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schulml\Documents\GitHub\Mandy-PhD\01_studies\01_Laborstudie ProVisioNET\"/>
    </mc:Choice>
  </mc:AlternateContent>
  <xr:revisionPtr revIDLastSave="0" documentId="13_ncr:1_{684BA80F-7151-45B4-8DFE-F1518F3EDB96}" xr6:coauthVersionLast="36" xr6:coauthVersionMax="47" xr10:uidLastSave="{00000000-0000-0000-0000-000000000000}"/>
  <bookViews>
    <workbookView xWindow="-120" yWindow="-120" windowWidth="20640" windowHeight="11160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'subjectlist&amp;labels'!$A$1:$Z$117</definedName>
  </definedNames>
  <calcPr calcId="191029"/>
</workbook>
</file>

<file path=xl/calcChain.xml><?xml version="1.0" encoding="utf-8"?>
<calcChain xmlns="http://schemas.openxmlformats.org/spreadsheetml/2006/main">
  <c r="V350" i="8" l="1"/>
  <c r="V351" i="8"/>
  <c r="V352" i="8"/>
  <c r="V353" i="8"/>
  <c r="V354" i="8"/>
  <c r="V355" i="8"/>
  <c r="V356" i="8"/>
  <c r="V357" i="8"/>
  <c r="V358" i="8"/>
  <c r="V359" i="8"/>
  <c r="V360" i="8"/>
  <c r="V361" i="8"/>
  <c r="V362" i="8"/>
  <c r="V363" i="8"/>
  <c r="V364" i="8"/>
  <c r="V349" i="8"/>
  <c r="Z364" i="8"/>
  <c r="J364" i="8"/>
  <c r="Z363" i="8"/>
  <c r="J363" i="8"/>
  <c r="Z362" i="8"/>
  <c r="J362" i="8"/>
  <c r="Z361" i="8"/>
  <c r="J361" i="8"/>
  <c r="Z360" i="8"/>
  <c r="J360" i="8"/>
  <c r="Z359" i="8"/>
  <c r="J359" i="8"/>
  <c r="Z358" i="8"/>
  <c r="J358" i="8"/>
  <c r="Z357" i="8"/>
  <c r="J357" i="8"/>
  <c r="Z356" i="8"/>
  <c r="J356" i="8"/>
  <c r="Z355" i="8"/>
  <c r="J355" i="8"/>
  <c r="Z354" i="8"/>
  <c r="J354" i="8"/>
  <c r="Z353" i="8"/>
  <c r="J353" i="8"/>
  <c r="Z352" i="8"/>
  <c r="J352" i="8"/>
  <c r="Z351" i="8"/>
  <c r="J351" i="8"/>
  <c r="Z350" i="8"/>
  <c r="J350" i="8"/>
  <c r="Z349" i="8"/>
  <c r="J349" i="8"/>
  <c r="Z348" i="8"/>
  <c r="V348" i="8"/>
  <c r="J348" i="8"/>
  <c r="V333" i="8" l="1"/>
  <c r="V334" i="8"/>
  <c r="V335" i="8"/>
  <c r="V336" i="8"/>
  <c r="V337" i="8"/>
  <c r="V338" i="8"/>
  <c r="V339" i="8"/>
  <c r="V340" i="8"/>
  <c r="V341" i="8"/>
  <c r="V342" i="8"/>
  <c r="V343" i="8"/>
  <c r="V344" i="8"/>
  <c r="V345" i="8"/>
  <c r="V346" i="8"/>
  <c r="V347" i="8"/>
  <c r="V332" i="8"/>
  <c r="Z347" i="8"/>
  <c r="J347" i="8"/>
  <c r="Z346" i="8"/>
  <c r="J346" i="8"/>
  <c r="Z345" i="8"/>
  <c r="J345" i="8"/>
  <c r="Z344" i="8"/>
  <c r="J344" i="8"/>
  <c r="Z343" i="8"/>
  <c r="J343" i="8"/>
  <c r="Z342" i="8"/>
  <c r="J342" i="8"/>
  <c r="Z341" i="8"/>
  <c r="J341" i="8"/>
  <c r="Z340" i="8"/>
  <c r="J340" i="8"/>
  <c r="Z339" i="8"/>
  <c r="J339" i="8"/>
  <c r="Z338" i="8"/>
  <c r="J338" i="8"/>
  <c r="Z337" i="8"/>
  <c r="J337" i="8"/>
  <c r="Z336" i="8"/>
  <c r="J336" i="8"/>
  <c r="Z335" i="8"/>
  <c r="J335" i="8"/>
  <c r="Z334" i="8"/>
  <c r="J334" i="8"/>
  <c r="Z333" i="8"/>
  <c r="J333" i="8"/>
  <c r="Z332" i="8"/>
  <c r="J332" i="8"/>
  <c r="Z331" i="8"/>
  <c r="V331" i="8"/>
  <c r="J331" i="8"/>
  <c r="Z307" i="8" l="1"/>
  <c r="Z308" i="8"/>
  <c r="Z309" i="8"/>
  <c r="Z310" i="8"/>
  <c r="Z311" i="8"/>
  <c r="V307" i="8"/>
  <c r="J307" i="8"/>
  <c r="Z306" i="8"/>
  <c r="V306" i="8"/>
  <c r="J306" i="8"/>
  <c r="Z305" i="8"/>
  <c r="V305" i="8"/>
  <c r="J305" i="8"/>
  <c r="Z304" i="8"/>
  <c r="V304" i="8"/>
  <c r="J304" i="8"/>
  <c r="M151" i="8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V317" i="8" l="1"/>
  <c r="V318" i="8"/>
  <c r="V319" i="8"/>
  <c r="V320" i="8"/>
  <c r="V321" i="8"/>
  <c r="V322" i="8"/>
  <c r="V323" i="8"/>
  <c r="V324" i="8"/>
  <c r="V325" i="8"/>
  <c r="V326" i="8"/>
  <c r="V327" i="8"/>
  <c r="V328" i="8"/>
  <c r="V329" i="8"/>
  <c r="V330" i="8"/>
  <c r="V316" i="8"/>
  <c r="Z330" i="8"/>
  <c r="J330" i="8"/>
  <c r="Z329" i="8"/>
  <c r="J329" i="8"/>
  <c r="Z328" i="8"/>
  <c r="J328" i="8"/>
  <c r="Z327" i="8"/>
  <c r="J327" i="8"/>
  <c r="Z326" i="8"/>
  <c r="J326" i="8"/>
  <c r="Z325" i="8"/>
  <c r="J325" i="8"/>
  <c r="Z324" i="8"/>
  <c r="J324" i="8"/>
  <c r="Z323" i="8"/>
  <c r="J323" i="8"/>
  <c r="Z322" i="8"/>
  <c r="J322" i="8"/>
  <c r="Z321" i="8"/>
  <c r="J321" i="8"/>
  <c r="Z320" i="8"/>
  <c r="J320" i="8"/>
  <c r="Z319" i="8"/>
  <c r="J319" i="8"/>
  <c r="Z318" i="8"/>
  <c r="J318" i="8"/>
  <c r="Z317" i="8"/>
  <c r="J317" i="8"/>
  <c r="Z316" i="8"/>
  <c r="J316" i="8"/>
  <c r="Z315" i="8"/>
  <c r="V315" i="8"/>
  <c r="J315" i="8"/>
  <c r="V297" i="8"/>
  <c r="V298" i="8"/>
  <c r="V299" i="8"/>
  <c r="V300" i="8"/>
  <c r="V301" i="8"/>
  <c r="V302" i="8"/>
  <c r="V303" i="8"/>
  <c r="V308" i="8"/>
  <c r="V309" i="8"/>
  <c r="V310" i="8"/>
  <c r="V311" i="8"/>
  <c r="V312" i="8"/>
  <c r="V313" i="8"/>
  <c r="V314" i="8"/>
  <c r="V296" i="8"/>
  <c r="Z314" i="8"/>
  <c r="J314" i="8"/>
  <c r="Z313" i="8"/>
  <c r="J313" i="8"/>
  <c r="Z312" i="8"/>
  <c r="J312" i="8"/>
  <c r="J311" i="8"/>
  <c r="J310" i="8"/>
  <c r="J309" i="8"/>
  <c r="J308" i="8"/>
  <c r="Z303" i="8"/>
  <c r="J303" i="8"/>
  <c r="Z302" i="8"/>
  <c r="J302" i="8"/>
  <c r="Z301" i="8"/>
  <c r="J301" i="8"/>
  <c r="Z300" i="8"/>
  <c r="J300" i="8"/>
  <c r="Z299" i="8"/>
  <c r="J299" i="8"/>
  <c r="Z298" i="8"/>
  <c r="J298" i="8"/>
  <c r="Z297" i="8"/>
  <c r="J297" i="8"/>
  <c r="Z296" i="8"/>
  <c r="J296" i="8"/>
  <c r="Z295" i="8"/>
  <c r="V295" i="8"/>
  <c r="J295" i="8"/>
  <c r="J279" i="8"/>
  <c r="V279" i="8"/>
  <c r="Z279" i="8"/>
  <c r="V281" i="8" l="1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80" i="8"/>
  <c r="Z294" i="8"/>
  <c r="J294" i="8"/>
  <c r="Z293" i="8"/>
  <c r="J293" i="8"/>
  <c r="Z292" i="8"/>
  <c r="J292" i="8"/>
  <c r="Z291" i="8"/>
  <c r="J291" i="8"/>
  <c r="Z290" i="8"/>
  <c r="J290" i="8"/>
  <c r="Z289" i="8"/>
  <c r="J289" i="8"/>
  <c r="Z288" i="8"/>
  <c r="J288" i="8"/>
  <c r="Z287" i="8"/>
  <c r="J287" i="8"/>
  <c r="Z286" i="8"/>
  <c r="J286" i="8"/>
  <c r="Z285" i="8"/>
  <c r="J285" i="8"/>
  <c r="Z284" i="8"/>
  <c r="J284" i="8"/>
  <c r="Z283" i="8"/>
  <c r="J283" i="8"/>
  <c r="Z282" i="8"/>
  <c r="J282" i="8"/>
  <c r="Z281" i="8"/>
  <c r="J281" i="8"/>
  <c r="Z280" i="8"/>
  <c r="J280" i="8"/>
  <c r="V265" i="8" l="1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64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48" i="8"/>
  <c r="V247" i="8"/>
  <c r="Z278" i="8"/>
  <c r="J278" i="8"/>
  <c r="Z277" i="8"/>
  <c r="J277" i="8"/>
  <c r="Z276" i="8"/>
  <c r="J276" i="8"/>
  <c r="Z275" i="8"/>
  <c r="J275" i="8"/>
  <c r="Z274" i="8"/>
  <c r="J274" i="8"/>
  <c r="Z273" i="8"/>
  <c r="J273" i="8"/>
  <c r="Z272" i="8"/>
  <c r="J272" i="8"/>
  <c r="Z271" i="8"/>
  <c r="J271" i="8"/>
  <c r="Z270" i="8"/>
  <c r="J270" i="8"/>
  <c r="Z269" i="8"/>
  <c r="J269" i="8"/>
  <c r="Z268" i="8"/>
  <c r="J268" i="8"/>
  <c r="Z267" i="8"/>
  <c r="J267" i="8"/>
  <c r="Z266" i="8"/>
  <c r="J266" i="8"/>
  <c r="Z265" i="8"/>
  <c r="J265" i="8"/>
  <c r="Z264" i="8"/>
  <c r="J264" i="8"/>
  <c r="Z263" i="8"/>
  <c r="V263" i="8"/>
  <c r="J263" i="8"/>
  <c r="Z262" i="8"/>
  <c r="J262" i="8"/>
  <c r="Z261" i="8"/>
  <c r="J261" i="8"/>
  <c r="Z260" i="8"/>
  <c r="J260" i="8"/>
  <c r="Z259" i="8"/>
  <c r="J259" i="8"/>
  <c r="Z258" i="8"/>
  <c r="J258" i="8"/>
  <c r="Z257" i="8"/>
  <c r="J257" i="8"/>
  <c r="Z256" i="8"/>
  <c r="J256" i="8"/>
  <c r="Z255" i="8"/>
  <c r="J255" i="8"/>
  <c r="Z254" i="8"/>
  <c r="J254" i="8"/>
  <c r="Z253" i="8"/>
  <c r="J253" i="8"/>
  <c r="Z252" i="8"/>
  <c r="J252" i="8"/>
  <c r="Z251" i="8"/>
  <c r="J251" i="8"/>
  <c r="Z250" i="8"/>
  <c r="J250" i="8"/>
  <c r="Z249" i="8"/>
  <c r="J249" i="8"/>
  <c r="Z248" i="8"/>
  <c r="J248" i="8"/>
  <c r="Z247" i="8"/>
  <c r="J247" i="8"/>
  <c r="V152" i="8" l="1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51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67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83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199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16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32" i="8"/>
  <c r="J212" i="8"/>
  <c r="J211" i="8"/>
  <c r="Z212" i="8"/>
  <c r="Z246" i="8"/>
  <c r="J246" i="8"/>
  <c r="Z245" i="8"/>
  <c r="J245" i="8"/>
  <c r="Z244" i="8"/>
  <c r="J244" i="8"/>
  <c r="Z243" i="8"/>
  <c r="J243" i="8"/>
  <c r="Z242" i="8"/>
  <c r="J242" i="8"/>
  <c r="Z241" i="8"/>
  <c r="J241" i="8"/>
  <c r="Z240" i="8"/>
  <c r="J240" i="8"/>
  <c r="Z239" i="8"/>
  <c r="J239" i="8"/>
  <c r="Z238" i="8"/>
  <c r="J238" i="8"/>
  <c r="Z237" i="8"/>
  <c r="J237" i="8"/>
  <c r="Z236" i="8"/>
  <c r="J236" i="8"/>
  <c r="Z235" i="8"/>
  <c r="J235" i="8"/>
  <c r="Z234" i="8"/>
  <c r="J234" i="8"/>
  <c r="Z233" i="8"/>
  <c r="J233" i="8"/>
  <c r="Z232" i="8"/>
  <c r="J232" i="8"/>
  <c r="Z231" i="8"/>
  <c r="V231" i="8"/>
  <c r="J231" i="8"/>
  <c r="Z230" i="8"/>
  <c r="J230" i="8"/>
  <c r="Z229" i="8"/>
  <c r="J229" i="8"/>
  <c r="Z228" i="8"/>
  <c r="J228" i="8"/>
  <c r="Z227" i="8"/>
  <c r="J227" i="8"/>
  <c r="Z226" i="8"/>
  <c r="J226" i="8"/>
  <c r="Z225" i="8"/>
  <c r="J225" i="8"/>
  <c r="Z224" i="8"/>
  <c r="J224" i="8"/>
  <c r="Z223" i="8"/>
  <c r="J223" i="8"/>
  <c r="Z222" i="8"/>
  <c r="J222" i="8"/>
  <c r="Z221" i="8"/>
  <c r="J221" i="8"/>
  <c r="Z220" i="8"/>
  <c r="J220" i="8"/>
  <c r="Z219" i="8"/>
  <c r="J219" i="8"/>
  <c r="Z218" i="8"/>
  <c r="J218" i="8"/>
  <c r="Z217" i="8"/>
  <c r="J217" i="8"/>
  <c r="Z216" i="8"/>
  <c r="J216" i="8"/>
  <c r="Z215" i="8"/>
  <c r="V215" i="8"/>
  <c r="J215" i="8"/>
  <c r="Z214" i="8"/>
  <c r="J214" i="8"/>
  <c r="Z213" i="8"/>
  <c r="J213" i="8"/>
  <c r="Z211" i="8"/>
  <c r="Z210" i="8"/>
  <c r="J210" i="8"/>
  <c r="Z209" i="8"/>
  <c r="J209" i="8"/>
  <c r="Z208" i="8"/>
  <c r="J208" i="8"/>
  <c r="Z207" i="8"/>
  <c r="J207" i="8"/>
  <c r="Z206" i="8"/>
  <c r="J206" i="8"/>
  <c r="Z205" i="8"/>
  <c r="J205" i="8"/>
  <c r="Z204" i="8"/>
  <c r="J204" i="8"/>
  <c r="Z203" i="8"/>
  <c r="J203" i="8"/>
  <c r="Z202" i="8"/>
  <c r="J202" i="8"/>
  <c r="Z201" i="8"/>
  <c r="J201" i="8"/>
  <c r="Z200" i="8"/>
  <c r="J200" i="8"/>
  <c r="Z199" i="8"/>
  <c r="J199" i="8"/>
  <c r="Z198" i="8"/>
  <c r="V198" i="8"/>
  <c r="J198" i="8"/>
  <c r="Z197" i="8"/>
  <c r="J197" i="8"/>
  <c r="Z196" i="8"/>
  <c r="J196" i="8"/>
  <c r="Z195" i="8"/>
  <c r="J195" i="8"/>
  <c r="Z194" i="8"/>
  <c r="J194" i="8"/>
  <c r="Z193" i="8"/>
  <c r="J193" i="8"/>
  <c r="Z192" i="8"/>
  <c r="J192" i="8"/>
  <c r="Z191" i="8"/>
  <c r="J191" i="8"/>
  <c r="Z190" i="8"/>
  <c r="J190" i="8"/>
  <c r="Z189" i="8"/>
  <c r="J189" i="8"/>
  <c r="Z188" i="8"/>
  <c r="J188" i="8"/>
  <c r="Z187" i="8"/>
  <c r="J187" i="8"/>
  <c r="Z186" i="8"/>
  <c r="J186" i="8"/>
  <c r="Z185" i="8"/>
  <c r="J185" i="8"/>
  <c r="Z184" i="8"/>
  <c r="J184" i="8"/>
  <c r="Z183" i="8"/>
  <c r="J183" i="8"/>
  <c r="Z182" i="8"/>
  <c r="V182" i="8"/>
  <c r="J182" i="8"/>
  <c r="Z181" i="8"/>
  <c r="J181" i="8"/>
  <c r="Z180" i="8"/>
  <c r="J180" i="8"/>
  <c r="Z179" i="8"/>
  <c r="J179" i="8"/>
  <c r="Z178" i="8"/>
  <c r="J178" i="8"/>
  <c r="Z177" i="8"/>
  <c r="J177" i="8"/>
  <c r="Z176" i="8"/>
  <c r="J176" i="8"/>
  <c r="Z175" i="8"/>
  <c r="J175" i="8"/>
  <c r="Z174" i="8"/>
  <c r="J174" i="8"/>
  <c r="Z173" i="8"/>
  <c r="J173" i="8"/>
  <c r="Z172" i="8"/>
  <c r="J172" i="8"/>
  <c r="Z171" i="8"/>
  <c r="J171" i="8"/>
  <c r="Z170" i="8"/>
  <c r="J170" i="8"/>
  <c r="Z169" i="8"/>
  <c r="J169" i="8"/>
  <c r="Z168" i="8"/>
  <c r="J168" i="8"/>
  <c r="Z167" i="8"/>
  <c r="J167" i="8"/>
  <c r="Z166" i="8"/>
  <c r="V166" i="8"/>
  <c r="J166" i="8"/>
  <c r="J151" i="8"/>
  <c r="Z151" i="8"/>
  <c r="J152" i="8"/>
  <c r="Z152" i="8"/>
  <c r="J153" i="8"/>
  <c r="Z153" i="8"/>
  <c r="J154" i="8"/>
  <c r="Z154" i="8"/>
  <c r="J155" i="8"/>
  <c r="Z155" i="8"/>
  <c r="J156" i="8"/>
  <c r="Z156" i="8"/>
  <c r="J157" i="8"/>
  <c r="Z157" i="8"/>
  <c r="J158" i="8"/>
  <c r="Z158" i="8"/>
  <c r="J159" i="8"/>
  <c r="Z159" i="8"/>
  <c r="J160" i="8"/>
  <c r="Z160" i="8"/>
  <c r="J161" i="8"/>
  <c r="Z161" i="8"/>
  <c r="J162" i="8"/>
  <c r="Z162" i="8"/>
  <c r="J163" i="8"/>
  <c r="Z163" i="8"/>
  <c r="J164" i="8"/>
  <c r="Z164" i="8"/>
  <c r="J165" i="8"/>
  <c r="Z165" i="8"/>
  <c r="Z150" i="8"/>
  <c r="V150" i="8"/>
  <c r="J150" i="8"/>
  <c r="J134" i="8"/>
  <c r="V134" i="8"/>
  <c r="Z134" i="8"/>
  <c r="J118" i="8" l="1"/>
  <c r="J102" i="8"/>
  <c r="J86" i="8"/>
  <c r="J72" i="8"/>
  <c r="J58" i="8"/>
  <c r="J44" i="8"/>
  <c r="J30" i="8"/>
  <c r="J16" i="8"/>
  <c r="G139" i="8" l="1"/>
  <c r="G141" i="8" s="1"/>
  <c r="G143" i="8" s="1"/>
  <c r="G144" i="8" s="1"/>
  <c r="G145" i="8" s="1"/>
  <c r="G138" i="8"/>
  <c r="G142" i="8" s="1"/>
  <c r="Y135" i="8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X135" i="8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W135" i="8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R135" i="8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9" i="8" s="1"/>
  <c r="Q135" i="8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9" i="8" s="1"/>
  <c r="M135" i="8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L135" i="8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F135" i="8"/>
  <c r="F136" i="8" s="1"/>
  <c r="F138" i="8" s="1"/>
  <c r="F140" i="8" s="1"/>
  <c r="F142" i="8" s="1"/>
  <c r="D135" i="8"/>
  <c r="D136" i="8" s="1"/>
  <c r="D138" i="8" s="1"/>
  <c r="D140" i="8" s="1"/>
  <c r="D142" i="8" s="1"/>
  <c r="C135" i="8"/>
  <c r="B135" i="8"/>
  <c r="B136" i="8" s="1"/>
  <c r="B137" i="8" s="1"/>
  <c r="B138" i="8" s="1"/>
  <c r="B139" i="8" s="1"/>
  <c r="B140" i="8" s="1"/>
  <c r="B141" i="8" s="1"/>
  <c r="B142" i="8" s="1"/>
  <c r="B143" i="8" s="1"/>
  <c r="Z135" i="8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V135" i="8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J135" i="8" l="1"/>
  <c r="B144" i="8"/>
  <c r="B145" i="8"/>
  <c r="B146" i="8" s="1"/>
  <c r="B147" i="8" s="1"/>
  <c r="L148" i="8"/>
  <c r="L149" i="8"/>
  <c r="W149" i="8"/>
  <c r="W148" i="8"/>
  <c r="Z149" i="8"/>
  <c r="Z148" i="8"/>
  <c r="X149" i="8"/>
  <c r="X148" i="8"/>
  <c r="Y149" i="8"/>
  <c r="Y148" i="8"/>
  <c r="D137" i="8"/>
  <c r="D139" i="8" s="1"/>
  <c r="D141" i="8" s="1"/>
  <c r="D143" i="8" s="1"/>
  <c r="D144" i="8" s="1"/>
  <c r="D145" i="8" s="1"/>
  <c r="D146" i="8" s="1"/>
  <c r="D147" i="8" s="1"/>
  <c r="C136" i="8"/>
  <c r="F137" i="8"/>
  <c r="F139" i="8" s="1"/>
  <c r="F141" i="8" s="1"/>
  <c r="F143" i="8" s="1"/>
  <c r="F144" i="8" s="1"/>
  <c r="F145" i="8" s="1"/>
  <c r="F146" i="8" s="1"/>
  <c r="F147" i="8" s="1"/>
  <c r="J2" i="8"/>
  <c r="F148" i="8" l="1"/>
  <c r="F149" i="8"/>
  <c r="D148" i="8"/>
  <c r="D149" i="8"/>
  <c r="J136" i="8"/>
  <c r="C137" i="8"/>
  <c r="B149" i="8"/>
  <c r="B148" i="8"/>
  <c r="V102" i="8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G122" i="8"/>
  <c r="G124" i="8" s="1"/>
  <c r="G126" i="8" s="1"/>
  <c r="G123" i="8"/>
  <c r="G125" i="8" s="1"/>
  <c r="G127" i="8" s="1"/>
  <c r="G128" i="8" s="1"/>
  <c r="G129" i="8" s="1"/>
  <c r="Y119" i="8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X119" i="8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W119" i="8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R119" i="8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3" i="8" s="1"/>
  <c r="Q119" i="8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3" i="8" s="1"/>
  <c r="M119" i="8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L119" i="8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F119" i="8"/>
  <c r="F120" i="8" s="1"/>
  <c r="F122" i="8" s="1"/>
  <c r="F124" i="8" s="1"/>
  <c r="F126" i="8" s="1"/>
  <c r="D119" i="8"/>
  <c r="D121" i="8" s="1"/>
  <c r="D123" i="8" s="1"/>
  <c r="D125" i="8" s="1"/>
  <c r="D127" i="8" s="1"/>
  <c r="D128" i="8" s="1"/>
  <c r="D129" i="8" s="1"/>
  <c r="D130" i="8" s="1"/>
  <c r="D131" i="8" s="1"/>
  <c r="C119" i="8"/>
  <c r="B119" i="8"/>
  <c r="B120" i="8" s="1"/>
  <c r="B121" i="8" s="1"/>
  <c r="B122" i="8" s="1"/>
  <c r="B123" i="8" s="1"/>
  <c r="B124" i="8" s="1"/>
  <c r="B125" i="8" s="1"/>
  <c r="B126" i="8" s="1"/>
  <c r="B127" i="8" s="1"/>
  <c r="Z118" i="8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J119" i="8" l="1"/>
  <c r="J137" i="8"/>
  <c r="C138" i="8"/>
  <c r="F121" i="8"/>
  <c r="F123" i="8" s="1"/>
  <c r="F125" i="8" s="1"/>
  <c r="F127" i="8" s="1"/>
  <c r="F128" i="8" s="1"/>
  <c r="F129" i="8" s="1"/>
  <c r="F130" i="8" s="1"/>
  <c r="F131" i="8" s="1"/>
  <c r="F132" i="8" s="1"/>
  <c r="L133" i="8"/>
  <c r="L132" i="8"/>
  <c r="D133" i="8"/>
  <c r="D132" i="8"/>
  <c r="X132" i="8"/>
  <c r="X133" i="8"/>
  <c r="Z133" i="8"/>
  <c r="Z132" i="8"/>
  <c r="Y133" i="8"/>
  <c r="Y132" i="8"/>
  <c r="B129" i="8"/>
  <c r="B130" i="8" s="1"/>
  <c r="B131" i="8" s="1"/>
  <c r="B128" i="8"/>
  <c r="W133" i="8"/>
  <c r="W132" i="8"/>
  <c r="D120" i="8"/>
  <c r="D122" i="8" s="1"/>
  <c r="D124" i="8" s="1"/>
  <c r="D126" i="8" s="1"/>
  <c r="C120" i="8"/>
  <c r="Y103" i="8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X103" i="8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W103" i="8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R103" i="8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7" i="8" s="1"/>
  <c r="Q103" i="8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7" i="8" s="1"/>
  <c r="M103" i="8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L103" i="8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G105" i="8"/>
  <c r="G107" i="8" s="1"/>
  <c r="G109" i="8" s="1"/>
  <c r="G111" i="8" s="1"/>
  <c r="G112" i="8" s="1"/>
  <c r="G113" i="8" s="1"/>
  <c r="F103" i="8"/>
  <c r="F104" i="8" s="1"/>
  <c r="F106" i="8" s="1"/>
  <c r="F108" i="8" s="1"/>
  <c r="F110" i="8" s="1"/>
  <c r="D103" i="8"/>
  <c r="D105" i="8" s="1"/>
  <c r="D107" i="8" s="1"/>
  <c r="D109" i="8" s="1"/>
  <c r="D111" i="8" s="1"/>
  <c r="D112" i="8" s="1"/>
  <c r="D113" i="8" s="1"/>
  <c r="D114" i="8" s="1"/>
  <c r="D115" i="8" s="1"/>
  <c r="C103" i="8"/>
  <c r="B103" i="8"/>
  <c r="B104" i="8" s="1"/>
  <c r="B105" i="8" s="1"/>
  <c r="B106" i="8" s="1"/>
  <c r="B107" i="8" s="1"/>
  <c r="B108" i="8" s="1"/>
  <c r="B109" i="8" s="1"/>
  <c r="B110" i="8" s="1"/>
  <c r="B111" i="8" s="1"/>
  <c r="Z102" i="8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J120" i="8" l="1"/>
  <c r="C104" i="8"/>
  <c r="J103" i="8"/>
  <c r="J138" i="8"/>
  <c r="C139" i="8"/>
  <c r="F133" i="8"/>
  <c r="B133" i="8"/>
  <c r="B132" i="8"/>
  <c r="C121" i="8"/>
  <c r="J121" i="8" s="1"/>
  <c r="Z117" i="8"/>
  <c r="Z116" i="8"/>
  <c r="C105" i="8"/>
  <c r="J105" i="8" s="1"/>
  <c r="L116" i="8"/>
  <c r="L117" i="8"/>
  <c r="W117" i="8"/>
  <c r="W116" i="8"/>
  <c r="D117" i="8"/>
  <c r="D116" i="8"/>
  <c r="Y117" i="8"/>
  <c r="Y116" i="8"/>
  <c r="X117" i="8"/>
  <c r="X116" i="8"/>
  <c r="B113" i="8"/>
  <c r="B114" i="8" s="1"/>
  <c r="B115" i="8" s="1"/>
  <c r="B112" i="8"/>
  <c r="D104" i="8"/>
  <c r="D106" i="8" s="1"/>
  <c r="D108" i="8" s="1"/>
  <c r="D110" i="8" s="1"/>
  <c r="G106" i="8"/>
  <c r="G108" i="8" s="1"/>
  <c r="G110" i="8" s="1"/>
  <c r="F105" i="8"/>
  <c r="F107" i="8" s="1"/>
  <c r="F109" i="8" s="1"/>
  <c r="F111" i="8" s="1"/>
  <c r="F112" i="8" s="1"/>
  <c r="F113" i="8" s="1"/>
  <c r="F114" i="8" s="1"/>
  <c r="F115" i="8" s="1"/>
  <c r="J104" i="8" l="1"/>
  <c r="J139" i="8"/>
  <c r="C140" i="8"/>
  <c r="C122" i="8"/>
  <c r="J122" i="8" s="1"/>
  <c r="B117" i="8"/>
  <c r="B116" i="8"/>
  <c r="F116" i="8"/>
  <c r="F117" i="8"/>
  <c r="C106" i="8"/>
  <c r="J106" i="8" s="1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D87" i="8"/>
  <c r="D89" i="8" s="1"/>
  <c r="D91" i="8" s="1"/>
  <c r="D93" i="8" s="1"/>
  <c r="D95" i="8" s="1"/>
  <c r="D96" i="8" s="1"/>
  <c r="D97" i="8" s="1"/>
  <c r="D98" i="8" s="1"/>
  <c r="D99" i="8" s="1"/>
  <c r="C87" i="8"/>
  <c r="B87" i="8"/>
  <c r="B88" i="8" s="1"/>
  <c r="B89" i="8" s="1"/>
  <c r="B90" i="8" s="1"/>
  <c r="B91" i="8" s="1"/>
  <c r="B92" i="8" s="1"/>
  <c r="B93" i="8" s="1"/>
  <c r="B94" i="8" s="1"/>
  <c r="B95" i="8" s="1"/>
  <c r="C88" i="8" l="1"/>
  <c r="J87" i="8"/>
  <c r="J140" i="8"/>
  <c r="C141" i="8"/>
  <c r="C123" i="8"/>
  <c r="J123" i="8" s="1"/>
  <c r="D101" i="8"/>
  <c r="D100" i="8"/>
  <c r="F101" i="8"/>
  <c r="F100" i="8"/>
  <c r="C107" i="8"/>
  <c r="J107" i="8" s="1"/>
  <c r="D88" i="8"/>
  <c r="D90" i="8" s="1"/>
  <c r="D92" i="8" s="1"/>
  <c r="D94" i="8" s="1"/>
  <c r="F88" i="8"/>
  <c r="F90" i="8" s="1"/>
  <c r="F92" i="8" s="1"/>
  <c r="F94" i="8" s="1"/>
  <c r="G88" i="8"/>
  <c r="G90" i="8" s="1"/>
  <c r="G92" i="8" s="1"/>
  <c r="G94" i="8" s="1"/>
  <c r="B97" i="8"/>
  <c r="B98" i="8" s="1"/>
  <c r="B99" i="8" s="1"/>
  <c r="B96" i="8"/>
  <c r="M74" i="8"/>
  <c r="M75" i="8" s="1"/>
  <c r="M76" i="8" s="1"/>
  <c r="P73" i="8"/>
  <c r="P74" i="8" s="1"/>
  <c r="P75" i="8" s="1"/>
  <c r="P76" i="8" s="1"/>
  <c r="P77" i="8" s="1"/>
  <c r="P81" i="8" s="1"/>
  <c r="P83" i="8" s="1"/>
  <c r="P84" i="8" s="1"/>
  <c r="P85" i="8" s="1"/>
  <c r="P59" i="8"/>
  <c r="P60" i="8" s="1"/>
  <c r="P61" i="8" s="1"/>
  <c r="P62" i="8" s="1"/>
  <c r="P63" i="8" s="1"/>
  <c r="P67" i="8" s="1"/>
  <c r="P69" i="8" s="1"/>
  <c r="P70" i="8" s="1"/>
  <c r="P71" i="8" s="1"/>
  <c r="Y73" i="8"/>
  <c r="Y75" i="8" s="1"/>
  <c r="X73" i="8"/>
  <c r="X75" i="8" s="1"/>
  <c r="W73" i="8"/>
  <c r="W74" i="8" s="1"/>
  <c r="U73" i="8"/>
  <c r="U74" i="8" s="1"/>
  <c r="T73" i="8"/>
  <c r="T74" i="8" s="1"/>
  <c r="S73" i="8"/>
  <c r="S74" i="8" s="1"/>
  <c r="R73" i="8"/>
  <c r="R74" i="8" s="1"/>
  <c r="Q73" i="8"/>
  <c r="Q74" i="8" s="1"/>
  <c r="Z72" i="8"/>
  <c r="Z73" i="8" s="1"/>
  <c r="V72" i="8"/>
  <c r="V73" i="8" s="1"/>
  <c r="V74" i="8" s="1"/>
  <c r="L73" i="8"/>
  <c r="L75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B73" i="8"/>
  <c r="B74" i="8" s="1"/>
  <c r="B75" i="8" s="1"/>
  <c r="B76" i="8" s="1"/>
  <c r="B77" i="8" s="1"/>
  <c r="B78" i="8" s="1"/>
  <c r="B79" i="8" s="1"/>
  <c r="B80" i="8" s="1"/>
  <c r="B81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B59" i="8"/>
  <c r="B60" i="8" s="1"/>
  <c r="B61" i="8" s="1"/>
  <c r="B62" i="8" s="1"/>
  <c r="B63" i="8" s="1"/>
  <c r="B64" i="8" s="1"/>
  <c r="B65" i="8" s="1"/>
  <c r="B66" i="8" s="1"/>
  <c r="B67" i="8" s="1"/>
  <c r="C74" i="8" l="1"/>
  <c r="J73" i="8"/>
  <c r="C60" i="8"/>
  <c r="J59" i="8"/>
  <c r="C89" i="8"/>
  <c r="J88" i="8"/>
  <c r="J141" i="8"/>
  <c r="C142" i="8"/>
  <c r="C124" i="8"/>
  <c r="J124" i="8" s="1"/>
  <c r="B101" i="8"/>
  <c r="B100" i="8"/>
  <c r="C108" i="8"/>
  <c r="J108" i="8" s="1"/>
  <c r="D74" i="8"/>
  <c r="D76" i="8" s="1"/>
  <c r="D78" i="8" s="1"/>
  <c r="D80" i="8" s="1"/>
  <c r="D60" i="8"/>
  <c r="D62" i="8" s="1"/>
  <c r="D64" i="8" s="1"/>
  <c r="D66" i="8" s="1"/>
  <c r="Y74" i="8"/>
  <c r="W75" i="8"/>
  <c r="W77" i="8" s="1"/>
  <c r="W79" i="8" s="1"/>
  <c r="M77" i="8"/>
  <c r="M78" i="8" s="1"/>
  <c r="M79" i="8" s="1"/>
  <c r="M80" i="8" s="1"/>
  <c r="M81" i="8" s="1"/>
  <c r="F60" i="8"/>
  <c r="F62" i="8" s="1"/>
  <c r="F64" i="8" s="1"/>
  <c r="F66" i="8" s="1"/>
  <c r="X74" i="8"/>
  <c r="Y77" i="8"/>
  <c r="Y76" i="8"/>
  <c r="Z75" i="8"/>
  <c r="Z74" i="8"/>
  <c r="X77" i="8"/>
  <c r="X76" i="8"/>
  <c r="S75" i="8"/>
  <c r="R75" i="8"/>
  <c r="T75" i="8"/>
  <c r="V75" i="8"/>
  <c r="Q75" i="8"/>
  <c r="U75" i="8"/>
  <c r="L77" i="8"/>
  <c r="L76" i="8"/>
  <c r="L74" i="8"/>
  <c r="B83" i="8"/>
  <c r="B84" i="8" s="1"/>
  <c r="B85" i="8" s="1"/>
  <c r="B82" i="8"/>
  <c r="F74" i="8"/>
  <c r="F76" i="8" s="1"/>
  <c r="F78" i="8" s="1"/>
  <c r="F80" i="8" s="1"/>
  <c r="G74" i="8"/>
  <c r="G76" i="8" s="1"/>
  <c r="G78" i="8" s="1"/>
  <c r="G80" i="8" s="1"/>
  <c r="F75" i="8"/>
  <c r="F77" i="8" s="1"/>
  <c r="F79" i="8" s="1"/>
  <c r="F81" i="8" s="1"/>
  <c r="F82" i="8" s="1"/>
  <c r="F83" i="8" s="1"/>
  <c r="F84" i="8" s="1"/>
  <c r="F85" i="8" s="1"/>
  <c r="C61" i="8"/>
  <c r="J61" i="8" s="1"/>
  <c r="B69" i="8"/>
  <c r="B70" i="8" s="1"/>
  <c r="B71" i="8" s="1"/>
  <c r="B68" i="8"/>
  <c r="G60" i="8"/>
  <c r="G62" i="8" s="1"/>
  <c r="G64" i="8" s="1"/>
  <c r="G66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W51" i="8"/>
  <c r="W52" i="8" s="1"/>
  <c r="W53" i="8" s="1"/>
  <c r="W54" i="8" s="1"/>
  <c r="W55" i="8" s="1"/>
  <c r="Q51" i="8"/>
  <c r="Q52" i="8" s="1"/>
  <c r="Q53" i="8" s="1"/>
  <c r="Q54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J89" i="8" l="1"/>
  <c r="C90" i="8"/>
  <c r="J60" i="8"/>
  <c r="C75" i="8"/>
  <c r="J74" i="8"/>
  <c r="J142" i="8"/>
  <c r="C143" i="8"/>
  <c r="J143" i="8" s="1"/>
  <c r="C125" i="8"/>
  <c r="J125" i="8" s="1"/>
  <c r="C109" i="8"/>
  <c r="J109" i="8" s="1"/>
  <c r="W78" i="8"/>
  <c r="W76" i="8"/>
  <c r="Q76" i="8"/>
  <c r="Q77" i="8"/>
  <c r="T76" i="8"/>
  <c r="T77" i="8"/>
  <c r="S76" i="8"/>
  <c r="S77" i="8"/>
  <c r="V77" i="8"/>
  <c r="V76" i="8"/>
  <c r="R76" i="8"/>
  <c r="R77" i="8"/>
  <c r="X78" i="8"/>
  <c r="X79" i="8"/>
  <c r="U76" i="8"/>
  <c r="U77" i="8"/>
  <c r="Z77" i="8"/>
  <c r="Z76" i="8"/>
  <c r="W80" i="8"/>
  <c r="W81" i="8"/>
  <c r="W82" i="8" s="1"/>
  <c r="W83" i="8" s="1"/>
  <c r="W84" i="8" s="1"/>
  <c r="W85" i="8" s="1"/>
  <c r="Y79" i="8"/>
  <c r="Y78" i="8"/>
  <c r="L79" i="8"/>
  <c r="L78" i="8"/>
  <c r="C62" i="8"/>
  <c r="J62" i="8" s="1"/>
  <c r="D49" i="8"/>
  <c r="D46" i="8"/>
  <c r="G46" i="8"/>
  <c r="G48" i="8" s="1"/>
  <c r="G50" i="8" s="1"/>
  <c r="G52" i="8" s="1"/>
  <c r="F46" i="8"/>
  <c r="F48" i="8" s="1"/>
  <c r="F50" i="8" s="1"/>
  <c r="F52" i="8" s="1"/>
  <c r="M45" i="8"/>
  <c r="M46" i="8" s="1"/>
  <c r="M47" i="8" s="1"/>
  <c r="M48" i="8" s="1"/>
  <c r="M49" i="8" s="1"/>
  <c r="M59" i="8"/>
  <c r="M60" i="8" s="1"/>
  <c r="Y31" i="8"/>
  <c r="Y33" i="8" s="1"/>
  <c r="Y35" i="8" s="1"/>
  <c r="Y37" i="8" s="1"/>
  <c r="Y39" i="8" s="1"/>
  <c r="Y40" i="8" s="1"/>
  <c r="Y41" i="8" s="1"/>
  <c r="Y42" i="8" s="1"/>
  <c r="Y43" i="8" s="1"/>
  <c r="X31" i="8"/>
  <c r="X32" i="8" s="1"/>
  <c r="X34" i="8" s="1"/>
  <c r="X36" i="8" s="1"/>
  <c r="X38" i="8" s="1"/>
  <c r="W31" i="8"/>
  <c r="W33" i="8" s="1"/>
  <c r="W35" i="8" s="1"/>
  <c r="W37" i="8" s="1"/>
  <c r="W39" i="8" s="1"/>
  <c r="W40" i="8" s="1"/>
  <c r="W41" i="8" s="1"/>
  <c r="W42" i="8" s="1"/>
  <c r="W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3" i="8" s="1"/>
  <c r="T35" i="8" s="1"/>
  <c r="T37" i="8" s="1"/>
  <c r="T39" i="8" s="1"/>
  <c r="T40" i="8" s="1"/>
  <c r="T41" i="8" s="1"/>
  <c r="T42" i="8" s="1"/>
  <c r="T43" i="8" s="1"/>
  <c r="S31" i="8"/>
  <c r="S32" i="8" s="1"/>
  <c r="S34" i="8" s="1"/>
  <c r="S36" i="8" s="1"/>
  <c r="S38" i="8" s="1"/>
  <c r="R31" i="8"/>
  <c r="R33" i="8" s="1"/>
  <c r="R35" i="8" s="1"/>
  <c r="R37" i="8" s="1"/>
  <c r="R39" i="8" s="1"/>
  <c r="R40" i="8" s="1"/>
  <c r="R41" i="8" s="1"/>
  <c r="R42" i="8" s="1"/>
  <c r="R43" i="8" s="1"/>
  <c r="Q31" i="8"/>
  <c r="Q33" i="8" s="1"/>
  <c r="Q35" i="8" s="1"/>
  <c r="Q37" i="8" s="1"/>
  <c r="Q39" i="8" s="1"/>
  <c r="Q40" i="8" s="1"/>
  <c r="Q41" i="8" s="1"/>
  <c r="Q42" i="8" s="1"/>
  <c r="Q43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V30" i="8"/>
  <c r="V31" i="8" s="1"/>
  <c r="V33" i="8" s="1"/>
  <c r="V35" i="8" s="1"/>
  <c r="V37" i="8" s="1"/>
  <c r="V39" i="8" s="1"/>
  <c r="V40" i="8" s="1"/>
  <c r="V41" i="8" s="1"/>
  <c r="V42" i="8" s="1"/>
  <c r="V43" i="8" s="1"/>
  <c r="Z30" i="8"/>
  <c r="Z31" i="8" s="1"/>
  <c r="Z33" i="8" s="1"/>
  <c r="Z35" i="8" s="1"/>
  <c r="Z37" i="8" s="1"/>
  <c r="L39" i="8"/>
  <c r="L40" i="8" s="1"/>
  <c r="L41" i="8" s="1"/>
  <c r="P39" i="8"/>
  <c r="P40" i="8" s="1"/>
  <c r="P41" i="8" s="1"/>
  <c r="P42" i="8" s="1"/>
  <c r="P43" i="8" s="1"/>
  <c r="V44" i="8"/>
  <c r="V45" i="8" s="1"/>
  <c r="V46" i="8" s="1"/>
  <c r="V47" i="8" s="1"/>
  <c r="Z44" i="8"/>
  <c r="Z45" i="8" s="1"/>
  <c r="Z46" i="8" s="1"/>
  <c r="Z47" i="8" s="1"/>
  <c r="B45" i="8"/>
  <c r="B46" i="8" s="1"/>
  <c r="B47" i="8" s="1"/>
  <c r="C45" i="8"/>
  <c r="L45" i="8"/>
  <c r="L46" i="8" s="1"/>
  <c r="L47" i="8" s="1"/>
  <c r="P45" i="8"/>
  <c r="P46" i="8" s="1"/>
  <c r="P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W45" i="8"/>
  <c r="W46" i="8" s="1"/>
  <c r="W47" i="8" s="1"/>
  <c r="X45" i="8"/>
  <c r="X46" i="8" s="1"/>
  <c r="X47" i="8" s="1"/>
  <c r="Y45" i="8"/>
  <c r="Y46" i="8" s="1"/>
  <c r="Y47" i="8" s="1"/>
  <c r="J31" i="8" l="1"/>
  <c r="J75" i="8"/>
  <c r="C76" i="8"/>
  <c r="C46" i="8"/>
  <c r="J45" i="8"/>
  <c r="J90" i="8"/>
  <c r="C91" i="8"/>
  <c r="C145" i="8"/>
  <c r="J145" i="8" s="1"/>
  <c r="C144" i="8"/>
  <c r="J144" i="8" s="1"/>
  <c r="C126" i="8"/>
  <c r="J126" i="8" s="1"/>
  <c r="C110" i="8"/>
  <c r="J110" i="8" s="1"/>
  <c r="R32" i="8"/>
  <c r="R34" i="8" s="1"/>
  <c r="R36" i="8" s="1"/>
  <c r="R38" i="8" s="1"/>
  <c r="Z78" i="8"/>
  <c r="Z79" i="8"/>
  <c r="R79" i="8"/>
  <c r="R78" i="8"/>
  <c r="U79" i="8"/>
  <c r="U78" i="8"/>
  <c r="X80" i="8"/>
  <c r="X81" i="8"/>
  <c r="X82" i="8" s="1"/>
  <c r="X83" i="8" s="1"/>
  <c r="X84" i="8" s="1"/>
  <c r="X85" i="8" s="1"/>
  <c r="V79" i="8"/>
  <c r="V78" i="8"/>
  <c r="S79" i="8"/>
  <c r="S78" i="8"/>
  <c r="T79" i="8"/>
  <c r="T78" i="8"/>
  <c r="Y80" i="8"/>
  <c r="Y81" i="8"/>
  <c r="Y82" i="8" s="1"/>
  <c r="Y83" i="8" s="1"/>
  <c r="Y84" i="8" s="1"/>
  <c r="Y85" i="8" s="1"/>
  <c r="Q79" i="8"/>
  <c r="Q78" i="8"/>
  <c r="L81" i="8"/>
  <c r="L82" i="8" s="1"/>
  <c r="L83" i="8" s="1"/>
  <c r="L84" i="8" s="1"/>
  <c r="L85" i="8" s="1"/>
  <c r="L80" i="8"/>
  <c r="C63" i="8"/>
  <c r="J63" i="8" s="1"/>
  <c r="X33" i="8"/>
  <c r="X35" i="8" s="1"/>
  <c r="X37" i="8" s="1"/>
  <c r="X39" i="8" s="1"/>
  <c r="X40" i="8" s="1"/>
  <c r="X41" i="8" s="1"/>
  <c r="X42" i="8" s="1"/>
  <c r="X43" i="8" s="1"/>
  <c r="F33" i="8"/>
  <c r="F35" i="8" s="1"/>
  <c r="F37" i="8" s="1"/>
  <c r="F39" i="8" s="1"/>
  <c r="F40" i="8" s="1"/>
  <c r="F41" i="8" s="1"/>
  <c r="F42" i="8" s="1"/>
  <c r="F43" i="8" s="1"/>
  <c r="Y32" i="8"/>
  <c r="Y34" i="8" s="1"/>
  <c r="Y36" i="8" s="1"/>
  <c r="Y38" i="8" s="1"/>
  <c r="M50" i="8"/>
  <c r="M51" i="8" s="1"/>
  <c r="M52" i="8" s="1"/>
  <c r="M53" i="8" s="1"/>
  <c r="M54" i="8" s="1"/>
  <c r="M55" i="8" s="1"/>
  <c r="M56" i="8" s="1"/>
  <c r="M57" i="8" s="1"/>
  <c r="D48" i="8"/>
  <c r="D51" i="8"/>
  <c r="U32" i="8"/>
  <c r="U34" i="8" s="1"/>
  <c r="U36" i="8" s="1"/>
  <c r="U38" i="8" s="1"/>
  <c r="Q32" i="8"/>
  <c r="Q34" i="8" s="1"/>
  <c r="Q36" i="8" s="1"/>
  <c r="Q38" i="8" s="1"/>
  <c r="T32" i="8"/>
  <c r="T34" i="8" s="1"/>
  <c r="T36" i="8" s="1"/>
  <c r="T38" i="8" s="1"/>
  <c r="S33" i="8"/>
  <c r="S35" i="8" s="1"/>
  <c r="S37" i="8" s="1"/>
  <c r="S39" i="8" s="1"/>
  <c r="S40" i="8" s="1"/>
  <c r="S41" i="8" s="1"/>
  <c r="S42" i="8" s="1"/>
  <c r="S43" i="8" s="1"/>
  <c r="V32" i="8"/>
  <c r="V34" i="8" s="1"/>
  <c r="V36" i="8" s="1"/>
  <c r="V38" i="8" s="1"/>
  <c r="W32" i="8"/>
  <c r="W34" i="8" s="1"/>
  <c r="W36" i="8" s="1"/>
  <c r="W38" i="8" s="1"/>
  <c r="Z39" i="8"/>
  <c r="Z40" i="8" s="1"/>
  <c r="Z41" i="8" s="1"/>
  <c r="Z42" i="8" s="1"/>
  <c r="Z43" i="8" s="1"/>
  <c r="B32" i="8"/>
  <c r="B34" i="8" s="1"/>
  <c r="B36" i="8" s="1"/>
  <c r="B38" i="8" s="1"/>
  <c r="Z32" i="8"/>
  <c r="Z34" i="8" s="1"/>
  <c r="Z36" i="8" s="1"/>
  <c r="Z38" i="8" s="1"/>
  <c r="C32" i="8"/>
  <c r="D32" i="8"/>
  <c r="D34" i="8" s="1"/>
  <c r="D36" i="8" s="1"/>
  <c r="D38" i="8" s="1"/>
  <c r="C33" i="8"/>
  <c r="G32" i="8"/>
  <c r="G34" i="8" s="1"/>
  <c r="G36" i="8" s="1"/>
  <c r="G38" i="8" s="1"/>
  <c r="O79" i="8"/>
  <c r="O83" i="8" s="1"/>
  <c r="O84" i="8" s="1"/>
  <c r="O85" i="8" s="1"/>
  <c r="M73" i="8"/>
  <c r="M82" i="8" s="1"/>
  <c r="M83" i="8" s="1"/>
  <c r="M84" i="8" s="1"/>
  <c r="M85" i="8" s="1"/>
  <c r="Y59" i="8"/>
  <c r="X59" i="8"/>
  <c r="W59" i="8"/>
  <c r="U59" i="8"/>
  <c r="T59" i="8"/>
  <c r="S59" i="8"/>
  <c r="R59" i="8"/>
  <c r="Q59" i="8"/>
  <c r="M61" i="8"/>
  <c r="L59" i="8"/>
  <c r="Z58" i="8"/>
  <c r="Z59" i="8" s="1"/>
  <c r="V58" i="8"/>
  <c r="V59" i="8" s="1"/>
  <c r="Y48" i="8"/>
  <c r="Y49" i="8" s="1"/>
  <c r="Y56" i="8" s="1"/>
  <c r="Y57" i="8" s="1"/>
  <c r="X48" i="8"/>
  <c r="X49" i="8" s="1"/>
  <c r="X56" i="8" s="1"/>
  <c r="X57" i="8" s="1"/>
  <c r="W48" i="8"/>
  <c r="W49" i="8" s="1"/>
  <c r="W56" i="8" s="1"/>
  <c r="W57" i="8" s="1"/>
  <c r="U48" i="8"/>
  <c r="T48" i="8"/>
  <c r="S48" i="8"/>
  <c r="R48" i="8"/>
  <c r="R49" i="8" s="1"/>
  <c r="Q48" i="8"/>
  <c r="Q49" i="8" s="1"/>
  <c r="Q56" i="8" s="1"/>
  <c r="Q57" i="8" s="1"/>
  <c r="P48" i="8"/>
  <c r="P49" i="8" s="1"/>
  <c r="P53" i="8" s="1"/>
  <c r="P55" i="8" s="1"/>
  <c r="P56" i="8" s="1"/>
  <c r="P57" i="8" s="1"/>
  <c r="L48" i="8"/>
  <c r="L49" i="8" s="1"/>
  <c r="L56" i="8" s="1"/>
  <c r="L57" i="8" s="1"/>
  <c r="B48" i="8"/>
  <c r="B49" i="8" s="1"/>
  <c r="Z48" i="8"/>
  <c r="Z49" i="8" s="1"/>
  <c r="V48" i="8"/>
  <c r="V49" i="8" s="1"/>
  <c r="P25" i="8"/>
  <c r="P26" i="8" s="1"/>
  <c r="P27" i="8" s="1"/>
  <c r="P28" i="8" s="1"/>
  <c r="P29" i="8" s="1"/>
  <c r="M25" i="8"/>
  <c r="M26" i="8" s="1"/>
  <c r="M27" i="8" s="1"/>
  <c r="M28" i="8" s="1"/>
  <c r="M29" i="8" s="1"/>
  <c r="L25" i="8"/>
  <c r="L26" i="8" s="1"/>
  <c r="L27" i="8" s="1"/>
  <c r="Y17" i="8"/>
  <c r="Y19" i="8" s="1"/>
  <c r="Y21" i="8" s="1"/>
  <c r="Y23" i="8" s="1"/>
  <c r="X17" i="8"/>
  <c r="X18" i="8" s="1"/>
  <c r="X20" i="8" s="1"/>
  <c r="X22" i="8" s="1"/>
  <c r="X24" i="8" s="1"/>
  <c r="X25" i="8" s="1"/>
  <c r="X26" i="8" s="1"/>
  <c r="X27" i="8" s="1"/>
  <c r="X28" i="8" s="1"/>
  <c r="X29" i="8" s="1"/>
  <c r="W17" i="8"/>
  <c r="W19" i="8" s="1"/>
  <c r="W21" i="8" s="1"/>
  <c r="W23" i="8" s="1"/>
  <c r="U17" i="8"/>
  <c r="U19" i="8" s="1"/>
  <c r="U21" i="8" s="1"/>
  <c r="U23" i="8" s="1"/>
  <c r="T17" i="8"/>
  <c r="T19" i="8" s="1"/>
  <c r="T21" i="8" s="1"/>
  <c r="T23" i="8" s="1"/>
  <c r="S17" i="8"/>
  <c r="S18" i="8" s="1"/>
  <c r="S20" i="8" s="1"/>
  <c r="S22" i="8" s="1"/>
  <c r="S24" i="8" s="1"/>
  <c r="S25" i="8" s="1"/>
  <c r="S26" i="8" s="1"/>
  <c r="S27" i="8" s="1"/>
  <c r="S28" i="8" s="1"/>
  <c r="S29" i="8" s="1"/>
  <c r="R17" i="8"/>
  <c r="R19" i="8" s="1"/>
  <c r="R21" i="8" s="1"/>
  <c r="R23" i="8" s="1"/>
  <c r="Q17" i="8"/>
  <c r="Q19" i="8" s="1"/>
  <c r="Q21" i="8" s="1"/>
  <c r="Q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B17" i="8"/>
  <c r="B19" i="8" s="1"/>
  <c r="B21" i="8" s="1"/>
  <c r="B23" i="8" s="1"/>
  <c r="J32" i="8" l="1"/>
  <c r="J91" i="8"/>
  <c r="C92" i="8"/>
  <c r="C47" i="8"/>
  <c r="J47" i="8" s="1"/>
  <c r="J46" i="8"/>
  <c r="C19" i="8"/>
  <c r="J17" i="8"/>
  <c r="J33" i="8"/>
  <c r="J76" i="8"/>
  <c r="C77" i="8"/>
  <c r="C146" i="8"/>
  <c r="J146" i="8" s="1"/>
  <c r="C127" i="8"/>
  <c r="J127" i="8" s="1"/>
  <c r="C111" i="8"/>
  <c r="J111" i="8" s="1"/>
  <c r="S81" i="8"/>
  <c r="S82" i="8" s="1"/>
  <c r="S83" i="8" s="1"/>
  <c r="S84" i="8" s="1"/>
  <c r="S85" i="8" s="1"/>
  <c r="S80" i="8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T80" i="8"/>
  <c r="T81" i="8"/>
  <c r="T82" i="8" s="1"/>
  <c r="T83" i="8" s="1"/>
  <c r="T84" i="8" s="1"/>
  <c r="T85" i="8" s="1"/>
  <c r="R81" i="8"/>
  <c r="R82" i="8" s="1"/>
  <c r="R83" i="8" s="1"/>
  <c r="R84" i="8" s="1"/>
  <c r="R85" i="8" s="1"/>
  <c r="R80" i="8"/>
  <c r="Z80" i="8"/>
  <c r="Z81" i="8"/>
  <c r="Z82" i="8" s="1"/>
  <c r="Z83" i="8" s="1"/>
  <c r="Z84" i="8" s="1"/>
  <c r="Z85" i="8" s="1"/>
  <c r="Q81" i="8"/>
  <c r="Q82" i="8" s="1"/>
  <c r="Q83" i="8" s="1"/>
  <c r="Q84" i="8" s="1"/>
  <c r="Q85" i="8" s="1"/>
  <c r="Q80" i="8"/>
  <c r="V61" i="8"/>
  <c r="V60" i="8"/>
  <c r="L61" i="8"/>
  <c r="L60" i="8"/>
  <c r="M63" i="8"/>
  <c r="M64" i="8" s="1"/>
  <c r="M62" i="8"/>
  <c r="S61" i="8"/>
  <c r="S60" i="8"/>
  <c r="R61" i="8"/>
  <c r="R60" i="8"/>
  <c r="Z61" i="8"/>
  <c r="Z60" i="8"/>
  <c r="T61" i="8"/>
  <c r="T60" i="8"/>
  <c r="U61" i="8"/>
  <c r="U60" i="8"/>
  <c r="Q61" i="8"/>
  <c r="Q60" i="8"/>
  <c r="W61" i="8"/>
  <c r="W60" i="8"/>
  <c r="X61" i="8"/>
  <c r="X60" i="8"/>
  <c r="Y61" i="8"/>
  <c r="Y60" i="8"/>
  <c r="C64" i="8"/>
  <c r="J64" i="8" s="1"/>
  <c r="B50" i="8"/>
  <c r="B51" i="8" s="1"/>
  <c r="B52" i="8" s="1"/>
  <c r="B53" i="8" s="1"/>
  <c r="B54" i="8" s="1"/>
  <c r="S49" i="8"/>
  <c r="S50" i="8" s="1"/>
  <c r="S51" i="8" s="1"/>
  <c r="S52" i="8" s="1"/>
  <c r="S53" i="8" s="1"/>
  <c r="S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Z50" i="8"/>
  <c r="Z51" i="8" s="1"/>
  <c r="Z52" i="8" s="1"/>
  <c r="Z53" i="8" s="1"/>
  <c r="Z54" i="8" s="1"/>
  <c r="Z55" i="8" s="1"/>
  <c r="Z56" i="8" s="1"/>
  <c r="Z57" i="8" s="1"/>
  <c r="V50" i="8"/>
  <c r="V51" i="8" s="1"/>
  <c r="V52" i="8" s="1"/>
  <c r="V53" i="8" s="1"/>
  <c r="V54" i="8" s="1"/>
  <c r="R50" i="8"/>
  <c r="R51" i="8" s="1"/>
  <c r="R52" i="8" s="1"/>
  <c r="R53" i="8" s="1"/>
  <c r="R54" i="8" s="1"/>
  <c r="R55" i="8" s="1"/>
  <c r="R56" i="8" s="1"/>
  <c r="R57" i="8" s="1"/>
  <c r="D53" i="8"/>
  <c r="D50" i="8"/>
  <c r="F19" i="8"/>
  <c r="C35" i="8"/>
  <c r="J35" i="8" s="1"/>
  <c r="C34" i="8"/>
  <c r="J34" i="8" s="1"/>
  <c r="F18" i="8"/>
  <c r="W18" i="8"/>
  <c r="W20" i="8" s="1"/>
  <c r="W22" i="8" s="1"/>
  <c r="W24" i="8" s="1"/>
  <c r="W25" i="8" s="1"/>
  <c r="W26" i="8" s="1"/>
  <c r="W27" i="8" s="1"/>
  <c r="W28" i="8" s="1"/>
  <c r="W29" i="8" s="1"/>
  <c r="S19" i="8"/>
  <c r="S21" i="8" s="1"/>
  <c r="S23" i="8" s="1"/>
  <c r="D19" i="8"/>
  <c r="D21" i="8" s="1"/>
  <c r="D23" i="8" s="1"/>
  <c r="C21" i="8"/>
  <c r="Q18" i="8"/>
  <c r="Q20" i="8" s="1"/>
  <c r="Q22" i="8" s="1"/>
  <c r="Q24" i="8" s="1"/>
  <c r="Q25" i="8" s="1"/>
  <c r="Q26" i="8" s="1"/>
  <c r="Q27" i="8" s="1"/>
  <c r="Q28" i="8" s="1"/>
  <c r="Q29" i="8" s="1"/>
  <c r="R18" i="8"/>
  <c r="R20" i="8" s="1"/>
  <c r="R22" i="8" s="1"/>
  <c r="R24" i="8" s="1"/>
  <c r="R25" i="8" s="1"/>
  <c r="R26" i="8" s="1"/>
  <c r="R27" i="8" s="1"/>
  <c r="R28" i="8" s="1"/>
  <c r="R29" i="8" s="1"/>
  <c r="T18" i="8"/>
  <c r="T20" i="8" s="1"/>
  <c r="T22" i="8" s="1"/>
  <c r="T24" i="8" s="1"/>
  <c r="T25" i="8" s="1"/>
  <c r="T26" i="8" s="1"/>
  <c r="T27" i="8" s="1"/>
  <c r="T28" i="8" s="1"/>
  <c r="T29" i="8" s="1"/>
  <c r="U18" i="8"/>
  <c r="U20" i="8" s="1"/>
  <c r="U22" i="8" s="1"/>
  <c r="U24" i="8" s="1"/>
  <c r="U25" i="8" s="1"/>
  <c r="U26" i="8" s="1"/>
  <c r="U27" i="8" s="1"/>
  <c r="U28" i="8" s="1"/>
  <c r="U29" i="8" s="1"/>
  <c r="Y18" i="8"/>
  <c r="Y20" i="8" s="1"/>
  <c r="Y22" i="8" s="1"/>
  <c r="Y24" i="8" s="1"/>
  <c r="Y25" i="8" s="1"/>
  <c r="Y26" i="8" s="1"/>
  <c r="Y27" i="8" s="1"/>
  <c r="Y28" i="8" s="1"/>
  <c r="Y29" i="8" s="1"/>
  <c r="X19" i="8"/>
  <c r="X21" i="8" s="1"/>
  <c r="X23" i="8" s="1"/>
  <c r="B18" i="8"/>
  <c r="B20" i="8" s="1"/>
  <c r="B22" i="8" s="1"/>
  <c r="B24" i="8" s="1"/>
  <c r="B25" i="8" s="1"/>
  <c r="B26" i="8" s="1"/>
  <c r="B27" i="8" s="1"/>
  <c r="C18" i="8"/>
  <c r="J18" i="8" s="1"/>
  <c r="G18" i="8"/>
  <c r="G20" i="8" s="1"/>
  <c r="G22" i="8" s="1"/>
  <c r="G24" i="8" s="1"/>
  <c r="G25" i="8" s="1"/>
  <c r="G26" i="8" s="1"/>
  <c r="G27" i="8" s="1"/>
  <c r="G29" i="8" s="1"/>
  <c r="J19" i="8" l="1"/>
  <c r="J77" i="8"/>
  <c r="C78" i="8"/>
  <c r="J92" i="8"/>
  <c r="C93" i="8"/>
  <c r="C147" i="8"/>
  <c r="J147" i="8" s="1"/>
  <c r="C129" i="8"/>
  <c r="J129" i="8" s="1"/>
  <c r="C128" i="8"/>
  <c r="J128" i="8" s="1"/>
  <c r="C113" i="8"/>
  <c r="J113" i="8" s="1"/>
  <c r="C112" i="8"/>
  <c r="J112" i="8" s="1"/>
  <c r="M65" i="8"/>
  <c r="M66" i="8" s="1"/>
  <c r="Z63" i="8"/>
  <c r="Z62" i="8"/>
  <c r="U63" i="8"/>
  <c r="U62" i="8"/>
  <c r="R63" i="8"/>
  <c r="R62" i="8"/>
  <c r="S63" i="8"/>
  <c r="S62" i="8"/>
  <c r="X63" i="8"/>
  <c r="X62" i="8"/>
  <c r="T63" i="8"/>
  <c r="T62" i="8"/>
  <c r="Y63" i="8"/>
  <c r="Y62" i="8"/>
  <c r="W63" i="8"/>
  <c r="W62" i="8"/>
  <c r="L63" i="8"/>
  <c r="L62" i="8"/>
  <c r="Q63" i="8"/>
  <c r="Q62" i="8"/>
  <c r="V63" i="8"/>
  <c r="V62" i="8"/>
  <c r="C65" i="8"/>
  <c r="J65" i="8" s="1"/>
  <c r="T55" i="8"/>
  <c r="T56" i="8" s="1"/>
  <c r="T57" i="8" s="1"/>
  <c r="U55" i="8"/>
  <c r="U56" i="8" s="1"/>
  <c r="U57" i="8" s="1"/>
  <c r="S55" i="8"/>
  <c r="S56" i="8" s="1"/>
  <c r="S57" i="8" s="1"/>
  <c r="B55" i="8"/>
  <c r="B56" i="8" s="1"/>
  <c r="B57" i="8" s="1"/>
  <c r="V55" i="8"/>
  <c r="V56" i="8" s="1"/>
  <c r="V57" i="8" s="1"/>
  <c r="D52" i="8"/>
  <c r="D54" i="8"/>
  <c r="F20" i="8"/>
  <c r="F21" i="8"/>
  <c r="J21" i="8" s="1"/>
  <c r="C37" i="8"/>
  <c r="J37" i="8" s="1"/>
  <c r="C36" i="8"/>
  <c r="J36" i="8" s="1"/>
  <c r="C20" i="8"/>
  <c r="C23" i="8"/>
  <c r="G3" i="8"/>
  <c r="J93" i="8" l="1"/>
  <c r="C94" i="8"/>
  <c r="J78" i="8"/>
  <c r="C79" i="8"/>
  <c r="J20" i="8"/>
  <c r="C148" i="8"/>
  <c r="J148" i="8" s="1"/>
  <c r="C149" i="8"/>
  <c r="J149" i="8" s="1"/>
  <c r="C130" i="8"/>
  <c r="J130" i="8" s="1"/>
  <c r="C114" i="8"/>
  <c r="J114" i="8" s="1"/>
  <c r="M67" i="8"/>
  <c r="M68" i="8" s="1"/>
  <c r="M69" i="8" s="1"/>
  <c r="M70" i="8" s="1"/>
  <c r="M71" i="8" s="1"/>
  <c r="T64" i="8"/>
  <c r="T65" i="8"/>
  <c r="X64" i="8"/>
  <c r="X65" i="8"/>
  <c r="V64" i="8"/>
  <c r="V65" i="8"/>
  <c r="S64" i="8"/>
  <c r="S65" i="8"/>
  <c r="Q64" i="8"/>
  <c r="Q65" i="8"/>
  <c r="R64" i="8"/>
  <c r="R65" i="8"/>
  <c r="L64" i="8"/>
  <c r="L65" i="8"/>
  <c r="U64" i="8"/>
  <c r="U65" i="8"/>
  <c r="Y64" i="8"/>
  <c r="Y65" i="8"/>
  <c r="W64" i="8"/>
  <c r="W65" i="8"/>
  <c r="Z64" i="8"/>
  <c r="Z65" i="8"/>
  <c r="C66" i="8"/>
  <c r="J66" i="8" s="1"/>
  <c r="D55" i="8"/>
  <c r="F23" i="8"/>
  <c r="J23" i="8" s="1"/>
  <c r="F22" i="8"/>
  <c r="C39" i="8"/>
  <c r="J39" i="8" s="1"/>
  <c r="C38" i="8"/>
  <c r="J38" i="8" s="1"/>
  <c r="C22" i="8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Z16" i="8"/>
  <c r="V16" i="8"/>
  <c r="Y3" i="8"/>
  <c r="X3" i="8"/>
  <c r="W3" i="8"/>
  <c r="U3" i="8"/>
  <c r="T3" i="8"/>
  <c r="S3" i="8"/>
  <c r="R3" i="8"/>
  <c r="Q3" i="8"/>
  <c r="F3" i="8"/>
  <c r="D3" i="8"/>
  <c r="C3" i="8"/>
  <c r="B3" i="8"/>
  <c r="Z2" i="8"/>
  <c r="Z3" i="8" s="1"/>
  <c r="V2" i="8"/>
  <c r="J3" i="8" l="1"/>
  <c r="J22" i="8"/>
  <c r="J79" i="8"/>
  <c r="C80" i="8"/>
  <c r="J94" i="8"/>
  <c r="C95" i="8"/>
  <c r="C131" i="8"/>
  <c r="J131" i="8" s="1"/>
  <c r="C115" i="8"/>
  <c r="J115" i="8" s="1"/>
  <c r="R67" i="8"/>
  <c r="R68" i="8" s="1"/>
  <c r="R69" i="8" s="1"/>
  <c r="R70" i="8" s="1"/>
  <c r="R71" i="8" s="1"/>
  <c r="R66" i="8"/>
  <c r="Q66" i="8"/>
  <c r="Q67" i="8"/>
  <c r="Q68" i="8" s="1"/>
  <c r="Q69" i="8" s="1"/>
  <c r="Q70" i="8" s="1"/>
  <c r="Q71" i="8" s="1"/>
  <c r="U67" i="8"/>
  <c r="U68" i="8" s="1"/>
  <c r="U69" i="8" s="1"/>
  <c r="U70" i="8" s="1"/>
  <c r="U71" i="8" s="1"/>
  <c r="U66" i="8"/>
  <c r="S67" i="8"/>
  <c r="S68" i="8" s="1"/>
  <c r="S69" i="8" s="1"/>
  <c r="S70" i="8" s="1"/>
  <c r="S71" i="8" s="1"/>
  <c r="S66" i="8"/>
  <c r="L67" i="8"/>
  <c r="L68" i="8" s="1"/>
  <c r="L69" i="8" s="1"/>
  <c r="L70" i="8" s="1"/>
  <c r="L71" i="8" s="1"/>
  <c r="L66" i="8"/>
  <c r="Z67" i="8"/>
  <c r="Z68" i="8" s="1"/>
  <c r="Z69" i="8" s="1"/>
  <c r="Z70" i="8" s="1"/>
  <c r="Z71" i="8" s="1"/>
  <c r="Z66" i="8"/>
  <c r="V67" i="8"/>
  <c r="V68" i="8" s="1"/>
  <c r="V69" i="8" s="1"/>
  <c r="V70" i="8" s="1"/>
  <c r="V71" i="8" s="1"/>
  <c r="V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T67" i="8"/>
  <c r="T68" i="8" s="1"/>
  <c r="T69" i="8" s="1"/>
  <c r="T70" i="8" s="1"/>
  <c r="T71" i="8" s="1"/>
  <c r="T66" i="8"/>
  <c r="C67" i="8"/>
  <c r="J67" i="8" s="1"/>
  <c r="C40" i="8"/>
  <c r="J40" i="8" s="1"/>
  <c r="D56" i="8"/>
  <c r="F24" i="8"/>
  <c r="V17" i="8"/>
  <c r="Z17" i="8"/>
  <c r="C24" i="8"/>
  <c r="Z5" i="8"/>
  <c r="Z7" i="8" s="1"/>
  <c r="Z9" i="8" s="1"/>
  <c r="Z11" i="8" s="1"/>
  <c r="Z12" i="8" s="1"/>
  <c r="Z13" i="8" s="1"/>
  <c r="Z4" i="8"/>
  <c r="Z6" i="8" s="1"/>
  <c r="Z8" i="8" s="1"/>
  <c r="Z10" i="8" s="1"/>
  <c r="Q5" i="8"/>
  <c r="Q7" i="8" s="1"/>
  <c r="Q9" i="8" s="1"/>
  <c r="Q11" i="8" s="1"/>
  <c r="Q12" i="8" s="1"/>
  <c r="Q13" i="8" s="1"/>
  <c r="Q15" i="8" s="1"/>
  <c r="Q4" i="8"/>
  <c r="Q6" i="8" s="1"/>
  <c r="Q8" i="8" s="1"/>
  <c r="Q10" i="8" s="1"/>
  <c r="R5" i="8"/>
  <c r="R7" i="8" s="1"/>
  <c r="R9" i="8" s="1"/>
  <c r="R11" i="8" s="1"/>
  <c r="R12" i="8" s="1"/>
  <c r="R13" i="8" s="1"/>
  <c r="R4" i="8"/>
  <c r="R6" i="8" s="1"/>
  <c r="R8" i="8" s="1"/>
  <c r="R10" i="8" s="1"/>
  <c r="S5" i="8"/>
  <c r="S7" i="8" s="1"/>
  <c r="S9" i="8" s="1"/>
  <c r="S11" i="8" s="1"/>
  <c r="S12" i="8" s="1"/>
  <c r="S13" i="8" s="1"/>
  <c r="S15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C4" i="8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W5" i="8"/>
  <c r="W7" i="8" s="1"/>
  <c r="W9" i="8" s="1"/>
  <c r="W11" i="8" s="1"/>
  <c r="W12" i="8" s="1"/>
  <c r="W13" i="8" s="1"/>
  <c r="W4" i="8"/>
  <c r="W6" i="8" s="1"/>
  <c r="W8" i="8" s="1"/>
  <c r="W10" i="8" s="1"/>
  <c r="X5" i="8"/>
  <c r="X7" i="8" s="1"/>
  <c r="X9" i="8" s="1"/>
  <c r="X11" i="8" s="1"/>
  <c r="X12" i="8" s="1"/>
  <c r="X13" i="8" s="1"/>
  <c r="X15" i="8" s="1"/>
  <c r="X4" i="8"/>
  <c r="X6" i="8" s="1"/>
  <c r="X8" i="8" s="1"/>
  <c r="X10" i="8" s="1"/>
  <c r="Y5" i="8"/>
  <c r="Y7" i="8" s="1"/>
  <c r="Y9" i="8" s="1"/>
  <c r="Y11" i="8" s="1"/>
  <c r="Y12" i="8" s="1"/>
  <c r="Y13" i="8" s="1"/>
  <c r="Y4" i="8"/>
  <c r="Y6" i="8" s="1"/>
  <c r="Y8" i="8" s="1"/>
  <c r="Y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C5" i="8"/>
  <c r="V3" i="8"/>
  <c r="F43" i="14"/>
  <c r="J5" i="8" l="1"/>
  <c r="J95" i="8"/>
  <c r="C96" i="8"/>
  <c r="J96" i="8" s="1"/>
  <c r="C97" i="8"/>
  <c r="J24" i="8"/>
  <c r="J80" i="8"/>
  <c r="C81" i="8"/>
  <c r="J4" i="8"/>
  <c r="C132" i="8"/>
  <c r="J132" i="8" s="1"/>
  <c r="C133" i="8"/>
  <c r="J133" i="8" s="1"/>
  <c r="C117" i="8"/>
  <c r="J117" i="8" s="1"/>
  <c r="C116" i="8"/>
  <c r="J116" i="8" s="1"/>
  <c r="C69" i="8"/>
  <c r="J69" i="8" s="1"/>
  <c r="C68" i="8"/>
  <c r="J68" i="8" s="1"/>
  <c r="C41" i="8"/>
  <c r="D57" i="8"/>
  <c r="C6" i="8"/>
  <c r="J6" i="8" s="1"/>
  <c r="F25" i="8"/>
  <c r="Z14" i="8"/>
  <c r="Z15" i="8" s="1"/>
  <c r="W14" i="8"/>
  <c r="W15" i="8" s="1"/>
  <c r="Y14" i="8"/>
  <c r="Y15" i="8" s="1"/>
  <c r="C25" i="8"/>
  <c r="J25" i="8" s="1"/>
  <c r="Z19" i="8"/>
  <c r="Z21" i="8" s="1"/>
  <c r="Z23" i="8" s="1"/>
  <c r="Z18" i="8"/>
  <c r="Z20" i="8" s="1"/>
  <c r="Z22" i="8" s="1"/>
  <c r="Z24" i="8" s="1"/>
  <c r="Z25" i="8" s="1"/>
  <c r="Z26" i="8" s="1"/>
  <c r="Z27" i="8" s="1"/>
  <c r="Z28" i="8" s="1"/>
  <c r="Z29" i="8" s="1"/>
  <c r="V19" i="8"/>
  <c r="V21" i="8" s="1"/>
  <c r="V23" i="8" s="1"/>
  <c r="V18" i="8"/>
  <c r="V20" i="8" s="1"/>
  <c r="V22" i="8" s="1"/>
  <c r="V24" i="8" s="1"/>
  <c r="V25" i="8" s="1"/>
  <c r="V26" i="8" s="1"/>
  <c r="V27" i="8" s="1"/>
  <c r="V28" i="8" s="1"/>
  <c r="V29" i="8" s="1"/>
  <c r="V5" i="8"/>
  <c r="V7" i="8" s="1"/>
  <c r="V9" i="8" s="1"/>
  <c r="V11" i="8" s="1"/>
  <c r="V12" i="8" s="1"/>
  <c r="V13" i="8" s="1"/>
  <c r="V14" i="8" s="1"/>
  <c r="V15" i="8" s="1"/>
  <c r="V4" i="8"/>
  <c r="V6" i="8" s="1"/>
  <c r="V8" i="8" s="1"/>
  <c r="V10" i="8" s="1"/>
  <c r="C7" i="8"/>
  <c r="J7" i="8" s="1"/>
  <c r="J81" i="8" l="1"/>
  <c r="C83" i="8"/>
  <c r="C82" i="8"/>
  <c r="J82" i="8" s="1"/>
  <c r="C42" i="8"/>
  <c r="J42" i="8" s="1"/>
  <c r="J41" i="8"/>
  <c r="J97" i="8"/>
  <c r="C98" i="8"/>
  <c r="C70" i="8"/>
  <c r="J70" i="8" s="1"/>
  <c r="F26" i="8"/>
  <c r="C8" i="8"/>
  <c r="J8" i="8" s="1"/>
  <c r="C26" i="8"/>
  <c r="C9" i="8"/>
  <c r="J9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W87" i="8"/>
  <c r="W88" i="8" s="1"/>
  <c r="W89" i="8" s="1"/>
  <c r="W90" i="8" s="1"/>
  <c r="W91" i="8" s="1"/>
  <c r="W92" i="8" s="1"/>
  <c r="W93" i="8" s="1"/>
  <c r="W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Q87" i="8"/>
  <c r="Q88" i="8" s="1"/>
  <c r="Q89" i="8" s="1"/>
  <c r="Q90" i="8" s="1"/>
  <c r="Q91" i="8" s="1"/>
  <c r="Q92" i="8" s="1"/>
  <c r="Q93" i="8" s="1"/>
  <c r="Q94" i="8" s="1"/>
  <c r="M87" i="8"/>
  <c r="M88" i="8" s="1"/>
  <c r="M89" i="8" s="1"/>
  <c r="M90" i="8" s="1"/>
  <c r="M91" i="8" s="1"/>
  <c r="M92" i="8" s="1"/>
  <c r="M93" i="8" s="1"/>
  <c r="M94" i="8" s="1"/>
  <c r="L87" i="8"/>
  <c r="L88" i="8" s="1"/>
  <c r="L89" i="8" s="1"/>
  <c r="L90" i="8" s="1"/>
  <c r="L91" i="8" s="1"/>
  <c r="L92" i="8" s="1"/>
  <c r="L93" i="8" s="1"/>
  <c r="L94" i="8" s="1"/>
  <c r="Z86" i="8"/>
  <c r="Z87" i="8" s="1"/>
  <c r="Z88" i="8" s="1"/>
  <c r="Z89" i="8" s="1"/>
  <c r="Z90" i="8" s="1"/>
  <c r="Z91" i="8" s="1"/>
  <c r="Z92" i="8" s="1"/>
  <c r="Z93" i="8" s="1"/>
  <c r="Z94" i="8" s="1"/>
  <c r="V86" i="8"/>
  <c r="C43" i="8" l="1"/>
  <c r="J43" i="8" s="1"/>
  <c r="J98" i="8"/>
  <c r="C99" i="8"/>
  <c r="J26" i="8"/>
  <c r="J83" i="8"/>
  <c r="C84" i="8"/>
  <c r="C71" i="8"/>
  <c r="J71" i="8" s="1"/>
  <c r="C10" i="8"/>
  <c r="J10" i="8" s="1"/>
  <c r="F27" i="8"/>
  <c r="C27" i="8"/>
  <c r="C11" i="8"/>
  <c r="J11" i="8" s="1"/>
  <c r="R95" i="8"/>
  <c r="R96" i="8" s="1"/>
  <c r="R97" i="8" s="1"/>
  <c r="R98" i="8" s="1"/>
  <c r="R99" i="8" s="1"/>
  <c r="R101" i="8" s="1"/>
  <c r="Z95" i="8"/>
  <c r="Z96" i="8" s="1"/>
  <c r="Z97" i="8" s="1"/>
  <c r="Z98" i="8" s="1"/>
  <c r="Z99" i="8" s="1"/>
  <c r="U95" i="8"/>
  <c r="U96" i="8" s="1"/>
  <c r="U97" i="8" s="1"/>
  <c r="U98" i="8" s="1"/>
  <c r="U99" i="8" s="1"/>
  <c r="U100" i="8" s="1"/>
  <c r="U101" i="8" s="1"/>
  <c r="W95" i="8"/>
  <c r="W96" i="8" s="1"/>
  <c r="W97" i="8" s="1"/>
  <c r="W98" i="8" s="1"/>
  <c r="W99" i="8" s="1"/>
  <c r="X95" i="8"/>
  <c r="X96" i="8" s="1"/>
  <c r="X97" i="8" s="1"/>
  <c r="X98" i="8" s="1"/>
  <c r="X99" i="8" s="1"/>
  <c r="Y95" i="8"/>
  <c r="Y96" i="8" s="1"/>
  <c r="Y97" i="8" s="1"/>
  <c r="Y98" i="8" s="1"/>
  <c r="Y99" i="8" s="1"/>
  <c r="L95" i="8"/>
  <c r="L96" i="8" s="1"/>
  <c r="L97" i="8" s="1"/>
  <c r="L98" i="8" s="1"/>
  <c r="L99" i="8" s="1"/>
  <c r="M95" i="8"/>
  <c r="M96" i="8" s="1"/>
  <c r="M97" i="8" s="1"/>
  <c r="M98" i="8" s="1"/>
  <c r="M99" i="8" s="1"/>
  <c r="M100" i="8" s="1"/>
  <c r="Q95" i="8"/>
  <c r="Q96" i="8" s="1"/>
  <c r="Q97" i="8" s="1"/>
  <c r="Q98" i="8" s="1"/>
  <c r="Q99" i="8" s="1"/>
  <c r="Q101" i="8" s="1"/>
  <c r="S95" i="8"/>
  <c r="S96" i="8" s="1"/>
  <c r="S97" i="8" s="1"/>
  <c r="S98" i="8" s="1"/>
  <c r="S99" i="8" s="1"/>
  <c r="S100" i="8" s="1"/>
  <c r="S101" i="8" s="1"/>
  <c r="T95" i="8"/>
  <c r="T96" i="8" s="1"/>
  <c r="T97" i="8" s="1"/>
  <c r="T98" i="8" s="1"/>
  <c r="T99" i="8" s="1"/>
  <c r="T100" i="8" s="1"/>
  <c r="T101" i="8" s="1"/>
  <c r="V87" i="8"/>
  <c r="V88" i="8" s="1"/>
  <c r="V89" i="8" s="1"/>
  <c r="V90" i="8" s="1"/>
  <c r="V91" i="8" s="1"/>
  <c r="V92" i="8" s="1"/>
  <c r="V93" i="8" s="1"/>
  <c r="V94" i="8" s="1"/>
  <c r="C28" i="8" l="1"/>
  <c r="J28" i="8" s="1"/>
  <c r="J27" i="8"/>
  <c r="J84" i="8"/>
  <c r="C85" i="8"/>
  <c r="J85" i="8" s="1"/>
  <c r="C100" i="8"/>
  <c r="J100" i="8" s="1"/>
  <c r="J99" i="8"/>
  <c r="C101" i="8"/>
  <c r="J101" i="8" s="1"/>
  <c r="L101" i="8"/>
  <c r="L100" i="8"/>
  <c r="X101" i="8"/>
  <c r="X100" i="8"/>
  <c r="Y101" i="8"/>
  <c r="Y100" i="8"/>
  <c r="W101" i="8"/>
  <c r="W100" i="8"/>
  <c r="Z101" i="8"/>
  <c r="Z100" i="8"/>
  <c r="C48" i="8"/>
  <c r="J48" i="8" s="1"/>
  <c r="C29" i="8"/>
  <c r="J29" i="8" s="1"/>
  <c r="C12" i="8"/>
  <c r="J12" i="8" s="1"/>
  <c r="V95" i="8"/>
  <c r="V96" i="8" s="1"/>
  <c r="V97" i="8" s="1"/>
  <c r="V98" i="8" s="1"/>
  <c r="V99" i="8" s="1"/>
  <c r="V100" i="8" s="1"/>
  <c r="V101" i="8" s="1"/>
  <c r="C49" i="8" l="1"/>
  <c r="J49" i="8" s="1"/>
  <c r="C13" i="8"/>
  <c r="J13" i="8" s="1"/>
  <c r="C50" i="8" l="1"/>
  <c r="J50" i="8" s="1"/>
  <c r="C14" i="8"/>
  <c r="J14" i="8" s="1"/>
  <c r="F24" i="14"/>
  <c r="F61" i="14"/>
  <c r="F69" i="14"/>
  <c r="F55" i="14"/>
  <c r="C51" i="8" l="1"/>
  <c r="J51" i="8" s="1"/>
  <c r="C15" i="8"/>
  <c r="J15" i="8" s="1"/>
  <c r="F101" i="14"/>
  <c r="F100" i="14"/>
  <c r="F99" i="14"/>
  <c r="F98" i="14"/>
  <c r="F97" i="14"/>
  <c r="F96" i="14"/>
  <c r="C52" i="8" l="1"/>
  <c r="J52" i="8" s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J53" i="8" s="1"/>
  <c r="C54" i="8" l="1"/>
  <c r="J54" i="8" s="1"/>
  <c r="C55" i="8"/>
  <c r="J55" i="8" s="1"/>
  <c r="C56" i="8" l="1"/>
  <c r="J56" i="8" s="1"/>
  <c r="C57" i="8" l="1"/>
  <c r="J57" i="8" s="1"/>
</calcChain>
</file>

<file path=xl/sharedStrings.xml><?xml version="1.0" encoding="utf-8"?>
<sst xmlns="http://schemas.openxmlformats.org/spreadsheetml/2006/main" count="5045" uniqueCount="230">
  <si>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</si>
  <si>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</si>
  <si>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</si>
  <si>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</si>
  <si>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</si>
  <si>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</si>
  <si>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</si>
  <si>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</si>
  <si>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</si>
  <si>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</si>
  <si>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</si>
  <si>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</si>
  <si>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</si>
  <si>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</si>
  <si>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</si>
  <si>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</si>
  <si>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</si>
  <si>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</si>
  <si>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</si>
  <si>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</si>
  <si>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</si>
  <si>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</si>
  <si>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</si>
  <si>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</si>
  <si>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</si>
  <si>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</si>
  <si>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</si>
  <si>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</si>
  <si>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</si>
  <si>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</si>
  <si>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</si>
  <si>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</si>
  <si>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</si>
  <si>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</si>
  <si>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</si>
  <si>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</si>
  <si>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</si>
  <si>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</si>
  <si>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</si>
  <si>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</si>
  <si>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</si>
  <si>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</si>
  <si>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</si>
  <si>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</si>
  <si>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</si>
  <si>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</si>
  <si>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</si>
  <si>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</si>
  <si>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</si>
  <si>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</si>
  <si>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</si>
  <si>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</si>
  <si>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</si>
  <si>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</si>
  <si>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</si>
  <si>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</si>
  <si>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</si>
  <si>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</si>
  <si>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</si>
  <si>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</si>
  <si>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</si>
  <si>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</si>
  <si>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</si>
  <si>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</si>
  <si>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</si>
  <si>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</si>
  <si>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</si>
  <si>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</si>
  <si>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</si>
  <si>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</si>
  <si>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</si>
  <si>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</si>
  <si>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</si>
  <si>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</si>
  <si>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</si>
  <si>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</si>
  <si>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</si>
  <si>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</si>
  <si>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</si>
  <si>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</si>
  <si>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</si>
  <si>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</si>
  <si>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</si>
  <si>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</si>
  <si>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</si>
  <si>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</si>
  <si>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</si>
  <si>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</si>
  <si>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</si>
  <si>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</si>
  <si>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</si>
  <si>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</si>
  <si>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</si>
  <si>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</si>
  <si>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</si>
  <si>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</si>
  <si>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</si>
  <si>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</si>
  <si>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</si>
  <si>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</si>
  <si>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</si>
  <si>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</si>
  <si>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</si>
  <si>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</si>
  <si>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</si>
  <si>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</si>
  <si>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</si>
  <si>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</si>
  <si>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</si>
  <si>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</si>
  <si>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</si>
  <si>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</si>
  <si>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</si>
  <si>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</si>
  <si>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</si>
  <si>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</si>
  <si>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>data</t>
  </si>
  <si>
    <t>label</t>
  </si>
  <si>
    <t>file</t>
  </si>
  <si>
    <t>cam1</t>
  </si>
  <si>
    <t>glasses</t>
  </si>
  <si>
    <t>ambient</t>
  </si>
  <si>
    <t>ETrawdata</t>
  </si>
  <si>
    <t>exp</t>
  </si>
  <si>
    <t>lack_head</t>
  </si>
  <si>
    <t>agit_clicking</t>
  </si>
  <si>
    <t>personID</t>
  </si>
  <si>
    <t>05</t>
  </si>
  <si>
    <t>06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</si>
  <si>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</si>
  <si>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</si>
  <si>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</si>
  <si>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</si>
  <si>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</si>
  <si>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</si>
  <si>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</si>
  <si>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</si>
  <si>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</si>
  <si>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</si>
  <si>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</si>
  <si>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</si>
  <si>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</si>
  <si>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</si>
  <si>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</si>
  <si>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</si>
  <si>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</si>
  <si>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</si>
  <si>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</si>
  <si>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</si>
  <si>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</si>
  <si>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</si>
  <si>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</si>
  <si>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</si>
  <si>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</si>
  <si>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</si>
  <si>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</si>
  <si>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</si>
  <si>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</si>
  <si>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</si>
  <si>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</si>
  <si>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</si>
  <si>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</si>
  <si>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</si>
  <si>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</si>
  <si>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</si>
  <si>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</si>
  <si>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</si>
  <si>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</si>
  <si>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</si>
  <si>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</si>
  <si>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</si>
  <si>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</si>
  <si>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</si>
  <si>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</si>
  <si>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</si>
  <si>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</si>
  <si>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</si>
  <si>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pilot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</si>
  <si>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</si>
  <si>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</si>
  <si>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</si>
  <si>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</si>
  <si>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</si>
  <si>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</si>
  <si>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</si>
  <si>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</si>
  <si>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</si>
  <si>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</si>
  <si>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</si>
  <si>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</si>
  <si>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</si>
  <si>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</si>
  <si>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</si>
  <si>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</si>
  <si>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</si>
  <si>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</si>
  <si>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</si>
  <si>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</si>
  <si>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</si>
  <si>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</si>
  <si>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102</t>
  </si>
  <si>
    <t>History</t>
  </si>
  <si>
    <t>103</t>
  </si>
  <si>
    <t>- deleted</t>
  </si>
  <si>
    <t>✓ (just on laptop)</t>
  </si>
  <si>
    <t>✓ (hard disk + laptop)</t>
  </si>
  <si>
    <t>104</t>
  </si>
  <si>
    <t>105</t>
  </si>
  <si>
    <t>201</t>
  </si>
  <si>
    <t>202</t>
  </si>
  <si>
    <t>203</t>
  </si>
  <si>
    <t>106</t>
  </si>
  <si>
    <t>107</t>
  </si>
  <si>
    <t>07</t>
  </si>
  <si>
    <t>Grundschule</t>
  </si>
  <si>
    <t>Gundschule</t>
  </si>
  <si>
    <t>Ethics</t>
  </si>
  <si>
    <t>GRW</t>
  </si>
  <si>
    <t>Mathematics</t>
  </si>
  <si>
    <t>108</t>
  </si>
  <si>
    <t>08</t>
  </si>
  <si>
    <t>109</t>
  </si>
  <si>
    <t>Chemistry</t>
  </si>
  <si>
    <t>script</t>
  </si>
  <si>
    <t>110</t>
  </si>
  <si>
    <t>204</t>
  </si>
  <si>
    <t>111</t>
  </si>
  <si>
    <t>Sachkunde</t>
  </si>
  <si>
    <t>205</t>
  </si>
  <si>
    <t>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</si>
</sst>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12"/>
      <name val="Calibri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0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0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2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3" borderId="0" xfId="0" applyFont="1" applyFill="1"/>
    <xf numFmtId="0" fontId="29" fillId="13" borderId="0" xfId="0" applyFont="1" applyFill="1"/>
    <xf numFmtId="0" fontId="10" fillId="13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9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5" borderId="12" xfId="0" applyFont="1" applyFill="1" applyBorder="1" applyAlignment="1">
      <alignment horizontal="center"/>
    </xf>
    <xf numFmtId="49" fontId="40" fillId="15" borderId="12" xfId="0" applyNumberFormat="1" applyFont="1" applyFill="1" applyBorder="1" applyAlignment="1">
      <alignment horizontal="center"/>
    </xf>
    <xf numFmtId="0" fontId="40" fillId="16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4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9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3" fillId="0" borderId="0" xfId="0" applyFont="1" applyFill="1" applyBorder="1"/>
    <xf numFmtId="0" fontId="44" fillId="0" borderId="0" xfId="0" applyFont="1" applyFill="1" applyBorder="1" applyAlignment="1">
      <alignment horizontal="center"/>
    </xf>
    <xf numFmtId="49" fontId="44" fillId="0" borderId="0" xfId="0" applyNumberFormat="1" applyFont="1" applyFill="1" applyBorder="1" applyAlignment="1">
      <alignment horizontal="center"/>
    </xf>
    <xf numFmtId="49" fontId="45" fillId="0" borderId="0" xfId="0" applyNumberFormat="1" applyFont="1" applyAlignment="1">
      <alignment horizontal="center"/>
    </xf>
    <xf numFmtId="0" fontId="46" fillId="3" borderId="0" xfId="0" applyFont="1" applyFill="1" applyBorder="1"/>
    <xf numFmtId="0" fontId="47" fillId="9" borderId="0" xfId="0" applyFont="1" applyFill="1" applyBorder="1" applyAlignment="1">
      <alignment horizontal="center"/>
    </xf>
    <xf numFmtId="49" fontId="47" fillId="9" borderId="0" xfId="0" applyNumberFormat="1" applyFont="1" applyFill="1" applyBorder="1" applyAlignment="1">
      <alignment horizontal="center"/>
    </xf>
    <xf numFmtId="49" fontId="47" fillId="3" borderId="0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7" fillId="5" borderId="0" xfId="0" applyFont="1" applyFill="1" applyBorder="1" applyAlignment="1">
      <alignment horizontal="center"/>
    </xf>
    <xf numFmtId="0" fontId="47" fillId="9" borderId="0" xfId="0" applyFont="1" applyFill="1" applyAlignment="1">
      <alignment horizontal="center"/>
    </xf>
    <xf numFmtId="0" fontId="46" fillId="0" borderId="0" xfId="0" applyFont="1"/>
    <xf numFmtId="0" fontId="46" fillId="0" borderId="0" xfId="0" applyFont="1" applyFill="1" applyBorder="1"/>
    <xf numFmtId="49" fontId="47" fillId="0" borderId="0" xfId="0" applyNumberFormat="1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0" fontId="47" fillId="0" borderId="0" xfId="0" applyFont="1" applyFill="1" applyAlignment="1">
      <alignment horizontal="center"/>
    </xf>
    <xf numFmtId="0" fontId="46" fillId="0" borderId="0" xfId="0" applyFont="1" applyFill="1"/>
    <xf numFmtId="0" fontId="46" fillId="0" borderId="2" xfId="0" applyFont="1" applyFill="1" applyBorder="1"/>
    <xf numFmtId="0" fontId="47" fillId="0" borderId="2" xfId="0" applyFont="1" applyFill="1" applyBorder="1" applyAlignment="1">
      <alignment horizontal="center"/>
    </xf>
    <xf numFmtId="49" fontId="47" fillId="0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9" borderId="0" xfId="0" applyNumberFormat="1" applyFill="1" applyAlignment="1">
      <alignment horizontal="center"/>
    </xf>
    <xf numFmtId="0" fontId="48" fillId="0" borderId="2" xfId="0" applyFont="1" applyBorder="1" applyAlignment="1">
      <alignment horizontal="center"/>
    </xf>
    <xf numFmtId="0" fontId="0" fillId="0" borderId="2" xfId="0" applyBorder="1"/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7"/>
  <sheetViews>
    <sheetView tabSelected="1" zoomScale="90" zoomScaleNormal="90" workbookViewId="0">
      <pane ySplit="1" topLeftCell="A346" activePane="bottomLeft" state="frozen"/>
      <selection pane="bottomLeft" activeCell="K366" sqref="K366"/>
    </sheetView>
  </sheetViews>
  <sheetFormatPr baseColWidth="10" defaultRowHeight="14.4" x14ac:dyDescent="0.3"/>
  <cols>
    <col min="1" max="1" width="8.4414062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2" bestFit="1" customWidth="1"/>
    <col min="7" max="7" width="11" customWidth="1"/>
    <col min="8" max="8" width="11" bestFit="1" customWidth="1"/>
    <col min="9" max="9" width="11" customWidth="1"/>
    <col min="10" max="10" width="50" style="6" customWidth="1"/>
    <col min="11" max="11" width="33.6640625" style="3" customWidth="1"/>
    <col min="12" max="12" width="9.44140625" bestFit="1" customWidth="1"/>
    <col min="13" max="13" width="16.88671875" bestFit="1" customWidth="1"/>
    <col min="14" max="14" width="8.44140625" customWidth="1"/>
    <col min="15" max="15" width="12.33203125" customWidth="1"/>
    <col min="16" max="16" width="8.6640625" bestFit="1" customWidth="1"/>
    <col min="17" max="17" width="17.44140625" bestFit="1" customWidth="1"/>
    <col min="18" max="18" width="10.6640625" bestFit="1" customWidth="1"/>
    <col min="19" max="19" width="12.33203125" bestFit="1" customWidth="1"/>
    <col min="20" max="20" width="13" bestFit="1" customWidth="1"/>
    <col min="21" max="21" width="12.6640625" bestFit="1" customWidth="1"/>
    <col min="22" max="22" width="15.5546875" bestFit="1" customWidth="1"/>
    <col min="23" max="23" width="11.109375" customWidth="1"/>
    <col min="24" max="24" width="12.44140625" bestFit="1" customWidth="1"/>
    <col min="25" max="25" width="11.5546875" bestFit="1" customWidth="1"/>
    <col min="26" max="26" width="15.33203125" bestFit="1" customWidth="1"/>
  </cols>
  <sheetData>
    <row r="1" spans="1:26" s="73" customFormat="1" ht="16.2" thickBot="1" x14ac:dyDescent="0.35">
      <c r="A1" s="69" t="s">
        <v>101</v>
      </c>
      <c r="B1" s="70" t="s">
        <v>9</v>
      </c>
      <c r="C1" s="70" t="s">
        <v>0</v>
      </c>
      <c r="D1" s="70" t="s">
        <v>1</v>
      </c>
      <c r="E1" s="70" t="s">
        <v>126</v>
      </c>
      <c r="F1" s="71" t="s">
        <v>223</v>
      </c>
      <c r="G1" s="70" t="s">
        <v>12</v>
      </c>
      <c r="H1" s="70" t="s">
        <v>118</v>
      </c>
      <c r="I1" s="70" t="s">
        <v>181</v>
      </c>
      <c r="J1" s="120" t="s">
        <v>19</v>
      </c>
      <c r="K1" s="70" t="s">
        <v>10</v>
      </c>
      <c r="L1" s="72" t="s">
        <v>129</v>
      </c>
      <c r="M1" s="72" t="s">
        <v>24</v>
      </c>
      <c r="N1" s="72" t="s">
        <v>182</v>
      </c>
      <c r="O1" s="72" t="s">
        <v>25</v>
      </c>
      <c r="P1" s="72" t="s">
        <v>26</v>
      </c>
      <c r="Q1" s="72" t="s">
        <v>17</v>
      </c>
      <c r="R1" s="72" t="s">
        <v>123</v>
      </c>
      <c r="S1" s="72" t="s">
        <v>2</v>
      </c>
      <c r="T1" s="72" t="s">
        <v>3</v>
      </c>
      <c r="U1" s="72" t="s">
        <v>130</v>
      </c>
      <c r="V1" s="72" t="s">
        <v>4</v>
      </c>
      <c r="W1" s="72" t="s">
        <v>5</v>
      </c>
      <c r="X1" s="72" t="s">
        <v>6</v>
      </c>
      <c r="Y1" s="72" t="s">
        <v>7</v>
      </c>
      <c r="Z1" s="72" t="s">
        <v>8</v>
      </c>
    </row>
    <row r="2" spans="1:26" s="1" customFormat="1" ht="16.2" thickTop="1" x14ac:dyDescent="0.3">
      <c r="A2" s="64" t="s">
        <v>116</v>
      </c>
      <c r="B2" s="63">
        <v>1</v>
      </c>
      <c r="C2" s="63" t="s">
        <v>176</v>
      </c>
      <c r="D2" s="63" t="s">
        <v>177</v>
      </c>
      <c r="E2" s="124" t="s">
        <v>20</v>
      </c>
      <c r="F2" s="65" t="s">
        <v>20</v>
      </c>
      <c r="G2" s="63">
        <v>1</v>
      </c>
      <c r="H2" s="63" t="s">
        <v>117</v>
      </c>
      <c r="I2" s="63"/>
      <c r="J2" s="121" t="str">
        <f>CONCATENATE(C2,"_",D2,"_",E2,"_",F2)</f>
        <v>ProVisioNET_pilot_01_01</v>
      </c>
      <c r="K2" s="63" t="s">
        <v>115</v>
      </c>
      <c r="L2" s="66" t="s">
        <v>178</v>
      </c>
      <c r="M2" s="63" t="s">
        <v>183</v>
      </c>
      <c r="N2" s="63">
        <v>5</v>
      </c>
      <c r="O2" s="63" t="s">
        <v>185</v>
      </c>
      <c r="P2" s="63">
        <v>0</v>
      </c>
      <c r="Q2" s="56" t="s">
        <v>11</v>
      </c>
      <c r="R2" s="56" t="s">
        <v>18</v>
      </c>
      <c r="S2" s="56">
        <v>23</v>
      </c>
      <c r="T2" s="56">
        <v>7</v>
      </c>
      <c r="U2" s="56">
        <v>1998</v>
      </c>
      <c r="V2" s="56" t="str">
        <f>S2&amp;"/"&amp;T2&amp;"/"&amp;U2</f>
        <v>23/7/1998</v>
      </c>
      <c r="W2" s="56">
        <v>22</v>
      </c>
      <c r="X2" s="56">
        <v>6</v>
      </c>
      <c r="Y2" s="56">
        <v>2021</v>
      </c>
      <c r="Z2" s="56" t="str">
        <f>W2&amp;"/"&amp;X2&amp;"/"&amp;Y2</f>
        <v>22/6/2021</v>
      </c>
    </row>
    <row r="3" spans="1:26" s="57" customFormat="1" ht="15.6" x14ac:dyDescent="0.3">
      <c r="A3" s="61" t="s">
        <v>117</v>
      </c>
      <c r="B3" s="62">
        <f t="shared" ref="B3:D13" si="0">B2</f>
        <v>1</v>
      </c>
      <c r="C3" s="62" t="str">
        <f t="shared" si="0"/>
        <v>ProVisioNET</v>
      </c>
      <c r="D3" s="62" t="str">
        <f t="shared" si="0"/>
        <v>pilot</v>
      </c>
      <c r="E3" s="125" t="s">
        <v>20</v>
      </c>
      <c r="F3" s="62" t="str">
        <f t="shared" ref="F3:F4" si="1">F2</f>
        <v>01</v>
      </c>
      <c r="G3" s="62">
        <f t="shared" ref="G3:G15" si="2">G2</f>
        <v>1</v>
      </c>
      <c r="H3" s="62" t="s">
        <v>119</v>
      </c>
      <c r="I3" s="62">
        <v>1</v>
      </c>
      <c r="J3" s="62" t="str">
        <f>CONCATENATE(C3,"_",D3,"_",E3,"_",F3,"_",H3,"_",I3)</f>
        <v>ProVisioNET_pilot_01_01_cam1_1</v>
      </c>
      <c r="K3" s="136" t="s">
        <v>188</v>
      </c>
      <c r="L3" s="62" t="s">
        <v>178</v>
      </c>
      <c r="M3" s="62" t="s">
        <v>183</v>
      </c>
      <c r="N3" s="62">
        <v>5</v>
      </c>
      <c r="O3" s="62" t="s">
        <v>185</v>
      </c>
      <c r="P3" s="62">
        <v>0</v>
      </c>
      <c r="Q3" s="58" t="str">
        <f t="shared" ref="Q3:R13" si="3">Q2</f>
        <v>lab</v>
      </c>
      <c r="R3" s="58" t="str">
        <f t="shared" si="3"/>
        <v>MK</v>
      </c>
      <c r="S3" s="58">
        <f t="shared" ref="S3:Z15" si="4">S2</f>
        <v>23</v>
      </c>
      <c r="T3" s="58">
        <f t="shared" si="4"/>
        <v>7</v>
      </c>
      <c r="U3" s="58">
        <f t="shared" si="4"/>
        <v>1998</v>
      </c>
      <c r="V3" s="58" t="str">
        <f t="shared" si="4"/>
        <v>23/7/1998</v>
      </c>
      <c r="W3" s="58">
        <f t="shared" si="4"/>
        <v>22</v>
      </c>
      <c r="X3" s="58">
        <f t="shared" si="4"/>
        <v>6</v>
      </c>
      <c r="Y3" s="58">
        <f t="shared" si="4"/>
        <v>2021</v>
      </c>
      <c r="Z3" s="58" t="str">
        <f t="shared" si="4"/>
        <v>22/6/2021</v>
      </c>
    </row>
    <row r="4" spans="1:26" s="57" customFormat="1" ht="15.6" x14ac:dyDescent="0.3">
      <c r="A4" s="61" t="s">
        <v>117</v>
      </c>
      <c r="B4" s="62">
        <f t="shared" si="0"/>
        <v>1</v>
      </c>
      <c r="C4" s="62" t="str">
        <f t="shared" si="0"/>
        <v>ProVisioNET</v>
      </c>
      <c r="D4" s="62" t="str">
        <f t="shared" si="0"/>
        <v>pilot</v>
      </c>
      <c r="E4" s="125" t="s">
        <v>20</v>
      </c>
      <c r="F4" s="62" t="str">
        <f t="shared" si="1"/>
        <v>01</v>
      </c>
      <c r="G4" s="62">
        <f t="shared" si="2"/>
        <v>1</v>
      </c>
      <c r="H4" s="62" t="s">
        <v>119</v>
      </c>
      <c r="I4" s="62">
        <v>2</v>
      </c>
      <c r="J4" s="62" t="str">
        <f t="shared" ref="J4:J66" si="5">CONCATENATE(C4,"_",D4,"_",E4,"_",F4,"_",H4,"_",I4)</f>
        <v>ProVisioNET_pilot_01_01_cam1_2</v>
      </c>
      <c r="K4" s="136" t="s">
        <v>188</v>
      </c>
      <c r="L4" s="62" t="s">
        <v>178</v>
      </c>
      <c r="M4" s="62" t="s">
        <v>183</v>
      </c>
      <c r="N4" s="62">
        <v>5</v>
      </c>
      <c r="O4" s="62" t="s">
        <v>185</v>
      </c>
      <c r="P4" s="62">
        <v>0</v>
      </c>
      <c r="Q4" s="58" t="str">
        <f t="shared" si="3"/>
        <v>lab</v>
      </c>
      <c r="R4" s="58" t="str">
        <f t="shared" si="3"/>
        <v>MK</v>
      </c>
      <c r="S4" s="58">
        <f t="shared" si="4"/>
        <v>23</v>
      </c>
      <c r="T4" s="58">
        <f t="shared" si="4"/>
        <v>7</v>
      </c>
      <c r="U4" s="58">
        <f t="shared" si="4"/>
        <v>1998</v>
      </c>
      <c r="V4" s="58" t="str">
        <f t="shared" si="4"/>
        <v>23/7/1998</v>
      </c>
      <c r="W4" s="58">
        <f t="shared" si="4"/>
        <v>22</v>
      </c>
      <c r="X4" s="58">
        <f t="shared" si="4"/>
        <v>6</v>
      </c>
      <c r="Y4" s="58">
        <f t="shared" si="4"/>
        <v>2021</v>
      </c>
      <c r="Z4" s="58" t="str">
        <f t="shared" si="4"/>
        <v>22/6/2021</v>
      </c>
    </row>
    <row r="5" spans="1:26" s="57" customFormat="1" ht="15.6" x14ac:dyDescent="0.3">
      <c r="A5" s="61" t="s">
        <v>117</v>
      </c>
      <c r="B5" s="62">
        <f t="shared" ref="B5:D11" si="6">B3</f>
        <v>1</v>
      </c>
      <c r="C5" s="62" t="str">
        <f t="shared" si="6"/>
        <v>ProVisioNET</v>
      </c>
      <c r="D5" s="62" t="str">
        <f t="shared" si="6"/>
        <v>pilot</v>
      </c>
      <c r="E5" s="125" t="s">
        <v>20</v>
      </c>
      <c r="F5" s="62" t="str">
        <f t="shared" ref="F5:F6" si="7">F3</f>
        <v>01</v>
      </c>
      <c r="G5" s="62">
        <f t="shared" ref="G5:G11" si="8">G3</f>
        <v>1</v>
      </c>
      <c r="H5" s="62" t="s">
        <v>31</v>
      </c>
      <c r="I5" s="62">
        <v>1</v>
      </c>
      <c r="J5" s="62" t="str">
        <f t="shared" si="5"/>
        <v>ProVisioNET_pilot_01_01_cam2_1</v>
      </c>
      <c r="K5" s="136" t="s">
        <v>188</v>
      </c>
      <c r="L5" s="62" t="s">
        <v>178</v>
      </c>
      <c r="M5" s="62" t="s">
        <v>183</v>
      </c>
      <c r="N5" s="62">
        <v>5</v>
      </c>
      <c r="O5" s="62" t="s">
        <v>185</v>
      </c>
      <c r="P5" s="62">
        <v>0</v>
      </c>
      <c r="Q5" s="58" t="str">
        <f t="shared" ref="Q5:Z5" si="9">Q3</f>
        <v>lab</v>
      </c>
      <c r="R5" s="58" t="str">
        <f t="shared" si="9"/>
        <v>MK</v>
      </c>
      <c r="S5" s="58">
        <f t="shared" si="9"/>
        <v>23</v>
      </c>
      <c r="T5" s="58">
        <f t="shared" si="9"/>
        <v>7</v>
      </c>
      <c r="U5" s="58">
        <f t="shared" si="9"/>
        <v>1998</v>
      </c>
      <c r="V5" s="58" t="str">
        <f t="shared" si="9"/>
        <v>23/7/1998</v>
      </c>
      <c r="W5" s="58">
        <f t="shared" si="9"/>
        <v>22</v>
      </c>
      <c r="X5" s="58">
        <f t="shared" si="9"/>
        <v>6</v>
      </c>
      <c r="Y5" s="58">
        <f t="shared" si="9"/>
        <v>2021</v>
      </c>
      <c r="Z5" s="58" t="str">
        <f t="shared" si="9"/>
        <v>22/6/2021</v>
      </c>
    </row>
    <row r="6" spans="1:26" s="57" customFormat="1" ht="15.6" x14ac:dyDescent="0.3">
      <c r="A6" s="61" t="s">
        <v>117</v>
      </c>
      <c r="B6" s="62">
        <f t="shared" si="6"/>
        <v>1</v>
      </c>
      <c r="C6" s="62" t="str">
        <f t="shared" si="6"/>
        <v>ProVisioNET</v>
      </c>
      <c r="D6" s="62" t="str">
        <f t="shared" si="6"/>
        <v>pilot</v>
      </c>
      <c r="E6" s="125" t="s">
        <v>20</v>
      </c>
      <c r="F6" s="62" t="str">
        <f t="shared" si="7"/>
        <v>01</v>
      </c>
      <c r="G6" s="62">
        <f t="shared" si="8"/>
        <v>1</v>
      </c>
      <c r="H6" s="62" t="s">
        <v>31</v>
      </c>
      <c r="I6" s="62">
        <v>2</v>
      </c>
      <c r="J6" s="62" t="str">
        <f t="shared" si="5"/>
        <v>ProVisioNET_pilot_01_01_cam2_2</v>
      </c>
      <c r="K6" s="136" t="s">
        <v>188</v>
      </c>
      <c r="L6" s="62" t="s">
        <v>178</v>
      </c>
      <c r="M6" s="62" t="s">
        <v>183</v>
      </c>
      <c r="N6" s="62">
        <v>5</v>
      </c>
      <c r="O6" s="62" t="s">
        <v>185</v>
      </c>
      <c r="P6" s="62">
        <v>0</v>
      </c>
      <c r="Q6" s="58" t="str">
        <f t="shared" ref="Q6:Z6" si="10">Q4</f>
        <v>lab</v>
      </c>
      <c r="R6" s="58" t="str">
        <f t="shared" si="10"/>
        <v>MK</v>
      </c>
      <c r="S6" s="58">
        <f t="shared" si="10"/>
        <v>23</v>
      </c>
      <c r="T6" s="58">
        <f t="shared" si="10"/>
        <v>7</v>
      </c>
      <c r="U6" s="58">
        <f t="shared" si="10"/>
        <v>1998</v>
      </c>
      <c r="V6" s="58" t="str">
        <f t="shared" si="10"/>
        <v>23/7/1998</v>
      </c>
      <c r="W6" s="58">
        <f t="shared" si="10"/>
        <v>22</v>
      </c>
      <c r="X6" s="58">
        <f t="shared" si="10"/>
        <v>6</v>
      </c>
      <c r="Y6" s="58">
        <f t="shared" si="10"/>
        <v>2021</v>
      </c>
      <c r="Z6" s="58" t="str">
        <f t="shared" si="10"/>
        <v>22/6/2021</v>
      </c>
    </row>
    <row r="7" spans="1:26" s="57" customFormat="1" ht="15.6" x14ac:dyDescent="0.3">
      <c r="A7" s="61" t="s">
        <v>117</v>
      </c>
      <c r="B7" s="62">
        <f t="shared" si="6"/>
        <v>1</v>
      </c>
      <c r="C7" s="62" t="str">
        <f t="shared" si="6"/>
        <v>ProVisioNET</v>
      </c>
      <c r="D7" s="62" t="str">
        <f t="shared" si="6"/>
        <v>pilot</v>
      </c>
      <c r="E7" s="125" t="s">
        <v>20</v>
      </c>
      <c r="F7" s="62" t="str">
        <f t="shared" ref="F7:F8" si="11">F5</f>
        <v>01</v>
      </c>
      <c r="G7" s="62">
        <f t="shared" si="8"/>
        <v>1</v>
      </c>
      <c r="H7" s="62" t="s">
        <v>32</v>
      </c>
      <c r="I7" s="62">
        <v>1</v>
      </c>
      <c r="J7" s="62" t="str">
        <f t="shared" si="5"/>
        <v>ProVisioNET_pilot_01_01_cam3_1</v>
      </c>
      <c r="K7" s="136" t="s">
        <v>188</v>
      </c>
      <c r="L7" s="62" t="s">
        <v>178</v>
      </c>
      <c r="M7" s="62" t="s">
        <v>183</v>
      </c>
      <c r="N7" s="62">
        <v>5</v>
      </c>
      <c r="O7" s="62" t="s">
        <v>185</v>
      </c>
      <c r="P7" s="62">
        <v>0</v>
      </c>
      <c r="Q7" s="58" t="str">
        <f t="shared" ref="Q7:Z7" si="12">Q5</f>
        <v>lab</v>
      </c>
      <c r="R7" s="58" t="str">
        <f t="shared" si="12"/>
        <v>MK</v>
      </c>
      <c r="S7" s="58">
        <f t="shared" si="12"/>
        <v>23</v>
      </c>
      <c r="T7" s="58">
        <f t="shared" si="12"/>
        <v>7</v>
      </c>
      <c r="U7" s="58">
        <f t="shared" si="12"/>
        <v>1998</v>
      </c>
      <c r="V7" s="58" t="str">
        <f t="shared" si="12"/>
        <v>23/7/1998</v>
      </c>
      <c r="W7" s="58">
        <f t="shared" si="12"/>
        <v>22</v>
      </c>
      <c r="X7" s="58">
        <f t="shared" si="12"/>
        <v>6</v>
      </c>
      <c r="Y7" s="58">
        <f t="shared" si="12"/>
        <v>2021</v>
      </c>
      <c r="Z7" s="58" t="str">
        <f t="shared" si="12"/>
        <v>22/6/2021</v>
      </c>
    </row>
    <row r="8" spans="1:26" s="57" customFormat="1" ht="15.6" x14ac:dyDescent="0.3">
      <c r="A8" s="61" t="s">
        <v>117</v>
      </c>
      <c r="B8" s="62">
        <f t="shared" si="6"/>
        <v>1</v>
      </c>
      <c r="C8" s="62" t="str">
        <f t="shared" si="6"/>
        <v>ProVisioNET</v>
      </c>
      <c r="D8" s="62" t="str">
        <f t="shared" si="6"/>
        <v>pilot</v>
      </c>
      <c r="E8" s="125" t="s">
        <v>20</v>
      </c>
      <c r="F8" s="62" t="str">
        <f t="shared" si="11"/>
        <v>01</v>
      </c>
      <c r="G8" s="62">
        <f t="shared" si="8"/>
        <v>1</v>
      </c>
      <c r="H8" s="62" t="s">
        <v>32</v>
      </c>
      <c r="I8" s="62">
        <v>2</v>
      </c>
      <c r="J8" s="62" t="str">
        <f t="shared" si="5"/>
        <v>ProVisioNET_pilot_01_01_cam3_2</v>
      </c>
      <c r="K8" s="136" t="s">
        <v>188</v>
      </c>
      <c r="L8" s="62" t="s">
        <v>178</v>
      </c>
      <c r="M8" s="62" t="s">
        <v>183</v>
      </c>
      <c r="N8" s="62">
        <v>5</v>
      </c>
      <c r="O8" s="62" t="s">
        <v>185</v>
      </c>
      <c r="P8" s="62">
        <v>0</v>
      </c>
      <c r="Q8" s="58" t="str">
        <f t="shared" ref="Q8:Z8" si="13">Q6</f>
        <v>lab</v>
      </c>
      <c r="R8" s="58" t="str">
        <f t="shared" si="13"/>
        <v>MK</v>
      </c>
      <c r="S8" s="58">
        <f t="shared" si="13"/>
        <v>23</v>
      </c>
      <c r="T8" s="58">
        <f t="shared" si="13"/>
        <v>7</v>
      </c>
      <c r="U8" s="58">
        <f t="shared" si="13"/>
        <v>1998</v>
      </c>
      <c r="V8" s="58" t="str">
        <f t="shared" si="13"/>
        <v>23/7/1998</v>
      </c>
      <c r="W8" s="58">
        <f t="shared" si="13"/>
        <v>22</v>
      </c>
      <c r="X8" s="58">
        <f t="shared" si="13"/>
        <v>6</v>
      </c>
      <c r="Y8" s="58">
        <f t="shared" si="13"/>
        <v>2021</v>
      </c>
      <c r="Z8" s="58" t="str">
        <f t="shared" si="13"/>
        <v>22/6/2021</v>
      </c>
    </row>
    <row r="9" spans="1:26" s="57" customFormat="1" ht="15.6" x14ac:dyDescent="0.3">
      <c r="A9" s="61" t="s">
        <v>117</v>
      </c>
      <c r="B9" s="62">
        <f t="shared" si="6"/>
        <v>1</v>
      </c>
      <c r="C9" s="62" t="str">
        <f t="shared" si="6"/>
        <v>ProVisioNET</v>
      </c>
      <c r="D9" s="62" t="str">
        <f t="shared" si="6"/>
        <v>pilot</v>
      </c>
      <c r="E9" s="125" t="s">
        <v>20</v>
      </c>
      <c r="F9" s="62" t="str">
        <f t="shared" ref="F9:F10" si="14">F7</f>
        <v>01</v>
      </c>
      <c r="G9" s="62">
        <f t="shared" si="8"/>
        <v>1</v>
      </c>
      <c r="H9" s="62" t="s">
        <v>33</v>
      </c>
      <c r="I9" s="62">
        <v>1</v>
      </c>
      <c r="J9" s="62" t="str">
        <f t="shared" si="5"/>
        <v>ProVisioNET_pilot_01_01_cam4_1</v>
      </c>
      <c r="K9" s="136" t="s">
        <v>188</v>
      </c>
      <c r="L9" s="62" t="s">
        <v>178</v>
      </c>
      <c r="M9" s="62" t="s">
        <v>183</v>
      </c>
      <c r="N9" s="62">
        <v>5</v>
      </c>
      <c r="O9" s="62" t="s">
        <v>185</v>
      </c>
      <c r="P9" s="62">
        <v>0</v>
      </c>
      <c r="Q9" s="58" t="str">
        <f t="shared" ref="Q9:Z9" si="15">Q7</f>
        <v>lab</v>
      </c>
      <c r="R9" s="58" t="str">
        <f t="shared" si="15"/>
        <v>MK</v>
      </c>
      <c r="S9" s="58">
        <f t="shared" si="15"/>
        <v>23</v>
      </c>
      <c r="T9" s="58">
        <f t="shared" si="15"/>
        <v>7</v>
      </c>
      <c r="U9" s="58">
        <f t="shared" si="15"/>
        <v>1998</v>
      </c>
      <c r="V9" s="58" t="str">
        <f t="shared" si="15"/>
        <v>23/7/1998</v>
      </c>
      <c r="W9" s="58">
        <f t="shared" si="15"/>
        <v>22</v>
      </c>
      <c r="X9" s="58">
        <f t="shared" si="15"/>
        <v>6</v>
      </c>
      <c r="Y9" s="58">
        <f t="shared" si="15"/>
        <v>2021</v>
      </c>
      <c r="Z9" s="58" t="str">
        <f t="shared" si="15"/>
        <v>22/6/2021</v>
      </c>
    </row>
    <row r="10" spans="1:26" s="57" customFormat="1" ht="15.6" x14ac:dyDescent="0.3">
      <c r="A10" s="61" t="s">
        <v>117</v>
      </c>
      <c r="B10" s="62">
        <f t="shared" si="6"/>
        <v>1</v>
      </c>
      <c r="C10" s="62" t="str">
        <f t="shared" si="6"/>
        <v>ProVisioNET</v>
      </c>
      <c r="D10" s="62" t="str">
        <f t="shared" si="6"/>
        <v>pilot</v>
      </c>
      <c r="E10" s="125" t="s">
        <v>20</v>
      </c>
      <c r="F10" s="62" t="str">
        <f t="shared" si="14"/>
        <v>01</v>
      </c>
      <c r="G10" s="62">
        <f t="shared" si="8"/>
        <v>1</v>
      </c>
      <c r="H10" s="62" t="s">
        <v>33</v>
      </c>
      <c r="I10" s="62">
        <v>2</v>
      </c>
      <c r="J10" s="62" t="str">
        <f t="shared" si="5"/>
        <v>ProVisioNET_pilot_01_01_cam4_2</v>
      </c>
      <c r="K10" s="136" t="s">
        <v>188</v>
      </c>
      <c r="L10" s="62" t="s">
        <v>178</v>
      </c>
      <c r="M10" s="62" t="s">
        <v>183</v>
      </c>
      <c r="N10" s="62">
        <v>5</v>
      </c>
      <c r="O10" s="62" t="s">
        <v>185</v>
      </c>
      <c r="P10" s="62">
        <v>0</v>
      </c>
      <c r="Q10" s="58" t="str">
        <f t="shared" ref="Q10:Z10" si="16">Q8</f>
        <v>lab</v>
      </c>
      <c r="R10" s="58" t="str">
        <f t="shared" si="16"/>
        <v>MK</v>
      </c>
      <c r="S10" s="58">
        <f t="shared" si="16"/>
        <v>23</v>
      </c>
      <c r="T10" s="58">
        <f t="shared" si="16"/>
        <v>7</v>
      </c>
      <c r="U10" s="58">
        <f t="shared" si="16"/>
        <v>1998</v>
      </c>
      <c r="V10" s="58" t="str">
        <f t="shared" si="16"/>
        <v>23/7/1998</v>
      </c>
      <c r="W10" s="58">
        <f t="shared" si="16"/>
        <v>22</v>
      </c>
      <c r="X10" s="58">
        <f t="shared" si="16"/>
        <v>6</v>
      </c>
      <c r="Y10" s="58">
        <f t="shared" si="16"/>
        <v>2021</v>
      </c>
      <c r="Z10" s="58" t="str">
        <f t="shared" si="16"/>
        <v>22/6/2021</v>
      </c>
    </row>
    <row r="11" spans="1:26" s="57" customFormat="1" ht="15.6" x14ac:dyDescent="0.3">
      <c r="A11" s="61" t="s">
        <v>117</v>
      </c>
      <c r="B11" s="62">
        <f t="shared" si="6"/>
        <v>1</v>
      </c>
      <c r="C11" s="62" t="str">
        <f t="shared" si="6"/>
        <v>ProVisioNET</v>
      </c>
      <c r="D11" s="62" t="str">
        <f t="shared" si="6"/>
        <v>pilot</v>
      </c>
      <c r="E11" s="125" t="s">
        <v>20</v>
      </c>
      <c r="F11" s="62" t="str">
        <f t="shared" ref="F11" si="17">F9</f>
        <v>01</v>
      </c>
      <c r="G11" s="62">
        <f t="shared" si="8"/>
        <v>1</v>
      </c>
      <c r="H11" s="62" t="s">
        <v>120</v>
      </c>
      <c r="I11" s="62"/>
      <c r="J11" s="62" t="str">
        <f t="shared" ref="J11:J16" si="18">CONCATENATE(C11,"_",D11,"_",E11,"_",F11,"_",H11)</f>
        <v>ProVisioNET_pilot_01_01_glasses</v>
      </c>
      <c r="K11" s="136" t="s">
        <v>188</v>
      </c>
      <c r="L11" s="62" t="s">
        <v>178</v>
      </c>
      <c r="M11" s="62" t="s">
        <v>183</v>
      </c>
      <c r="N11" s="62">
        <v>5</v>
      </c>
      <c r="O11" s="62" t="s">
        <v>185</v>
      </c>
      <c r="P11" s="62">
        <v>0</v>
      </c>
      <c r="Q11" s="58" t="str">
        <f t="shared" ref="Q11:Z11" si="19">Q9</f>
        <v>lab</v>
      </c>
      <c r="R11" s="58" t="str">
        <f t="shared" si="19"/>
        <v>MK</v>
      </c>
      <c r="S11" s="58">
        <f t="shared" si="19"/>
        <v>23</v>
      </c>
      <c r="T11" s="58">
        <f t="shared" si="19"/>
        <v>7</v>
      </c>
      <c r="U11" s="58">
        <f t="shared" si="19"/>
        <v>1998</v>
      </c>
      <c r="V11" s="58" t="str">
        <f t="shared" si="19"/>
        <v>23/7/1998</v>
      </c>
      <c r="W11" s="58">
        <f t="shared" si="19"/>
        <v>22</v>
      </c>
      <c r="X11" s="58">
        <f t="shared" si="19"/>
        <v>6</v>
      </c>
      <c r="Y11" s="58">
        <f t="shared" si="19"/>
        <v>2021</v>
      </c>
      <c r="Z11" s="58" t="str">
        <f t="shared" si="19"/>
        <v>22/6/2021</v>
      </c>
    </row>
    <row r="12" spans="1:26" s="57" customFormat="1" ht="15.6" x14ac:dyDescent="0.3">
      <c r="A12" s="61" t="s">
        <v>117</v>
      </c>
      <c r="B12" s="62">
        <f t="shared" si="0"/>
        <v>1</v>
      </c>
      <c r="C12" s="62" t="str">
        <f t="shared" si="0"/>
        <v>ProVisioNET</v>
      </c>
      <c r="D12" s="62" t="str">
        <f t="shared" si="0"/>
        <v>pilot</v>
      </c>
      <c r="E12" s="125" t="s">
        <v>20</v>
      </c>
      <c r="F12" s="62" t="str">
        <f t="shared" ref="F12" si="20">F11</f>
        <v>01</v>
      </c>
      <c r="G12" s="62">
        <f t="shared" si="2"/>
        <v>1</v>
      </c>
      <c r="H12" s="62" t="s">
        <v>121</v>
      </c>
      <c r="I12" s="62"/>
      <c r="J12" s="62" t="str">
        <f t="shared" si="18"/>
        <v>ProVisioNET_pilot_01_01_ambient</v>
      </c>
      <c r="K12" s="136" t="s">
        <v>188</v>
      </c>
      <c r="L12" s="62" t="s">
        <v>178</v>
      </c>
      <c r="M12" s="62" t="s">
        <v>183</v>
      </c>
      <c r="N12" s="62">
        <v>5</v>
      </c>
      <c r="O12" s="62" t="s">
        <v>185</v>
      </c>
      <c r="P12" s="62">
        <v>0</v>
      </c>
      <c r="Q12" s="58" t="str">
        <f t="shared" si="3"/>
        <v>lab</v>
      </c>
      <c r="R12" s="58" t="str">
        <f t="shared" si="3"/>
        <v>MK</v>
      </c>
      <c r="S12" s="58">
        <f t="shared" si="4"/>
        <v>23</v>
      </c>
      <c r="T12" s="58">
        <f t="shared" si="4"/>
        <v>7</v>
      </c>
      <c r="U12" s="58">
        <f t="shared" si="4"/>
        <v>1998</v>
      </c>
      <c r="V12" s="58" t="str">
        <f t="shared" si="4"/>
        <v>23/7/1998</v>
      </c>
      <c r="W12" s="58">
        <f t="shared" si="4"/>
        <v>22</v>
      </c>
      <c r="X12" s="58">
        <f t="shared" si="4"/>
        <v>6</v>
      </c>
      <c r="Y12" s="58">
        <f t="shared" si="4"/>
        <v>2021</v>
      </c>
      <c r="Z12" s="58" t="str">
        <f t="shared" si="4"/>
        <v>22/6/2021</v>
      </c>
    </row>
    <row r="13" spans="1:26" s="57" customFormat="1" ht="15.6" x14ac:dyDescent="0.3">
      <c r="A13" s="61" t="s">
        <v>117</v>
      </c>
      <c r="B13" s="62">
        <f t="shared" si="0"/>
        <v>1</v>
      </c>
      <c r="C13" s="62" t="str">
        <f t="shared" si="0"/>
        <v>ProVisioNET</v>
      </c>
      <c r="D13" s="62" t="str">
        <f t="shared" si="0"/>
        <v>pilot</v>
      </c>
      <c r="E13" s="125" t="s">
        <v>20</v>
      </c>
      <c r="F13" s="62" t="str">
        <f t="shared" ref="F13" si="21">F12</f>
        <v>01</v>
      </c>
      <c r="G13" s="62">
        <f t="shared" si="2"/>
        <v>1</v>
      </c>
      <c r="H13" s="62" t="s">
        <v>122</v>
      </c>
      <c r="I13" s="62"/>
      <c r="J13" s="62" t="str">
        <f t="shared" si="18"/>
        <v>ProVisioNET_pilot_01_01_ETrawdata</v>
      </c>
      <c r="K13" s="136" t="s">
        <v>188</v>
      </c>
      <c r="L13" s="62" t="s">
        <v>178</v>
      </c>
      <c r="M13" s="62" t="s">
        <v>183</v>
      </c>
      <c r="N13" s="62">
        <v>5</v>
      </c>
      <c r="O13" s="62" t="s">
        <v>185</v>
      </c>
      <c r="P13" s="62">
        <v>0</v>
      </c>
      <c r="Q13" s="58" t="str">
        <f t="shared" si="3"/>
        <v>lab</v>
      </c>
      <c r="R13" s="58" t="str">
        <f t="shared" si="3"/>
        <v>MK</v>
      </c>
      <c r="S13" s="58">
        <f t="shared" si="4"/>
        <v>23</v>
      </c>
      <c r="T13" s="58">
        <f t="shared" si="4"/>
        <v>7</v>
      </c>
      <c r="U13" s="58">
        <f t="shared" si="4"/>
        <v>1998</v>
      </c>
      <c r="V13" s="58" t="str">
        <f t="shared" si="4"/>
        <v>23/7/1998</v>
      </c>
      <c r="W13" s="58">
        <f t="shared" si="4"/>
        <v>22</v>
      </c>
      <c r="X13" s="58">
        <f t="shared" si="4"/>
        <v>6</v>
      </c>
      <c r="Y13" s="58">
        <f t="shared" si="4"/>
        <v>2021</v>
      </c>
      <c r="Z13" s="58" t="str">
        <f t="shared" si="4"/>
        <v>22/6/2021</v>
      </c>
    </row>
    <row r="14" spans="1:26" s="57" customFormat="1" ht="15.6" x14ac:dyDescent="0.3">
      <c r="A14" s="61" t="s">
        <v>117</v>
      </c>
      <c r="B14" s="62">
        <f t="shared" ref="B14:D14" si="22">B13</f>
        <v>1</v>
      </c>
      <c r="C14" s="62" t="str">
        <f t="shared" si="22"/>
        <v>ProVisioNET</v>
      </c>
      <c r="D14" s="62" t="str">
        <f t="shared" si="22"/>
        <v>pilot</v>
      </c>
      <c r="E14" s="125" t="s">
        <v>20</v>
      </c>
      <c r="F14" s="62" t="str">
        <f t="shared" ref="F14" si="23">F13</f>
        <v>01</v>
      </c>
      <c r="G14" s="62">
        <f t="shared" si="2"/>
        <v>1</v>
      </c>
      <c r="H14" s="62" t="s">
        <v>179</v>
      </c>
      <c r="I14" s="62"/>
      <c r="J14" s="62" t="str">
        <f t="shared" si="18"/>
        <v>ProVisioNET_pilot_01_01_sri_cam4</v>
      </c>
      <c r="K14" s="62" t="s">
        <v>187</v>
      </c>
      <c r="L14" s="62" t="s">
        <v>178</v>
      </c>
      <c r="M14" s="62" t="s">
        <v>183</v>
      </c>
      <c r="N14" s="62">
        <v>5</v>
      </c>
      <c r="O14" s="62" t="s">
        <v>185</v>
      </c>
      <c r="P14" s="62">
        <v>0</v>
      </c>
      <c r="Q14" s="58" t="s">
        <v>11</v>
      </c>
      <c r="R14" s="58" t="s">
        <v>18</v>
      </c>
      <c r="S14" s="58">
        <v>23</v>
      </c>
      <c r="T14" s="58">
        <v>7</v>
      </c>
      <c r="U14" s="58">
        <v>1998</v>
      </c>
      <c r="V14" s="58" t="str">
        <f t="shared" si="4"/>
        <v>23/7/1998</v>
      </c>
      <c r="W14" s="58">
        <f t="shared" si="4"/>
        <v>22</v>
      </c>
      <c r="X14" s="58">
        <v>6</v>
      </c>
      <c r="Y14" s="58">
        <f t="shared" si="4"/>
        <v>2021</v>
      </c>
      <c r="Z14" s="58" t="str">
        <f t="shared" si="4"/>
        <v>22/6/2021</v>
      </c>
    </row>
    <row r="15" spans="1:26" s="57" customFormat="1" ht="15.6" x14ac:dyDescent="0.3">
      <c r="A15" s="61" t="s">
        <v>117</v>
      </c>
      <c r="B15" s="62">
        <f t="shared" ref="B15:D15" si="24">B14</f>
        <v>1</v>
      </c>
      <c r="C15" s="62" t="str">
        <f t="shared" si="24"/>
        <v>ProVisioNET</v>
      </c>
      <c r="D15" s="62" t="str">
        <f t="shared" si="24"/>
        <v>pilot</v>
      </c>
      <c r="E15" s="125" t="s">
        <v>20</v>
      </c>
      <c r="F15" s="62" t="str">
        <f t="shared" ref="F15" si="25">F14</f>
        <v>01</v>
      </c>
      <c r="G15" s="62">
        <f t="shared" si="2"/>
        <v>1</v>
      </c>
      <c r="H15" s="62" t="s">
        <v>180</v>
      </c>
      <c r="I15" s="62"/>
      <c r="J15" s="62" t="str">
        <f t="shared" si="18"/>
        <v>ProVisioNET_pilot_01_01_sri_ambient</v>
      </c>
      <c r="K15" s="136" t="s">
        <v>188</v>
      </c>
      <c r="L15" s="62" t="s">
        <v>178</v>
      </c>
      <c r="M15" s="62" t="s">
        <v>183</v>
      </c>
      <c r="N15" s="62">
        <v>5</v>
      </c>
      <c r="O15" s="62" t="s">
        <v>185</v>
      </c>
      <c r="P15" s="62">
        <v>0</v>
      </c>
      <c r="Q15" s="58" t="str">
        <f t="shared" ref="Q15:Z15" si="26">Q14</f>
        <v>lab</v>
      </c>
      <c r="R15" s="58" t="s">
        <v>18</v>
      </c>
      <c r="S15" s="58">
        <f t="shared" si="26"/>
        <v>23</v>
      </c>
      <c r="T15" s="58">
        <f t="shared" si="26"/>
        <v>7</v>
      </c>
      <c r="U15" s="58">
        <f t="shared" si="26"/>
        <v>1998</v>
      </c>
      <c r="V15" s="58" t="str">
        <f t="shared" si="4"/>
        <v>23/7/1998</v>
      </c>
      <c r="W15" s="58">
        <f t="shared" si="26"/>
        <v>22</v>
      </c>
      <c r="X15" s="58">
        <f t="shared" si="26"/>
        <v>6</v>
      </c>
      <c r="Y15" s="58">
        <f t="shared" si="26"/>
        <v>2021</v>
      </c>
      <c r="Z15" s="58" t="str">
        <f t="shared" si="26"/>
        <v>22/6/2021</v>
      </c>
    </row>
    <row r="16" spans="1:26" s="1" customFormat="1" ht="15.6" x14ac:dyDescent="0.3">
      <c r="A16" s="64" t="s">
        <v>116</v>
      </c>
      <c r="B16" s="63">
        <v>2</v>
      </c>
      <c r="C16" s="63" t="s">
        <v>176</v>
      </c>
      <c r="D16" s="63" t="s">
        <v>177</v>
      </c>
      <c r="E16" s="124" t="s">
        <v>21</v>
      </c>
      <c r="F16" s="65" t="s">
        <v>21</v>
      </c>
      <c r="G16" s="63">
        <v>2</v>
      </c>
      <c r="H16" s="63" t="s">
        <v>117</v>
      </c>
      <c r="I16" s="63"/>
      <c r="J16" s="62" t="str">
        <f t="shared" si="18"/>
        <v>ProVisioNET_pilot_02_02_label</v>
      </c>
      <c r="K16" s="63" t="s">
        <v>115</v>
      </c>
      <c r="L16" s="66" t="s">
        <v>178</v>
      </c>
      <c r="M16" s="63" t="s">
        <v>183</v>
      </c>
      <c r="N16" s="63">
        <v>12</v>
      </c>
      <c r="O16" s="63" t="s">
        <v>184</v>
      </c>
      <c r="P16" s="63">
        <v>0</v>
      </c>
      <c r="Q16" s="56" t="s">
        <v>11</v>
      </c>
      <c r="R16" s="56" t="s">
        <v>18</v>
      </c>
      <c r="S16" s="56">
        <v>7</v>
      </c>
      <c r="T16" s="56">
        <v>9</v>
      </c>
      <c r="U16" s="56">
        <v>1998</v>
      </c>
      <c r="V16" s="56" t="str">
        <f>S16&amp;"/"&amp;T16&amp;"/"&amp;U16</f>
        <v>7/9/1998</v>
      </c>
      <c r="W16" s="56">
        <v>25</v>
      </c>
      <c r="X16" s="56">
        <v>6</v>
      </c>
      <c r="Y16" s="56">
        <v>2021</v>
      </c>
      <c r="Z16" s="56" t="str">
        <f>W16&amp;"/"&amp;X16&amp;"/"&amp;Y16</f>
        <v>25/6/2021</v>
      </c>
    </row>
    <row r="17" spans="1:26" s="57" customFormat="1" ht="15.6" x14ac:dyDescent="0.3">
      <c r="A17" s="61" t="s">
        <v>117</v>
      </c>
      <c r="B17" s="62">
        <f t="shared" ref="B17:D17" si="27">B16</f>
        <v>2</v>
      </c>
      <c r="C17" s="62" t="str">
        <f t="shared" si="27"/>
        <v>ProVisioNET</v>
      </c>
      <c r="D17" s="62" t="str">
        <f t="shared" si="27"/>
        <v>pilot</v>
      </c>
      <c r="E17" s="125" t="s">
        <v>21</v>
      </c>
      <c r="F17" s="62" t="str">
        <f t="shared" ref="F17:G18" si="28">F16</f>
        <v>02</v>
      </c>
      <c r="G17" s="62">
        <f t="shared" si="28"/>
        <v>2</v>
      </c>
      <c r="H17" s="62" t="s">
        <v>119</v>
      </c>
      <c r="I17" s="62">
        <v>1</v>
      </c>
      <c r="J17" s="62" t="str">
        <f t="shared" si="5"/>
        <v>ProVisioNET_pilot_02_02_cam1_1</v>
      </c>
      <c r="K17" s="136" t="s">
        <v>188</v>
      </c>
      <c r="L17" s="62" t="s">
        <v>178</v>
      </c>
      <c r="M17" s="62" t="s">
        <v>183</v>
      </c>
      <c r="N17" s="62">
        <v>12</v>
      </c>
      <c r="O17" s="62" t="s">
        <v>184</v>
      </c>
      <c r="P17" s="62">
        <v>0</v>
      </c>
      <c r="Q17" s="58" t="str">
        <f t="shared" ref="Q17:Z17" si="29">Q16</f>
        <v>lab</v>
      </c>
      <c r="R17" s="58" t="str">
        <f t="shared" si="29"/>
        <v>MK</v>
      </c>
      <c r="S17" s="58">
        <f t="shared" si="29"/>
        <v>7</v>
      </c>
      <c r="T17" s="58">
        <f t="shared" si="29"/>
        <v>9</v>
      </c>
      <c r="U17" s="58">
        <f t="shared" si="29"/>
        <v>1998</v>
      </c>
      <c r="V17" s="58" t="str">
        <f t="shared" si="29"/>
        <v>7/9/1998</v>
      </c>
      <c r="W17" s="58">
        <f t="shared" si="29"/>
        <v>25</v>
      </c>
      <c r="X17" s="58">
        <f t="shared" si="29"/>
        <v>6</v>
      </c>
      <c r="Y17" s="58">
        <f t="shared" si="29"/>
        <v>2021</v>
      </c>
      <c r="Z17" s="58" t="str">
        <f t="shared" si="29"/>
        <v>25/6/2021</v>
      </c>
    </row>
    <row r="18" spans="1:26" s="57" customFormat="1" ht="15.6" x14ac:dyDescent="0.3">
      <c r="A18" s="61" t="s">
        <v>117</v>
      </c>
      <c r="B18" s="62">
        <f t="shared" ref="B18:D18" si="30">B17</f>
        <v>2</v>
      </c>
      <c r="C18" s="62" t="str">
        <f t="shared" si="30"/>
        <v>ProVisioNET</v>
      </c>
      <c r="D18" s="62" t="str">
        <f t="shared" si="30"/>
        <v>pilot</v>
      </c>
      <c r="E18" s="125" t="s">
        <v>21</v>
      </c>
      <c r="F18" s="62" t="str">
        <f t="shared" ref="F18" si="31">F17</f>
        <v>02</v>
      </c>
      <c r="G18" s="62">
        <f t="shared" si="28"/>
        <v>2</v>
      </c>
      <c r="H18" s="62" t="s">
        <v>119</v>
      </c>
      <c r="I18" s="62">
        <v>2</v>
      </c>
      <c r="J18" s="62" t="str">
        <f t="shared" si="5"/>
        <v>ProVisioNET_pilot_02_02_cam1_2</v>
      </c>
      <c r="K18" s="136" t="s">
        <v>188</v>
      </c>
      <c r="L18" s="62" t="s">
        <v>178</v>
      </c>
      <c r="M18" s="62" t="s">
        <v>183</v>
      </c>
      <c r="N18" s="62">
        <v>12</v>
      </c>
      <c r="O18" s="62" t="s">
        <v>184</v>
      </c>
      <c r="P18" s="62">
        <v>0</v>
      </c>
      <c r="Q18" s="58" t="str">
        <f t="shared" ref="Q18:Z18" si="32">Q17</f>
        <v>lab</v>
      </c>
      <c r="R18" s="58" t="str">
        <f t="shared" si="32"/>
        <v>MK</v>
      </c>
      <c r="S18" s="58">
        <f t="shared" si="32"/>
        <v>7</v>
      </c>
      <c r="T18" s="58">
        <f t="shared" si="32"/>
        <v>9</v>
      </c>
      <c r="U18" s="58">
        <f t="shared" si="32"/>
        <v>1998</v>
      </c>
      <c r="V18" s="58" t="str">
        <f t="shared" si="32"/>
        <v>7/9/1998</v>
      </c>
      <c r="W18" s="58">
        <f t="shared" si="32"/>
        <v>25</v>
      </c>
      <c r="X18" s="58">
        <f t="shared" si="32"/>
        <v>6</v>
      </c>
      <c r="Y18" s="58">
        <f t="shared" si="32"/>
        <v>2021</v>
      </c>
      <c r="Z18" s="58" t="str">
        <f t="shared" si="32"/>
        <v>25/6/2021</v>
      </c>
    </row>
    <row r="19" spans="1:26" s="57" customFormat="1" ht="15.6" x14ac:dyDescent="0.3">
      <c r="A19" s="61" t="s">
        <v>117</v>
      </c>
      <c r="B19" s="62">
        <f t="shared" ref="B19:D19" si="33">B17</f>
        <v>2</v>
      </c>
      <c r="C19" s="62" t="str">
        <f t="shared" si="33"/>
        <v>ProVisioNET</v>
      </c>
      <c r="D19" s="62" t="str">
        <f t="shared" si="33"/>
        <v>pilot</v>
      </c>
      <c r="E19" s="125" t="s">
        <v>21</v>
      </c>
      <c r="F19" s="62" t="str">
        <f t="shared" ref="F19:G24" si="34">F17</f>
        <v>02</v>
      </c>
      <c r="G19" s="62">
        <f t="shared" si="34"/>
        <v>2</v>
      </c>
      <c r="H19" s="62" t="s">
        <v>31</v>
      </c>
      <c r="I19" s="62">
        <v>1</v>
      </c>
      <c r="J19" s="62" t="str">
        <f t="shared" si="5"/>
        <v>ProVisioNET_pilot_02_02_cam2_1</v>
      </c>
      <c r="K19" s="136" t="s">
        <v>188</v>
      </c>
      <c r="L19" s="62" t="s">
        <v>178</v>
      </c>
      <c r="M19" s="62" t="s">
        <v>183</v>
      </c>
      <c r="N19" s="62">
        <v>12</v>
      </c>
      <c r="O19" s="62" t="s">
        <v>184</v>
      </c>
      <c r="P19" s="62">
        <v>0</v>
      </c>
      <c r="Q19" s="58" t="str">
        <f t="shared" ref="Q19:Z19" si="35">Q17</f>
        <v>lab</v>
      </c>
      <c r="R19" s="58" t="str">
        <f t="shared" si="35"/>
        <v>MK</v>
      </c>
      <c r="S19" s="58">
        <f t="shared" si="35"/>
        <v>7</v>
      </c>
      <c r="T19" s="58">
        <f t="shared" si="35"/>
        <v>9</v>
      </c>
      <c r="U19" s="58">
        <f t="shared" si="35"/>
        <v>1998</v>
      </c>
      <c r="V19" s="58" t="str">
        <f t="shared" si="35"/>
        <v>7/9/1998</v>
      </c>
      <c r="W19" s="58">
        <f t="shared" si="35"/>
        <v>25</v>
      </c>
      <c r="X19" s="58">
        <f t="shared" si="35"/>
        <v>6</v>
      </c>
      <c r="Y19" s="58">
        <f t="shared" si="35"/>
        <v>2021</v>
      </c>
      <c r="Z19" s="58" t="str">
        <f t="shared" si="35"/>
        <v>25/6/2021</v>
      </c>
    </row>
    <row r="20" spans="1:26" s="57" customFormat="1" ht="15.6" x14ac:dyDescent="0.3">
      <c r="A20" s="61" t="s">
        <v>117</v>
      </c>
      <c r="B20" s="62">
        <f t="shared" ref="B20:D20" si="36">B18</f>
        <v>2</v>
      </c>
      <c r="C20" s="62" t="str">
        <f t="shared" si="36"/>
        <v>ProVisioNET</v>
      </c>
      <c r="D20" s="62" t="str">
        <f t="shared" si="36"/>
        <v>pilot</v>
      </c>
      <c r="E20" s="125" t="s">
        <v>21</v>
      </c>
      <c r="F20" s="62" t="str">
        <f t="shared" ref="F20" si="37">F18</f>
        <v>02</v>
      </c>
      <c r="G20" s="62">
        <f t="shared" si="34"/>
        <v>2</v>
      </c>
      <c r="H20" s="62" t="s">
        <v>31</v>
      </c>
      <c r="I20" s="62">
        <v>2</v>
      </c>
      <c r="J20" s="62" t="str">
        <f t="shared" si="5"/>
        <v>ProVisioNET_pilot_02_02_cam2_2</v>
      </c>
      <c r="K20" s="136" t="s">
        <v>188</v>
      </c>
      <c r="L20" s="62" t="s">
        <v>178</v>
      </c>
      <c r="M20" s="62" t="s">
        <v>183</v>
      </c>
      <c r="N20" s="62">
        <v>12</v>
      </c>
      <c r="O20" s="62" t="s">
        <v>184</v>
      </c>
      <c r="P20" s="62">
        <v>0</v>
      </c>
      <c r="Q20" s="58" t="str">
        <f t="shared" ref="Q20:Z20" si="38">Q18</f>
        <v>lab</v>
      </c>
      <c r="R20" s="58" t="str">
        <f t="shared" si="38"/>
        <v>MK</v>
      </c>
      <c r="S20" s="58">
        <f t="shared" si="38"/>
        <v>7</v>
      </c>
      <c r="T20" s="58">
        <f t="shared" si="38"/>
        <v>9</v>
      </c>
      <c r="U20" s="58">
        <f t="shared" si="38"/>
        <v>1998</v>
      </c>
      <c r="V20" s="58" t="str">
        <f t="shared" si="38"/>
        <v>7/9/1998</v>
      </c>
      <c r="W20" s="58">
        <f t="shared" si="38"/>
        <v>25</v>
      </c>
      <c r="X20" s="58">
        <f t="shared" si="38"/>
        <v>6</v>
      </c>
      <c r="Y20" s="58">
        <f t="shared" si="38"/>
        <v>2021</v>
      </c>
      <c r="Z20" s="58" t="str">
        <f t="shared" si="38"/>
        <v>25/6/2021</v>
      </c>
    </row>
    <row r="21" spans="1:26" s="57" customFormat="1" ht="15.6" x14ac:dyDescent="0.3">
      <c r="A21" s="61" t="s">
        <v>117</v>
      </c>
      <c r="B21" s="62">
        <f t="shared" ref="B21:D21" si="39">B19</f>
        <v>2</v>
      </c>
      <c r="C21" s="62" t="str">
        <f t="shared" si="39"/>
        <v>ProVisioNET</v>
      </c>
      <c r="D21" s="62" t="str">
        <f t="shared" si="39"/>
        <v>pilot</v>
      </c>
      <c r="E21" s="125" t="s">
        <v>21</v>
      </c>
      <c r="F21" s="62" t="str">
        <f t="shared" ref="F21" si="40">F19</f>
        <v>02</v>
      </c>
      <c r="G21" s="62">
        <f t="shared" si="34"/>
        <v>2</v>
      </c>
      <c r="H21" s="62" t="s">
        <v>32</v>
      </c>
      <c r="I21" s="62">
        <v>1</v>
      </c>
      <c r="J21" s="62" t="str">
        <f t="shared" si="5"/>
        <v>ProVisioNET_pilot_02_02_cam3_1</v>
      </c>
      <c r="K21" s="136" t="s">
        <v>188</v>
      </c>
      <c r="L21" s="62" t="s">
        <v>178</v>
      </c>
      <c r="M21" s="62" t="s">
        <v>183</v>
      </c>
      <c r="N21" s="62">
        <v>12</v>
      </c>
      <c r="O21" s="62" t="s">
        <v>184</v>
      </c>
      <c r="P21" s="62">
        <v>0</v>
      </c>
      <c r="Q21" s="58" t="str">
        <f t="shared" ref="Q21:Z21" si="41">Q19</f>
        <v>lab</v>
      </c>
      <c r="R21" s="58" t="str">
        <f t="shared" si="41"/>
        <v>MK</v>
      </c>
      <c r="S21" s="58">
        <f t="shared" si="41"/>
        <v>7</v>
      </c>
      <c r="T21" s="58">
        <f t="shared" si="41"/>
        <v>9</v>
      </c>
      <c r="U21" s="58">
        <f t="shared" si="41"/>
        <v>1998</v>
      </c>
      <c r="V21" s="58" t="str">
        <f t="shared" si="41"/>
        <v>7/9/1998</v>
      </c>
      <c r="W21" s="58">
        <f t="shared" si="41"/>
        <v>25</v>
      </c>
      <c r="X21" s="58">
        <f t="shared" si="41"/>
        <v>6</v>
      </c>
      <c r="Y21" s="58">
        <f t="shared" si="41"/>
        <v>2021</v>
      </c>
      <c r="Z21" s="58" t="str">
        <f t="shared" si="41"/>
        <v>25/6/2021</v>
      </c>
    </row>
    <row r="22" spans="1:26" s="57" customFormat="1" ht="15.6" x14ac:dyDescent="0.3">
      <c r="A22" s="61" t="s">
        <v>117</v>
      </c>
      <c r="B22" s="62">
        <f t="shared" ref="B22:D22" si="42">B20</f>
        <v>2</v>
      </c>
      <c r="C22" s="62" t="str">
        <f t="shared" si="42"/>
        <v>ProVisioNET</v>
      </c>
      <c r="D22" s="62" t="str">
        <f t="shared" si="42"/>
        <v>pilot</v>
      </c>
      <c r="E22" s="125" t="s">
        <v>21</v>
      </c>
      <c r="F22" s="62" t="str">
        <f t="shared" ref="F22" si="43">F20</f>
        <v>02</v>
      </c>
      <c r="G22" s="62">
        <f t="shared" si="34"/>
        <v>2</v>
      </c>
      <c r="H22" s="62" t="s">
        <v>32</v>
      </c>
      <c r="I22" s="62">
        <v>2</v>
      </c>
      <c r="J22" s="62" t="str">
        <f t="shared" si="5"/>
        <v>ProVisioNET_pilot_02_02_cam3_2</v>
      </c>
      <c r="K22" s="136" t="s">
        <v>188</v>
      </c>
      <c r="L22" s="62" t="s">
        <v>178</v>
      </c>
      <c r="M22" s="62" t="s">
        <v>183</v>
      </c>
      <c r="N22" s="62">
        <v>12</v>
      </c>
      <c r="O22" s="62" t="s">
        <v>184</v>
      </c>
      <c r="P22" s="62">
        <v>0</v>
      </c>
      <c r="Q22" s="58" t="str">
        <f t="shared" ref="Q22:Z22" si="44">Q20</f>
        <v>lab</v>
      </c>
      <c r="R22" s="58" t="str">
        <f t="shared" si="44"/>
        <v>MK</v>
      </c>
      <c r="S22" s="58">
        <f t="shared" si="44"/>
        <v>7</v>
      </c>
      <c r="T22" s="58">
        <f t="shared" si="44"/>
        <v>9</v>
      </c>
      <c r="U22" s="58">
        <f t="shared" si="44"/>
        <v>1998</v>
      </c>
      <c r="V22" s="58" t="str">
        <f t="shared" si="44"/>
        <v>7/9/1998</v>
      </c>
      <c r="W22" s="58">
        <f t="shared" si="44"/>
        <v>25</v>
      </c>
      <c r="X22" s="58">
        <f t="shared" si="44"/>
        <v>6</v>
      </c>
      <c r="Y22" s="58">
        <f t="shared" si="44"/>
        <v>2021</v>
      </c>
      <c r="Z22" s="58" t="str">
        <f t="shared" si="44"/>
        <v>25/6/2021</v>
      </c>
    </row>
    <row r="23" spans="1:26" s="57" customFormat="1" ht="15.6" x14ac:dyDescent="0.3">
      <c r="A23" s="61" t="s">
        <v>117</v>
      </c>
      <c r="B23" s="62">
        <f t="shared" ref="B23:D23" si="45">B21</f>
        <v>2</v>
      </c>
      <c r="C23" s="62" t="str">
        <f t="shared" si="45"/>
        <v>ProVisioNET</v>
      </c>
      <c r="D23" s="62" t="str">
        <f t="shared" si="45"/>
        <v>pilot</v>
      </c>
      <c r="E23" s="125" t="s">
        <v>21</v>
      </c>
      <c r="F23" s="62" t="str">
        <f t="shared" ref="F23" si="46">F21</f>
        <v>02</v>
      </c>
      <c r="G23" s="62">
        <f t="shared" si="34"/>
        <v>2</v>
      </c>
      <c r="H23" s="62" t="s">
        <v>33</v>
      </c>
      <c r="I23" s="62">
        <v>1</v>
      </c>
      <c r="J23" s="62" t="str">
        <f t="shared" si="5"/>
        <v>ProVisioNET_pilot_02_02_cam4_1</v>
      </c>
      <c r="K23" s="136" t="s">
        <v>188</v>
      </c>
      <c r="L23" s="62" t="s">
        <v>178</v>
      </c>
      <c r="M23" s="62" t="s">
        <v>183</v>
      </c>
      <c r="N23" s="62">
        <v>12</v>
      </c>
      <c r="O23" s="62" t="s">
        <v>184</v>
      </c>
      <c r="P23" s="62">
        <v>0</v>
      </c>
      <c r="Q23" s="58" t="str">
        <f t="shared" ref="Q23:Z23" si="47">Q21</f>
        <v>lab</v>
      </c>
      <c r="R23" s="58" t="str">
        <f t="shared" si="47"/>
        <v>MK</v>
      </c>
      <c r="S23" s="58">
        <f t="shared" si="47"/>
        <v>7</v>
      </c>
      <c r="T23" s="58">
        <f t="shared" si="47"/>
        <v>9</v>
      </c>
      <c r="U23" s="58">
        <f t="shared" si="47"/>
        <v>1998</v>
      </c>
      <c r="V23" s="58" t="str">
        <f t="shared" si="47"/>
        <v>7/9/1998</v>
      </c>
      <c r="W23" s="58">
        <f t="shared" si="47"/>
        <v>25</v>
      </c>
      <c r="X23" s="58">
        <f t="shared" si="47"/>
        <v>6</v>
      </c>
      <c r="Y23" s="58">
        <f t="shared" si="47"/>
        <v>2021</v>
      </c>
      <c r="Z23" s="58" t="str">
        <f t="shared" si="47"/>
        <v>25/6/2021</v>
      </c>
    </row>
    <row r="24" spans="1:26" s="57" customFormat="1" ht="15.6" x14ac:dyDescent="0.3">
      <c r="A24" s="61" t="s">
        <v>117</v>
      </c>
      <c r="B24" s="62">
        <f t="shared" ref="B24:D24" si="48">B22</f>
        <v>2</v>
      </c>
      <c r="C24" s="62" t="str">
        <f t="shared" si="48"/>
        <v>ProVisioNET</v>
      </c>
      <c r="D24" s="62" t="str">
        <f t="shared" si="48"/>
        <v>pilot</v>
      </c>
      <c r="E24" s="125" t="s">
        <v>21</v>
      </c>
      <c r="F24" s="62" t="str">
        <f t="shared" ref="F24" si="49">F22</f>
        <v>02</v>
      </c>
      <c r="G24" s="62">
        <f t="shared" si="34"/>
        <v>2</v>
      </c>
      <c r="H24" s="62" t="s">
        <v>33</v>
      </c>
      <c r="I24" s="62">
        <v>2</v>
      </c>
      <c r="J24" s="62" t="str">
        <f t="shared" si="5"/>
        <v>ProVisioNET_pilot_02_02_cam4_2</v>
      </c>
      <c r="K24" s="136" t="s">
        <v>188</v>
      </c>
      <c r="L24" s="62" t="s">
        <v>178</v>
      </c>
      <c r="M24" s="62" t="s">
        <v>183</v>
      </c>
      <c r="N24" s="62">
        <v>12</v>
      </c>
      <c r="O24" s="62" t="s">
        <v>184</v>
      </c>
      <c r="P24" s="62">
        <v>0</v>
      </c>
      <c r="Q24" s="58" t="str">
        <f t="shared" ref="Q24:Z24" si="50">Q22</f>
        <v>lab</v>
      </c>
      <c r="R24" s="58" t="str">
        <f t="shared" si="50"/>
        <v>MK</v>
      </c>
      <c r="S24" s="58">
        <f t="shared" si="50"/>
        <v>7</v>
      </c>
      <c r="T24" s="58">
        <f t="shared" si="50"/>
        <v>9</v>
      </c>
      <c r="U24" s="58">
        <f t="shared" si="50"/>
        <v>1998</v>
      </c>
      <c r="V24" s="58" t="str">
        <f t="shared" si="50"/>
        <v>7/9/1998</v>
      </c>
      <c r="W24" s="58">
        <f t="shared" si="50"/>
        <v>25</v>
      </c>
      <c r="X24" s="58">
        <f t="shared" si="50"/>
        <v>6</v>
      </c>
      <c r="Y24" s="58">
        <f t="shared" si="50"/>
        <v>2021</v>
      </c>
      <c r="Z24" s="58" t="str">
        <f t="shared" si="50"/>
        <v>25/6/2021</v>
      </c>
    </row>
    <row r="25" spans="1:26" s="57" customFormat="1" ht="15.6" x14ac:dyDescent="0.3">
      <c r="A25" s="61" t="s">
        <v>117</v>
      </c>
      <c r="B25" s="62">
        <f>B24</f>
        <v>2</v>
      </c>
      <c r="C25" s="62" t="str">
        <f>C24</f>
        <v>ProVisioNET</v>
      </c>
      <c r="D25" s="62" t="str">
        <f>D24</f>
        <v>pilot</v>
      </c>
      <c r="E25" s="125" t="s">
        <v>21</v>
      </c>
      <c r="F25" s="62" t="str">
        <f>F24</f>
        <v>02</v>
      </c>
      <c r="G25" s="62">
        <f>G24</f>
        <v>2</v>
      </c>
      <c r="H25" s="62" t="s">
        <v>120</v>
      </c>
      <c r="I25" s="62"/>
      <c r="J25" s="62" t="str">
        <f t="shared" ref="J25:J30" si="51">CONCATENATE(C25,"_",D25,"_",E25,"_",F25,"_",H25)</f>
        <v>ProVisioNET_pilot_02_02_glasses</v>
      </c>
      <c r="K25" s="136" t="s">
        <v>188</v>
      </c>
      <c r="L25" s="62" t="str">
        <f>L24</f>
        <v>f</v>
      </c>
      <c r="M25" s="62" t="str">
        <f>M24</f>
        <v>Gymnasium</v>
      </c>
      <c r="N25" s="62">
        <v>12</v>
      </c>
      <c r="O25" s="62" t="s">
        <v>184</v>
      </c>
      <c r="P25" s="62">
        <f t="shared" ref="P25:Z25" si="52">P24</f>
        <v>0</v>
      </c>
      <c r="Q25" s="58" t="str">
        <f t="shared" si="52"/>
        <v>lab</v>
      </c>
      <c r="R25" s="58" t="str">
        <f t="shared" si="52"/>
        <v>MK</v>
      </c>
      <c r="S25" s="58">
        <f t="shared" si="52"/>
        <v>7</v>
      </c>
      <c r="T25" s="58">
        <f t="shared" si="52"/>
        <v>9</v>
      </c>
      <c r="U25" s="58">
        <f t="shared" si="52"/>
        <v>1998</v>
      </c>
      <c r="V25" s="58" t="str">
        <f t="shared" si="52"/>
        <v>7/9/1998</v>
      </c>
      <c r="W25" s="58">
        <f t="shared" si="52"/>
        <v>25</v>
      </c>
      <c r="X25" s="58">
        <f t="shared" si="52"/>
        <v>6</v>
      </c>
      <c r="Y25" s="58">
        <f t="shared" si="52"/>
        <v>2021</v>
      </c>
      <c r="Z25" s="58" t="str">
        <f t="shared" si="52"/>
        <v>25/6/2021</v>
      </c>
    </row>
    <row r="26" spans="1:26" s="57" customFormat="1" ht="15.6" x14ac:dyDescent="0.3">
      <c r="A26" s="61" t="s">
        <v>117</v>
      </c>
      <c r="B26" s="62">
        <f t="shared" ref="B26:D26" si="53">B25</f>
        <v>2</v>
      </c>
      <c r="C26" s="62" t="str">
        <f t="shared" si="53"/>
        <v>ProVisioNET</v>
      </c>
      <c r="D26" s="62" t="str">
        <f t="shared" si="53"/>
        <v>pilot</v>
      </c>
      <c r="E26" s="125" t="s">
        <v>21</v>
      </c>
      <c r="F26" s="62" t="str">
        <f t="shared" ref="F26:G27" si="54">F25</f>
        <v>02</v>
      </c>
      <c r="G26" s="62">
        <f t="shared" si="54"/>
        <v>2</v>
      </c>
      <c r="H26" s="62" t="s">
        <v>121</v>
      </c>
      <c r="I26" s="62"/>
      <c r="J26" s="62" t="str">
        <f t="shared" si="51"/>
        <v>ProVisioNET_pilot_02_02_ambient</v>
      </c>
      <c r="K26" s="136" t="s">
        <v>188</v>
      </c>
      <c r="L26" s="62" t="str">
        <f t="shared" ref="L26:M26" si="55">L25</f>
        <v>f</v>
      </c>
      <c r="M26" s="62" t="str">
        <f t="shared" si="55"/>
        <v>Gymnasium</v>
      </c>
      <c r="N26" s="62">
        <v>12</v>
      </c>
      <c r="O26" s="62" t="s">
        <v>184</v>
      </c>
      <c r="P26" s="62">
        <f t="shared" ref="P26:Z26" si="56">P25</f>
        <v>0</v>
      </c>
      <c r="Q26" s="58" t="str">
        <f t="shared" si="56"/>
        <v>lab</v>
      </c>
      <c r="R26" s="58" t="str">
        <f t="shared" si="56"/>
        <v>MK</v>
      </c>
      <c r="S26" s="58">
        <f t="shared" si="56"/>
        <v>7</v>
      </c>
      <c r="T26" s="58">
        <f t="shared" si="56"/>
        <v>9</v>
      </c>
      <c r="U26" s="58">
        <f t="shared" si="56"/>
        <v>1998</v>
      </c>
      <c r="V26" s="58" t="str">
        <f t="shared" si="56"/>
        <v>7/9/1998</v>
      </c>
      <c r="W26" s="58">
        <f t="shared" si="56"/>
        <v>25</v>
      </c>
      <c r="X26" s="58">
        <f t="shared" si="56"/>
        <v>6</v>
      </c>
      <c r="Y26" s="58">
        <f t="shared" si="56"/>
        <v>2021</v>
      </c>
      <c r="Z26" s="58" t="str">
        <f t="shared" si="56"/>
        <v>25/6/2021</v>
      </c>
    </row>
    <row r="27" spans="1:26" s="57" customFormat="1" ht="15.6" x14ac:dyDescent="0.3">
      <c r="A27" s="61" t="s">
        <v>117</v>
      </c>
      <c r="B27" s="62">
        <f t="shared" ref="B27:D27" si="57">B26</f>
        <v>2</v>
      </c>
      <c r="C27" s="62" t="str">
        <f t="shared" si="57"/>
        <v>ProVisioNET</v>
      </c>
      <c r="D27" s="62" t="str">
        <f t="shared" si="57"/>
        <v>pilot</v>
      </c>
      <c r="E27" s="125" t="s">
        <v>21</v>
      </c>
      <c r="F27" s="62" t="str">
        <f t="shared" ref="F27" si="58">F26</f>
        <v>02</v>
      </c>
      <c r="G27" s="62">
        <f t="shared" si="54"/>
        <v>2</v>
      </c>
      <c r="H27" s="62" t="s">
        <v>122</v>
      </c>
      <c r="I27" s="62"/>
      <c r="J27" s="62" t="str">
        <f t="shared" si="51"/>
        <v>ProVisioNET_pilot_02_02_ETrawdata</v>
      </c>
      <c r="K27" s="136" t="s">
        <v>188</v>
      </c>
      <c r="L27" s="62" t="str">
        <f t="shared" ref="L27:M27" si="59">L26</f>
        <v>f</v>
      </c>
      <c r="M27" s="62" t="str">
        <f t="shared" si="59"/>
        <v>Gymnasium</v>
      </c>
      <c r="N27" s="62">
        <v>12</v>
      </c>
      <c r="O27" s="62" t="s">
        <v>184</v>
      </c>
      <c r="P27" s="62">
        <f t="shared" ref="P27:Z27" si="60">P26</f>
        <v>0</v>
      </c>
      <c r="Q27" s="58" t="str">
        <f t="shared" si="60"/>
        <v>lab</v>
      </c>
      <c r="R27" s="58" t="str">
        <f t="shared" si="60"/>
        <v>MK</v>
      </c>
      <c r="S27" s="58">
        <f t="shared" si="60"/>
        <v>7</v>
      </c>
      <c r="T27" s="58">
        <f t="shared" si="60"/>
        <v>9</v>
      </c>
      <c r="U27" s="58">
        <f t="shared" si="60"/>
        <v>1998</v>
      </c>
      <c r="V27" s="58" t="str">
        <f t="shared" si="60"/>
        <v>7/9/1998</v>
      </c>
      <c r="W27" s="58">
        <f t="shared" si="60"/>
        <v>25</v>
      </c>
      <c r="X27" s="58">
        <f t="shared" si="60"/>
        <v>6</v>
      </c>
      <c r="Y27" s="58">
        <f t="shared" si="60"/>
        <v>2021</v>
      </c>
      <c r="Z27" s="58" t="str">
        <f t="shared" si="60"/>
        <v>25/6/2021</v>
      </c>
    </row>
    <row r="28" spans="1:26" s="57" customFormat="1" ht="15.6" x14ac:dyDescent="0.3">
      <c r="A28" s="61" t="s">
        <v>117</v>
      </c>
      <c r="B28" s="62">
        <v>1</v>
      </c>
      <c r="C28" s="62" t="str">
        <f t="shared" ref="C28:D28" si="61">C27</f>
        <v>ProVisioNET</v>
      </c>
      <c r="D28" s="62" t="str">
        <f t="shared" si="61"/>
        <v>pilot</v>
      </c>
      <c r="E28" s="125" t="s">
        <v>189</v>
      </c>
      <c r="F28" s="62">
        <v>2</v>
      </c>
      <c r="G28" s="62">
        <v>2</v>
      </c>
      <c r="H28" s="62" t="s">
        <v>186</v>
      </c>
      <c r="I28" s="62"/>
      <c r="J28" s="62" t="str">
        <f t="shared" si="51"/>
        <v>ProVisioNET_pilot_02 _2_sri_obs</v>
      </c>
      <c r="K28" s="136" t="s">
        <v>188</v>
      </c>
      <c r="L28" s="62" t="s">
        <v>178</v>
      </c>
      <c r="M28" s="62" t="str">
        <f t="shared" ref="M28" si="62">M27</f>
        <v>Gymnasium</v>
      </c>
      <c r="N28" s="62">
        <v>12</v>
      </c>
      <c r="O28" s="62" t="s">
        <v>184</v>
      </c>
      <c r="P28" s="62">
        <f t="shared" ref="P28:Z28" si="63">P27</f>
        <v>0</v>
      </c>
      <c r="Q28" s="58" t="str">
        <f t="shared" si="63"/>
        <v>lab</v>
      </c>
      <c r="R28" s="58" t="str">
        <f t="shared" si="63"/>
        <v>MK</v>
      </c>
      <c r="S28" s="58">
        <f t="shared" si="63"/>
        <v>7</v>
      </c>
      <c r="T28" s="58">
        <f t="shared" si="63"/>
        <v>9</v>
      </c>
      <c r="U28" s="58">
        <f t="shared" si="63"/>
        <v>1998</v>
      </c>
      <c r="V28" s="58" t="str">
        <f t="shared" si="63"/>
        <v>7/9/1998</v>
      </c>
      <c r="W28" s="58">
        <f t="shared" si="63"/>
        <v>25</v>
      </c>
      <c r="X28" s="58">
        <f t="shared" si="63"/>
        <v>6</v>
      </c>
      <c r="Y28" s="58">
        <f t="shared" si="63"/>
        <v>2021</v>
      </c>
      <c r="Z28" s="58" t="str">
        <f t="shared" si="63"/>
        <v>25/6/2021</v>
      </c>
    </row>
    <row r="29" spans="1:26" s="57" customFormat="1" ht="15.6" x14ac:dyDescent="0.3">
      <c r="A29" s="61" t="s">
        <v>117</v>
      </c>
      <c r="B29" s="62">
        <v>1</v>
      </c>
      <c r="C29" s="62" t="str">
        <f t="shared" ref="C29:D29" si="64">C28</f>
        <v>ProVisioNET</v>
      </c>
      <c r="D29" s="62" t="str">
        <f t="shared" si="64"/>
        <v>pilot</v>
      </c>
      <c r="E29" s="125" t="s">
        <v>21</v>
      </c>
      <c r="F29" s="62">
        <v>2</v>
      </c>
      <c r="G29" s="62">
        <f>G28</f>
        <v>2</v>
      </c>
      <c r="H29" s="62" t="s">
        <v>180</v>
      </c>
      <c r="I29" s="62"/>
      <c r="J29" s="62" t="str">
        <f t="shared" si="51"/>
        <v>ProVisioNET_pilot_02_2_sri_ambient</v>
      </c>
      <c r="K29" s="136" t="s">
        <v>188</v>
      </c>
      <c r="L29" s="62" t="s">
        <v>178</v>
      </c>
      <c r="M29" s="62" t="str">
        <f t="shared" ref="M29" si="65">M28</f>
        <v>Gymnasium</v>
      </c>
      <c r="N29" s="62">
        <v>12</v>
      </c>
      <c r="O29" s="62" t="s">
        <v>184</v>
      </c>
      <c r="P29" s="62">
        <f t="shared" ref="P29:Z29" si="66">P28</f>
        <v>0</v>
      </c>
      <c r="Q29" s="58" t="str">
        <f t="shared" si="66"/>
        <v>lab</v>
      </c>
      <c r="R29" s="58" t="str">
        <f t="shared" si="66"/>
        <v>MK</v>
      </c>
      <c r="S29" s="58">
        <f t="shared" si="66"/>
        <v>7</v>
      </c>
      <c r="T29" s="58">
        <f t="shared" si="66"/>
        <v>9</v>
      </c>
      <c r="U29" s="58">
        <f t="shared" si="66"/>
        <v>1998</v>
      </c>
      <c r="V29" s="58" t="str">
        <f t="shared" si="66"/>
        <v>7/9/1998</v>
      </c>
      <c r="W29" s="58">
        <f t="shared" si="66"/>
        <v>25</v>
      </c>
      <c r="X29" s="58">
        <f t="shared" si="66"/>
        <v>6</v>
      </c>
      <c r="Y29" s="58">
        <f t="shared" si="66"/>
        <v>2021</v>
      </c>
      <c r="Z29" s="58" t="str">
        <f t="shared" si="66"/>
        <v>25/6/2021</v>
      </c>
    </row>
    <row r="30" spans="1:26" s="1" customFormat="1" ht="15.6" x14ac:dyDescent="0.3">
      <c r="A30" s="64" t="s">
        <v>116</v>
      </c>
      <c r="B30" s="63">
        <v>3</v>
      </c>
      <c r="C30" s="63" t="s">
        <v>176</v>
      </c>
      <c r="D30" s="63" t="s">
        <v>177</v>
      </c>
      <c r="E30" s="124" t="s">
        <v>22</v>
      </c>
      <c r="F30" s="65" t="s">
        <v>22</v>
      </c>
      <c r="G30" s="63">
        <v>3</v>
      </c>
      <c r="H30" s="63" t="s">
        <v>117</v>
      </c>
      <c r="I30" s="63"/>
      <c r="J30" s="62" t="str">
        <f t="shared" si="51"/>
        <v>ProVisioNET_pilot_03_03_label</v>
      </c>
      <c r="K30" s="63" t="s">
        <v>115</v>
      </c>
      <c r="L30" s="66" t="s">
        <v>178</v>
      </c>
      <c r="M30" s="63" t="s">
        <v>192</v>
      </c>
      <c r="N30" s="63">
        <v>5</v>
      </c>
      <c r="O30" s="63" t="s">
        <v>191</v>
      </c>
      <c r="P30" s="63">
        <v>0</v>
      </c>
      <c r="Q30" s="56" t="s">
        <v>11</v>
      </c>
      <c r="R30" s="56" t="s">
        <v>18</v>
      </c>
      <c r="S30" s="56">
        <v>7</v>
      </c>
      <c r="T30" s="56">
        <v>12</v>
      </c>
      <c r="U30" s="56">
        <v>1995</v>
      </c>
      <c r="V30" s="56" t="str">
        <f>S30&amp;"/"&amp;T30&amp;"/"&amp;U30</f>
        <v>7/12/1995</v>
      </c>
      <c r="W30" s="56">
        <v>28</v>
      </c>
      <c r="X30" s="56">
        <v>6</v>
      </c>
      <c r="Y30" s="56">
        <v>2021</v>
      </c>
      <c r="Z30" s="56" t="str">
        <f>W30&amp;"/"&amp;X30&amp;"/"&amp;Y30</f>
        <v>28/6/2021</v>
      </c>
    </row>
    <row r="31" spans="1:26" s="57" customFormat="1" ht="15.6" x14ac:dyDescent="0.3">
      <c r="A31" s="61" t="s">
        <v>117</v>
      </c>
      <c r="B31" s="62">
        <f t="shared" ref="B31:D31" si="67">B30</f>
        <v>3</v>
      </c>
      <c r="C31" s="62" t="str">
        <f t="shared" si="67"/>
        <v>ProVisioNET</v>
      </c>
      <c r="D31" s="62" t="str">
        <f t="shared" si="67"/>
        <v>pilot</v>
      </c>
      <c r="E31" s="125" t="s">
        <v>22</v>
      </c>
      <c r="F31" s="62" t="str">
        <f t="shared" ref="F31:G31" si="68">F30</f>
        <v>03</v>
      </c>
      <c r="G31" s="62">
        <f t="shared" si="68"/>
        <v>3</v>
      </c>
      <c r="H31" s="62" t="s">
        <v>119</v>
      </c>
      <c r="I31" s="62">
        <v>1</v>
      </c>
      <c r="J31" s="62" t="str">
        <f t="shared" si="5"/>
        <v>ProVisioNET_pilot_03_03_cam1_1</v>
      </c>
      <c r="K31" s="136" t="s">
        <v>188</v>
      </c>
      <c r="L31" s="62" t="s">
        <v>178</v>
      </c>
      <c r="M31" s="62" t="s">
        <v>192</v>
      </c>
      <c r="N31" s="62">
        <v>5</v>
      </c>
      <c r="O31" s="62" t="s">
        <v>191</v>
      </c>
      <c r="P31" s="62">
        <v>0</v>
      </c>
      <c r="Q31" s="58" t="str">
        <f t="shared" ref="Q31:Z31" si="69">Q30</f>
        <v>lab</v>
      </c>
      <c r="R31" s="58" t="str">
        <f t="shared" si="69"/>
        <v>MK</v>
      </c>
      <c r="S31" s="58">
        <f t="shared" si="69"/>
        <v>7</v>
      </c>
      <c r="T31" s="58">
        <f t="shared" si="69"/>
        <v>12</v>
      </c>
      <c r="U31" s="58">
        <f t="shared" si="69"/>
        <v>1995</v>
      </c>
      <c r="V31" s="58" t="str">
        <f t="shared" si="69"/>
        <v>7/12/1995</v>
      </c>
      <c r="W31" s="58">
        <f t="shared" si="69"/>
        <v>28</v>
      </c>
      <c r="X31" s="58">
        <f t="shared" si="69"/>
        <v>6</v>
      </c>
      <c r="Y31" s="58">
        <f t="shared" si="69"/>
        <v>2021</v>
      </c>
      <c r="Z31" s="58" t="str">
        <f t="shared" si="69"/>
        <v>28/6/2021</v>
      </c>
    </row>
    <row r="32" spans="1:26" s="57" customFormat="1" ht="15.6" x14ac:dyDescent="0.3">
      <c r="A32" s="61" t="s">
        <v>117</v>
      </c>
      <c r="B32" s="62">
        <f t="shared" ref="B32:D32" si="70">B31</f>
        <v>3</v>
      </c>
      <c r="C32" s="62" t="str">
        <f t="shared" si="70"/>
        <v>ProVisioNET</v>
      </c>
      <c r="D32" s="62" t="str">
        <f t="shared" si="70"/>
        <v>pilot</v>
      </c>
      <c r="E32" s="125" t="s">
        <v>22</v>
      </c>
      <c r="F32" s="62" t="str">
        <f t="shared" ref="F32:G32" si="71">F31</f>
        <v>03</v>
      </c>
      <c r="G32" s="62">
        <f t="shared" si="71"/>
        <v>3</v>
      </c>
      <c r="H32" s="62" t="s">
        <v>119</v>
      </c>
      <c r="I32" s="62">
        <v>2</v>
      </c>
      <c r="J32" s="62" t="str">
        <f t="shared" si="5"/>
        <v>ProVisioNET_pilot_03_03_cam1_2</v>
      </c>
      <c r="K32" s="136" t="s">
        <v>188</v>
      </c>
      <c r="L32" s="62" t="s">
        <v>178</v>
      </c>
      <c r="M32" s="62" t="s">
        <v>192</v>
      </c>
      <c r="N32" s="62">
        <v>5</v>
      </c>
      <c r="O32" s="62" t="s">
        <v>191</v>
      </c>
      <c r="P32" s="62">
        <v>0</v>
      </c>
      <c r="Q32" s="58" t="str">
        <f t="shared" ref="Q32:Z32" si="72">Q31</f>
        <v>lab</v>
      </c>
      <c r="R32" s="58" t="str">
        <f t="shared" si="72"/>
        <v>MK</v>
      </c>
      <c r="S32" s="58">
        <f t="shared" si="72"/>
        <v>7</v>
      </c>
      <c r="T32" s="58">
        <f t="shared" si="72"/>
        <v>12</v>
      </c>
      <c r="U32" s="58">
        <f t="shared" si="72"/>
        <v>1995</v>
      </c>
      <c r="V32" s="58" t="str">
        <f t="shared" si="72"/>
        <v>7/12/1995</v>
      </c>
      <c r="W32" s="58">
        <f t="shared" si="72"/>
        <v>28</v>
      </c>
      <c r="X32" s="58">
        <f t="shared" si="72"/>
        <v>6</v>
      </c>
      <c r="Y32" s="58">
        <f t="shared" si="72"/>
        <v>2021</v>
      </c>
      <c r="Z32" s="58" t="str">
        <f t="shared" si="72"/>
        <v>28/6/2021</v>
      </c>
    </row>
    <row r="33" spans="1:26" s="57" customFormat="1" ht="15.6" x14ac:dyDescent="0.3">
      <c r="A33" s="61" t="s">
        <v>117</v>
      </c>
      <c r="B33" s="62">
        <f t="shared" ref="B33:D33" si="73">B31</f>
        <v>3</v>
      </c>
      <c r="C33" s="62" t="str">
        <f t="shared" si="73"/>
        <v>ProVisioNET</v>
      </c>
      <c r="D33" s="62" t="str">
        <f t="shared" si="73"/>
        <v>pilot</v>
      </c>
      <c r="E33" s="125" t="s">
        <v>22</v>
      </c>
      <c r="F33" s="62" t="str">
        <f t="shared" ref="F33:G33" si="74">F31</f>
        <v>03</v>
      </c>
      <c r="G33" s="62">
        <f t="shared" si="74"/>
        <v>3</v>
      </c>
      <c r="H33" s="62" t="s">
        <v>31</v>
      </c>
      <c r="I33" s="62">
        <v>1</v>
      </c>
      <c r="J33" s="62" t="str">
        <f t="shared" si="5"/>
        <v>ProVisioNET_pilot_03_03_cam2_1</v>
      </c>
      <c r="K33" s="136" t="s">
        <v>188</v>
      </c>
      <c r="L33" s="62" t="s">
        <v>178</v>
      </c>
      <c r="M33" s="62" t="s">
        <v>192</v>
      </c>
      <c r="N33" s="62">
        <v>5</v>
      </c>
      <c r="O33" s="62" t="s">
        <v>191</v>
      </c>
      <c r="P33" s="62">
        <v>0</v>
      </c>
      <c r="Q33" s="58" t="str">
        <f t="shared" ref="Q33:Z33" si="75">Q31</f>
        <v>lab</v>
      </c>
      <c r="R33" s="58" t="str">
        <f t="shared" si="75"/>
        <v>MK</v>
      </c>
      <c r="S33" s="58">
        <f t="shared" si="75"/>
        <v>7</v>
      </c>
      <c r="T33" s="58">
        <f t="shared" si="75"/>
        <v>12</v>
      </c>
      <c r="U33" s="58">
        <f t="shared" si="75"/>
        <v>1995</v>
      </c>
      <c r="V33" s="58" t="str">
        <f t="shared" si="75"/>
        <v>7/12/1995</v>
      </c>
      <c r="W33" s="58">
        <f t="shared" si="75"/>
        <v>28</v>
      </c>
      <c r="X33" s="58">
        <f t="shared" si="75"/>
        <v>6</v>
      </c>
      <c r="Y33" s="58">
        <f t="shared" si="75"/>
        <v>2021</v>
      </c>
      <c r="Z33" s="58" t="str">
        <f t="shared" si="75"/>
        <v>28/6/2021</v>
      </c>
    </row>
    <row r="34" spans="1:26" s="57" customFormat="1" ht="15.6" x14ac:dyDescent="0.3">
      <c r="A34" s="61" t="s">
        <v>117</v>
      </c>
      <c r="B34" s="62">
        <f t="shared" ref="B34:D34" si="76">B32</f>
        <v>3</v>
      </c>
      <c r="C34" s="62" t="str">
        <f t="shared" si="76"/>
        <v>ProVisioNET</v>
      </c>
      <c r="D34" s="62" t="str">
        <f t="shared" si="76"/>
        <v>pilot</v>
      </c>
      <c r="E34" s="125" t="s">
        <v>22</v>
      </c>
      <c r="F34" s="62" t="str">
        <f t="shared" ref="F34:G34" si="77">F32</f>
        <v>03</v>
      </c>
      <c r="G34" s="62">
        <f t="shared" si="77"/>
        <v>3</v>
      </c>
      <c r="H34" s="62" t="s">
        <v>31</v>
      </c>
      <c r="I34" s="62">
        <v>2</v>
      </c>
      <c r="J34" s="62" t="str">
        <f t="shared" si="5"/>
        <v>ProVisioNET_pilot_03_03_cam2_2</v>
      </c>
      <c r="K34" s="136" t="s">
        <v>188</v>
      </c>
      <c r="L34" s="62" t="s">
        <v>178</v>
      </c>
      <c r="M34" s="62" t="s">
        <v>192</v>
      </c>
      <c r="N34" s="62">
        <v>5</v>
      </c>
      <c r="O34" s="62" t="s">
        <v>191</v>
      </c>
      <c r="P34" s="62">
        <v>0</v>
      </c>
      <c r="Q34" s="58" t="str">
        <f t="shared" ref="Q34:Z34" si="78">Q32</f>
        <v>lab</v>
      </c>
      <c r="R34" s="58" t="str">
        <f t="shared" si="78"/>
        <v>MK</v>
      </c>
      <c r="S34" s="58">
        <f t="shared" si="78"/>
        <v>7</v>
      </c>
      <c r="T34" s="58">
        <f t="shared" si="78"/>
        <v>12</v>
      </c>
      <c r="U34" s="58">
        <f t="shared" si="78"/>
        <v>1995</v>
      </c>
      <c r="V34" s="58" t="str">
        <f t="shared" si="78"/>
        <v>7/12/1995</v>
      </c>
      <c r="W34" s="58">
        <f t="shared" si="78"/>
        <v>28</v>
      </c>
      <c r="X34" s="58">
        <f t="shared" si="78"/>
        <v>6</v>
      </c>
      <c r="Y34" s="58">
        <f t="shared" si="78"/>
        <v>2021</v>
      </c>
      <c r="Z34" s="58" t="str">
        <f t="shared" si="78"/>
        <v>28/6/2021</v>
      </c>
    </row>
    <row r="35" spans="1:26" s="57" customFormat="1" ht="15.6" x14ac:dyDescent="0.3">
      <c r="A35" s="61" t="s">
        <v>117</v>
      </c>
      <c r="B35" s="62">
        <f t="shared" ref="B35:D35" si="79">B33</f>
        <v>3</v>
      </c>
      <c r="C35" s="62" t="str">
        <f t="shared" si="79"/>
        <v>ProVisioNET</v>
      </c>
      <c r="D35" s="62" t="str">
        <f t="shared" si="79"/>
        <v>pilot</v>
      </c>
      <c r="E35" s="125" t="s">
        <v>22</v>
      </c>
      <c r="F35" s="62" t="str">
        <f t="shared" ref="F35:G35" si="80">F33</f>
        <v>03</v>
      </c>
      <c r="G35" s="62">
        <f t="shared" si="80"/>
        <v>3</v>
      </c>
      <c r="H35" s="62" t="s">
        <v>32</v>
      </c>
      <c r="I35" s="62">
        <v>1</v>
      </c>
      <c r="J35" s="62" t="str">
        <f t="shared" si="5"/>
        <v>ProVisioNET_pilot_03_03_cam3_1</v>
      </c>
      <c r="K35" s="136" t="s">
        <v>188</v>
      </c>
      <c r="L35" s="62" t="s">
        <v>178</v>
      </c>
      <c r="M35" s="62" t="s">
        <v>192</v>
      </c>
      <c r="N35" s="62">
        <v>5</v>
      </c>
      <c r="O35" s="62" t="s">
        <v>191</v>
      </c>
      <c r="P35" s="62">
        <v>0</v>
      </c>
      <c r="Q35" s="58" t="str">
        <f t="shared" ref="Q35:Z35" si="81">Q33</f>
        <v>lab</v>
      </c>
      <c r="R35" s="58" t="str">
        <f t="shared" si="81"/>
        <v>MK</v>
      </c>
      <c r="S35" s="58">
        <f t="shared" si="81"/>
        <v>7</v>
      </c>
      <c r="T35" s="58">
        <f t="shared" si="81"/>
        <v>12</v>
      </c>
      <c r="U35" s="58">
        <f t="shared" si="81"/>
        <v>1995</v>
      </c>
      <c r="V35" s="58" t="str">
        <f t="shared" si="81"/>
        <v>7/12/1995</v>
      </c>
      <c r="W35" s="58">
        <f t="shared" si="81"/>
        <v>28</v>
      </c>
      <c r="X35" s="58">
        <f t="shared" si="81"/>
        <v>6</v>
      </c>
      <c r="Y35" s="58">
        <f t="shared" si="81"/>
        <v>2021</v>
      </c>
      <c r="Z35" s="58" t="str">
        <f t="shared" si="81"/>
        <v>28/6/2021</v>
      </c>
    </row>
    <row r="36" spans="1:26" s="57" customFormat="1" ht="15.6" x14ac:dyDescent="0.3">
      <c r="A36" s="61" t="s">
        <v>117</v>
      </c>
      <c r="B36" s="62">
        <f t="shared" ref="B36:D36" si="82">B34</f>
        <v>3</v>
      </c>
      <c r="C36" s="62" t="str">
        <f t="shared" si="82"/>
        <v>ProVisioNET</v>
      </c>
      <c r="D36" s="62" t="str">
        <f t="shared" si="82"/>
        <v>pilot</v>
      </c>
      <c r="E36" s="125" t="s">
        <v>22</v>
      </c>
      <c r="F36" s="62" t="str">
        <f t="shared" ref="F36:G36" si="83">F34</f>
        <v>03</v>
      </c>
      <c r="G36" s="62">
        <f t="shared" si="83"/>
        <v>3</v>
      </c>
      <c r="H36" s="62" t="s">
        <v>32</v>
      </c>
      <c r="I36" s="62">
        <v>2</v>
      </c>
      <c r="J36" s="62" t="str">
        <f t="shared" si="5"/>
        <v>ProVisioNET_pilot_03_03_cam3_2</v>
      </c>
      <c r="K36" s="136" t="s">
        <v>188</v>
      </c>
      <c r="L36" s="62" t="s">
        <v>178</v>
      </c>
      <c r="M36" s="62" t="s">
        <v>192</v>
      </c>
      <c r="N36" s="62">
        <v>5</v>
      </c>
      <c r="O36" s="62" t="s">
        <v>191</v>
      </c>
      <c r="P36" s="62">
        <v>0</v>
      </c>
      <c r="Q36" s="58" t="str">
        <f t="shared" ref="Q36:Z36" si="84">Q34</f>
        <v>lab</v>
      </c>
      <c r="R36" s="58" t="str">
        <f t="shared" si="84"/>
        <v>MK</v>
      </c>
      <c r="S36" s="58">
        <f t="shared" si="84"/>
        <v>7</v>
      </c>
      <c r="T36" s="58">
        <f t="shared" si="84"/>
        <v>12</v>
      </c>
      <c r="U36" s="58">
        <f t="shared" si="84"/>
        <v>1995</v>
      </c>
      <c r="V36" s="58" t="str">
        <f t="shared" si="84"/>
        <v>7/12/1995</v>
      </c>
      <c r="W36" s="58">
        <f t="shared" si="84"/>
        <v>28</v>
      </c>
      <c r="X36" s="58">
        <f t="shared" si="84"/>
        <v>6</v>
      </c>
      <c r="Y36" s="58">
        <f t="shared" si="84"/>
        <v>2021</v>
      </c>
      <c r="Z36" s="58" t="str">
        <f t="shared" si="84"/>
        <v>28/6/2021</v>
      </c>
    </row>
    <row r="37" spans="1:26" s="57" customFormat="1" ht="15.6" x14ac:dyDescent="0.3">
      <c r="A37" s="61" t="s">
        <v>117</v>
      </c>
      <c r="B37" s="62">
        <f t="shared" ref="B37:D37" si="85">B35</f>
        <v>3</v>
      </c>
      <c r="C37" s="62" t="str">
        <f t="shared" si="85"/>
        <v>ProVisioNET</v>
      </c>
      <c r="D37" s="62" t="str">
        <f t="shared" si="85"/>
        <v>pilot</v>
      </c>
      <c r="E37" s="125" t="s">
        <v>22</v>
      </c>
      <c r="F37" s="62" t="str">
        <f t="shared" ref="F37:G37" si="86">F35</f>
        <v>03</v>
      </c>
      <c r="G37" s="62">
        <f t="shared" si="86"/>
        <v>3</v>
      </c>
      <c r="H37" s="62" t="s">
        <v>33</v>
      </c>
      <c r="I37" s="62">
        <v>1</v>
      </c>
      <c r="J37" s="62" t="str">
        <f t="shared" si="5"/>
        <v>ProVisioNET_pilot_03_03_cam4_1</v>
      </c>
      <c r="K37" s="136" t="s">
        <v>188</v>
      </c>
      <c r="L37" s="62" t="s">
        <v>178</v>
      </c>
      <c r="M37" s="62" t="s">
        <v>192</v>
      </c>
      <c r="N37" s="62">
        <v>5</v>
      </c>
      <c r="O37" s="62" t="s">
        <v>191</v>
      </c>
      <c r="P37" s="62">
        <v>0</v>
      </c>
      <c r="Q37" s="58" t="str">
        <f t="shared" ref="Q37:Z37" si="87">Q35</f>
        <v>lab</v>
      </c>
      <c r="R37" s="58" t="str">
        <f t="shared" si="87"/>
        <v>MK</v>
      </c>
      <c r="S37" s="58">
        <f t="shared" si="87"/>
        <v>7</v>
      </c>
      <c r="T37" s="58">
        <f t="shared" si="87"/>
        <v>12</v>
      </c>
      <c r="U37" s="58">
        <f t="shared" si="87"/>
        <v>1995</v>
      </c>
      <c r="V37" s="58" t="str">
        <f t="shared" si="87"/>
        <v>7/12/1995</v>
      </c>
      <c r="W37" s="58">
        <f t="shared" si="87"/>
        <v>28</v>
      </c>
      <c r="X37" s="58">
        <f t="shared" si="87"/>
        <v>6</v>
      </c>
      <c r="Y37" s="58">
        <f t="shared" si="87"/>
        <v>2021</v>
      </c>
      <c r="Z37" s="58" t="str">
        <f t="shared" si="87"/>
        <v>28/6/2021</v>
      </c>
    </row>
    <row r="38" spans="1:26" s="57" customFormat="1" ht="15.6" x14ac:dyDescent="0.3">
      <c r="A38" s="61" t="s">
        <v>117</v>
      </c>
      <c r="B38" s="62">
        <f t="shared" ref="B38:D38" si="88">B36</f>
        <v>3</v>
      </c>
      <c r="C38" s="62" t="str">
        <f t="shared" si="88"/>
        <v>ProVisioNET</v>
      </c>
      <c r="D38" s="62" t="str">
        <f t="shared" si="88"/>
        <v>pilot</v>
      </c>
      <c r="E38" s="125" t="s">
        <v>22</v>
      </c>
      <c r="F38" s="62" t="str">
        <f t="shared" ref="F38:G38" si="89">F36</f>
        <v>03</v>
      </c>
      <c r="G38" s="62">
        <f t="shared" si="89"/>
        <v>3</v>
      </c>
      <c r="H38" s="62" t="s">
        <v>33</v>
      </c>
      <c r="I38" s="62">
        <v>2</v>
      </c>
      <c r="J38" s="62" t="str">
        <f t="shared" si="5"/>
        <v>ProVisioNET_pilot_03_03_cam4_2</v>
      </c>
      <c r="K38" s="136" t="s">
        <v>188</v>
      </c>
      <c r="L38" s="62" t="s">
        <v>178</v>
      </c>
      <c r="M38" s="62" t="s">
        <v>192</v>
      </c>
      <c r="N38" s="62">
        <v>5</v>
      </c>
      <c r="O38" s="62" t="s">
        <v>191</v>
      </c>
      <c r="P38" s="62">
        <v>0</v>
      </c>
      <c r="Q38" s="58" t="str">
        <f t="shared" ref="Q38:Z38" si="90">Q36</f>
        <v>lab</v>
      </c>
      <c r="R38" s="58" t="str">
        <f t="shared" si="90"/>
        <v>MK</v>
      </c>
      <c r="S38" s="58">
        <f t="shared" si="90"/>
        <v>7</v>
      </c>
      <c r="T38" s="58">
        <f t="shared" si="90"/>
        <v>12</v>
      </c>
      <c r="U38" s="58">
        <f t="shared" si="90"/>
        <v>1995</v>
      </c>
      <c r="V38" s="58" t="str">
        <f t="shared" si="90"/>
        <v>7/12/1995</v>
      </c>
      <c r="W38" s="58">
        <f t="shared" si="90"/>
        <v>28</v>
      </c>
      <c r="X38" s="58">
        <f t="shared" si="90"/>
        <v>6</v>
      </c>
      <c r="Y38" s="58">
        <f t="shared" si="90"/>
        <v>2021</v>
      </c>
      <c r="Z38" s="58" t="str">
        <f t="shared" si="90"/>
        <v>28/6/2021</v>
      </c>
    </row>
    <row r="39" spans="1:26" s="57" customFormat="1" ht="15.6" x14ac:dyDescent="0.3">
      <c r="A39" s="61" t="s">
        <v>117</v>
      </c>
      <c r="B39" s="62">
        <f t="shared" ref="B39:D39" si="91">B37</f>
        <v>3</v>
      </c>
      <c r="C39" s="62" t="str">
        <f t="shared" si="91"/>
        <v>ProVisioNET</v>
      </c>
      <c r="D39" s="62" t="str">
        <f t="shared" si="91"/>
        <v>pilot</v>
      </c>
      <c r="E39" s="125" t="s">
        <v>22</v>
      </c>
      <c r="F39" s="62" t="str">
        <f t="shared" ref="F39" si="92">F37</f>
        <v>03</v>
      </c>
      <c r="G39" s="62">
        <f>G37</f>
        <v>3</v>
      </c>
      <c r="H39" s="62" t="s">
        <v>120</v>
      </c>
      <c r="I39" s="62"/>
      <c r="J39" s="62" t="str">
        <f t="shared" ref="J39:J44" si="93">CONCATENATE(C39,"_",D39,"_",E39,"_",F39,"_",H39)</f>
        <v>ProVisioNET_pilot_03_03_glasses</v>
      </c>
      <c r="K39" s="62" t="s">
        <v>187</v>
      </c>
      <c r="L39" s="62" t="str">
        <f t="shared" ref="L39" si="94">L37</f>
        <v>f</v>
      </c>
      <c r="M39" s="62" t="s">
        <v>192</v>
      </c>
      <c r="N39" s="62">
        <v>5</v>
      </c>
      <c r="O39" s="62" t="s">
        <v>191</v>
      </c>
      <c r="P39" s="62">
        <f t="shared" ref="P39:Z39" si="95">P37</f>
        <v>0</v>
      </c>
      <c r="Q39" s="58" t="str">
        <f t="shared" si="95"/>
        <v>lab</v>
      </c>
      <c r="R39" s="58" t="str">
        <f t="shared" si="95"/>
        <v>MK</v>
      </c>
      <c r="S39" s="58">
        <f t="shared" si="95"/>
        <v>7</v>
      </c>
      <c r="T39" s="58">
        <f t="shared" si="95"/>
        <v>12</v>
      </c>
      <c r="U39" s="58">
        <f t="shared" si="95"/>
        <v>1995</v>
      </c>
      <c r="V39" s="58" t="str">
        <f t="shared" si="95"/>
        <v>7/12/1995</v>
      </c>
      <c r="W39" s="58">
        <f t="shared" si="95"/>
        <v>28</v>
      </c>
      <c r="X39" s="58">
        <f t="shared" si="95"/>
        <v>6</v>
      </c>
      <c r="Y39" s="58">
        <f t="shared" si="95"/>
        <v>2021</v>
      </c>
      <c r="Z39" s="58" t="str">
        <f t="shared" si="95"/>
        <v>28/6/2021</v>
      </c>
    </row>
    <row r="40" spans="1:26" s="57" customFormat="1" ht="15.6" x14ac:dyDescent="0.3">
      <c r="A40" s="61" t="s">
        <v>117</v>
      </c>
      <c r="B40" s="62">
        <f t="shared" ref="B40:D40" si="96">B39</f>
        <v>3</v>
      </c>
      <c r="C40" s="62" t="str">
        <f t="shared" si="96"/>
        <v>ProVisioNET</v>
      </c>
      <c r="D40" s="62" t="str">
        <f t="shared" si="96"/>
        <v>pilot</v>
      </c>
      <c r="E40" s="125" t="s">
        <v>22</v>
      </c>
      <c r="F40" s="62" t="str">
        <f t="shared" ref="F40" si="97">F39</f>
        <v>03</v>
      </c>
      <c r="G40" s="62">
        <f t="shared" ref="G40:G41" si="98">G39</f>
        <v>3</v>
      </c>
      <c r="H40" s="62" t="s">
        <v>121</v>
      </c>
      <c r="I40" s="62"/>
      <c r="J40" s="62" t="str">
        <f t="shared" si="93"/>
        <v>ProVisioNET_pilot_03_03_ambient</v>
      </c>
      <c r="K40" s="136" t="s">
        <v>190</v>
      </c>
      <c r="L40" s="62" t="str">
        <f t="shared" ref="L40" si="99">L39</f>
        <v>f</v>
      </c>
      <c r="M40" s="62" t="s">
        <v>192</v>
      </c>
      <c r="N40" s="62">
        <v>5</v>
      </c>
      <c r="O40" s="62" t="s">
        <v>191</v>
      </c>
      <c r="P40" s="62">
        <f t="shared" ref="P40:Z40" si="100">P39</f>
        <v>0</v>
      </c>
      <c r="Q40" s="58" t="str">
        <f t="shared" si="100"/>
        <v>lab</v>
      </c>
      <c r="R40" s="58" t="str">
        <f t="shared" si="100"/>
        <v>MK</v>
      </c>
      <c r="S40" s="58">
        <f t="shared" si="100"/>
        <v>7</v>
      </c>
      <c r="T40" s="58">
        <f t="shared" si="100"/>
        <v>12</v>
      </c>
      <c r="U40" s="58">
        <f t="shared" si="100"/>
        <v>1995</v>
      </c>
      <c r="V40" s="58" t="str">
        <f t="shared" si="100"/>
        <v>7/12/1995</v>
      </c>
      <c r="W40" s="58">
        <f t="shared" si="100"/>
        <v>28</v>
      </c>
      <c r="X40" s="58">
        <f t="shared" si="100"/>
        <v>6</v>
      </c>
      <c r="Y40" s="58">
        <f t="shared" si="100"/>
        <v>2021</v>
      </c>
      <c r="Z40" s="58" t="str">
        <f t="shared" si="100"/>
        <v>28/6/2021</v>
      </c>
    </row>
    <row r="41" spans="1:26" s="57" customFormat="1" ht="15.6" x14ac:dyDescent="0.3">
      <c r="A41" s="61" t="s">
        <v>117</v>
      </c>
      <c r="B41" s="62">
        <f t="shared" ref="B41:D41" si="101">B40</f>
        <v>3</v>
      </c>
      <c r="C41" s="62" t="str">
        <f t="shared" si="101"/>
        <v>ProVisioNET</v>
      </c>
      <c r="D41" s="62" t="str">
        <f t="shared" si="101"/>
        <v>pilot</v>
      </c>
      <c r="E41" s="125" t="s">
        <v>22</v>
      </c>
      <c r="F41" s="62" t="str">
        <f t="shared" ref="F41" si="102">F40</f>
        <v>03</v>
      </c>
      <c r="G41" s="62">
        <f t="shared" si="98"/>
        <v>3</v>
      </c>
      <c r="H41" s="62" t="s">
        <v>122</v>
      </c>
      <c r="I41" s="62"/>
      <c r="J41" s="62" t="str">
        <f t="shared" si="93"/>
        <v>ProVisioNET_pilot_03_03_ETrawdata</v>
      </c>
      <c r="K41" s="136" t="s">
        <v>188</v>
      </c>
      <c r="L41" s="62" t="str">
        <f t="shared" ref="L41" si="103">L40</f>
        <v>f</v>
      </c>
      <c r="M41" s="62" t="s">
        <v>192</v>
      </c>
      <c r="N41" s="62">
        <v>5</v>
      </c>
      <c r="O41" s="62" t="s">
        <v>191</v>
      </c>
      <c r="P41" s="62">
        <f t="shared" ref="P41:Z41" si="104">P40</f>
        <v>0</v>
      </c>
      <c r="Q41" s="58" t="str">
        <f t="shared" si="104"/>
        <v>lab</v>
      </c>
      <c r="R41" s="58" t="str">
        <f t="shared" si="104"/>
        <v>MK</v>
      </c>
      <c r="S41" s="58">
        <f t="shared" si="104"/>
        <v>7</v>
      </c>
      <c r="T41" s="58">
        <f t="shared" si="104"/>
        <v>12</v>
      </c>
      <c r="U41" s="58">
        <f t="shared" si="104"/>
        <v>1995</v>
      </c>
      <c r="V41" s="58" t="str">
        <f t="shared" si="104"/>
        <v>7/12/1995</v>
      </c>
      <c r="W41" s="58">
        <f t="shared" si="104"/>
        <v>28</v>
      </c>
      <c r="X41" s="58">
        <f t="shared" si="104"/>
        <v>6</v>
      </c>
      <c r="Y41" s="58">
        <f t="shared" si="104"/>
        <v>2021</v>
      </c>
      <c r="Z41" s="58" t="str">
        <f t="shared" si="104"/>
        <v>28/6/2021</v>
      </c>
    </row>
    <row r="42" spans="1:26" s="57" customFormat="1" ht="15.6" x14ac:dyDescent="0.3">
      <c r="A42" s="61" t="s">
        <v>117</v>
      </c>
      <c r="B42" s="62">
        <v>1</v>
      </c>
      <c r="C42" s="62" t="str">
        <f t="shared" ref="C42:D42" si="105">C41</f>
        <v>ProVisioNET</v>
      </c>
      <c r="D42" s="62" t="str">
        <f t="shared" si="105"/>
        <v>pilot</v>
      </c>
      <c r="E42" s="125" t="s">
        <v>22</v>
      </c>
      <c r="F42" s="62" t="str">
        <f t="shared" ref="F42" si="106">F41</f>
        <v>03</v>
      </c>
      <c r="G42" s="62">
        <v>3</v>
      </c>
      <c r="H42" s="62" t="s">
        <v>186</v>
      </c>
      <c r="I42" s="62"/>
      <c r="J42" s="62" t="str">
        <f t="shared" si="93"/>
        <v>ProVisioNET_pilot_03_03_sri_obs</v>
      </c>
      <c r="K42" s="136" t="s">
        <v>188</v>
      </c>
      <c r="L42" s="62" t="s">
        <v>178</v>
      </c>
      <c r="M42" s="62" t="s">
        <v>192</v>
      </c>
      <c r="N42" s="62">
        <v>5</v>
      </c>
      <c r="O42" s="62" t="s">
        <v>191</v>
      </c>
      <c r="P42" s="62">
        <f t="shared" ref="P42:Z42" si="107">P41</f>
        <v>0</v>
      </c>
      <c r="Q42" s="58" t="str">
        <f t="shared" si="107"/>
        <v>lab</v>
      </c>
      <c r="R42" s="58" t="str">
        <f t="shared" si="107"/>
        <v>MK</v>
      </c>
      <c r="S42" s="58">
        <f t="shared" si="107"/>
        <v>7</v>
      </c>
      <c r="T42" s="58">
        <f t="shared" si="107"/>
        <v>12</v>
      </c>
      <c r="U42" s="58">
        <f t="shared" si="107"/>
        <v>1995</v>
      </c>
      <c r="V42" s="58" t="str">
        <f t="shared" si="107"/>
        <v>7/12/1995</v>
      </c>
      <c r="W42" s="58">
        <f t="shared" si="107"/>
        <v>28</v>
      </c>
      <c r="X42" s="58">
        <f t="shared" si="107"/>
        <v>6</v>
      </c>
      <c r="Y42" s="58">
        <f t="shared" si="107"/>
        <v>2021</v>
      </c>
      <c r="Z42" s="58" t="str">
        <f t="shared" si="107"/>
        <v>28/6/2021</v>
      </c>
    </row>
    <row r="43" spans="1:26" s="57" customFormat="1" ht="15.6" x14ac:dyDescent="0.3">
      <c r="A43" s="61" t="s">
        <v>117</v>
      </c>
      <c r="B43" s="62">
        <v>1</v>
      </c>
      <c r="C43" s="62" t="str">
        <f t="shared" ref="C43:D43" si="108">C42</f>
        <v>ProVisioNET</v>
      </c>
      <c r="D43" s="62" t="str">
        <f t="shared" si="108"/>
        <v>pilot</v>
      </c>
      <c r="E43" s="125" t="s">
        <v>22</v>
      </c>
      <c r="F43" s="62" t="str">
        <f t="shared" ref="F43" si="109">F42</f>
        <v>03</v>
      </c>
      <c r="G43" s="62">
        <v>3</v>
      </c>
      <c r="H43" s="62" t="s">
        <v>180</v>
      </c>
      <c r="I43" s="62"/>
      <c r="J43" s="62" t="str">
        <f t="shared" si="93"/>
        <v>ProVisioNET_pilot_03_03_sri_ambient</v>
      </c>
      <c r="K43" s="136" t="s">
        <v>188</v>
      </c>
      <c r="L43" s="62" t="s">
        <v>178</v>
      </c>
      <c r="M43" s="62" t="s">
        <v>192</v>
      </c>
      <c r="N43" s="62">
        <v>5</v>
      </c>
      <c r="O43" s="62" t="s">
        <v>191</v>
      </c>
      <c r="P43" s="62">
        <f t="shared" ref="P43:Z43" si="110">P42</f>
        <v>0</v>
      </c>
      <c r="Q43" s="58" t="str">
        <f t="shared" si="110"/>
        <v>lab</v>
      </c>
      <c r="R43" s="58" t="str">
        <f t="shared" si="110"/>
        <v>MK</v>
      </c>
      <c r="S43" s="58">
        <f t="shared" si="110"/>
        <v>7</v>
      </c>
      <c r="T43" s="58">
        <f t="shared" si="110"/>
        <v>12</v>
      </c>
      <c r="U43" s="58">
        <f t="shared" si="110"/>
        <v>1995</v>
      </c>
      <c r="V43" s="58" t="str">
        <f t="shared" si="110"/>
        <v>7/12/1995</v>
      </c>
      <c r="W43" s="58">
        <f t="shared" si="110"/>
        <v>28</v>
      </c>
      <c r="X43" s="58">
        <f t="shared" si="110"/>
        <v>6</v>
      </c>
      <c r="Y43" s="58">
        <f t="shared" si="110"/>
        <v>2021</v>
      </c>
      <c r="Z43" s="58" t="str">
        <f t="shared" si="110"/>
        <v>28/6/2021</v>
      </c>
    </row>
    <row r="44" spans="1:26" s="67" customFormat="1" ht="15.6" x14ac:dyDescent="0.3">
      <c r="A44" s="64" t="s">
        <v>116</v>
      </c>
      <c r="B44" s="63">
        <v>4</v>
      </c>
      <c r="C44" s="63" t="s">
        <v>176</v>
      </c>
      <c r="D44" s="63" t="s">
        <v>177</v>
      </c>
      <c r="E44" s="124" t="s">
        <v>23</v>
      </c>
      <c r="F44" s="65" t="s">
        <v>23</v>
      </c>
      <c r="G44" s="63">
        <v>4</v>
      </c>
      <c r="H44" s="63" t="s">
        <v>117</v>
      </c>
      <c r="I44" s="63"/>
      <c r="J44" s="62" t="str">
        <f t="shared" si="93"/>
        <v>ProVisioNET_pilot_04_04_label</v>
      </c>
      <c r="K44" s="63" t="s">
        <v>115</v>
      </c>
      <c r="L44" s="66" t="s">
        <v>178</v>
      </c>
      <c r="M44" s="63" t="s">
        <v>183</v>
      </c>
      <c r="N44" s="63">
        <v>6</v>
      </c>
      <c r="O44" s="63" t="s">
        <v>184</v>
      </c>
      <c r="P44" s="63">
        <v>0</v>
      </c>
      <c r="Q44" s="63" t="s">
        <v>11</v>
      </c>
      <c r="R44" s="63" t="s">
        <v>18</v>
      </c>
      <c r="S44" s="63">
        <v>1</v>
      </c>
      <c r="T44" s="63">
        <v>4</v>
      </c>
      <c r="U44" s="63">
        <v>1992</v>
      </c>
      <c r="V44" s="63" t="str">
        <f>S44&amp;"/"&amp;T44&amp;"/"&amp;U44</f>
        <v>1/4/1992</v>
      </c>
      <c r="W44" s="63">
        <v>29</v>
      </c>
      <c r="X44" s="63">
        <v>6</v>
      </c>
      <c r="Y44" s="56">
        <v>2021</v>
      </c>
      <c r="Z44" s="63" t="str">
        <f>W44&amp;"/"&amp;X44&amp;"/"&amp;Y44</f>
        <v>29/6/2021</v>
      </c>
    </row>
    <row r="45" spans="1:26" s="57" customFormat="1" ht="15.6" x14ac:dyDescent="0.3">
      <c r="A45" s="61" t="s">
        <v>117</v>
      </c>
      <c r="B45" s="62">
        <f t="shared" ref="B45:D45" si="111">B44</f>
        <v>4</v>
      </c>
      <c r="C45" s="62" t="str">
        <f t="shared" si="111"/>
        <v>ProVisioNET</v>
      </c>
      <c r="D45" s="62" t="str">
        <f t="shared" si="111"/>
        <v>pilot</v>
      </c>
      <c r="E45" s="125" t="s">
        <v>23</v>
      </c>
      <c r="F45" s="62" t="str">
        <f t="shared" ref="F45:G45" si="112">F44</f>
        <v>04</v>
      </c>
      <c r="G45" s="62">
        <f t="shared" si="112"/>
        <v>4</v>
      </c>
      <c r="H45" s="62" t="s">
        <v>119</v>
      </c>
      <c r="I45" s="62">
        <v>1</v>
      </c>
      <c r="J45" s="62" t="str">
        <f t="shared" si="5"/>
        <v>ProVisioNET_pilot_04_04_cam1_1</v>
      </c>
      <c r="K45" s="136" t="s">
        <v>188</v>
      </c>
      <c r="L45" s="62" t="str">
        <f t="shared" ref="L45:M45" si="113">L44</f>
        <v>f</v>
      </c>
      <c r="M45" s="62" t="str">
        <f t="shared" si="113"/>
        <v>Gymnasium</v>
      </c>
      <c r="N45" s="62">
        <v>6</v>
      </c>
      <c r="O45" s="62" t="s">
        <v>184</v>
      </c>
      <c r="P45" s="62">
        <f t="shared" ref="P45:Z45" si="114">P44</f>
        <v>0</v>
      </c>
      <c r="Q45" s="58" t="str">
        <f t="shared" si="114"/>
        <v>lab</v>
      </c>
      <c r="R45" s="58" t="str">
        <f t="shared" si="114"/>
        <v>MK</v>
      </c>
      <c r="S45" s="58">
        <f t="shared" si="114"/>
        <v>1</v>
      </c>
      <c r="T45" s="58">
        <f t="shared" si="114"/>
        <v>4</v>
      </c>
      <c r="U45" s="58">
        <f t="shared" si="114"/>
        <v>1992</v>
      </c>
      <c r="V45" s="58" t="str">
        <f t="shared" si="114"/>
        <v>1/4/1992</v>
      </c>
      <c r="W45" s="58">
        <f t="shared" si="114"/>
        <v>29</v>
      </c>
      <c r="X45" s="58">
        <f t="shared" si="114"/>
        <v>6</v>
      </c>
      <c r="Y45" s="58">
        <f t="shared" si="114"/>
        <v>2021</v>
      </c>
      <c r="Z45" s="58" t="str">
        <f t="shared" si="114"/>
        <v>29/6/2021</v>
      </c>
    </row>
    <row r="46" spans="1:26" s="57" customFormat="1" ht="15.6" x14ac:dyDescent="0.3">
      <c r="A46" s="61" t="s">
        <v>117</v>
      </c>
      <c r="B46" s="62">
        <f t="shared" ref="B46:D46" si="115">B45</f>
        <v>4</v>
      </c>
      <c r="C46" s="62" t="str">
        <f t="shared" si="115"/>
        <v>ProVisioNET</v>
      </c>
      <c r="D46" s="62" t="str">
        <f t="shared" si="115"/>
        <v>pilot</v>
      </c>
      <c r="E46" s="125" t="s">
        <v>23</v>
      </c>
      <c r="F46" s="62" t="str">
        <f t="shared" ref="F46:G46" si="116">F45</f>
        <v>04</v>
      </c>
      <c r="G46" s="62">
        <f t="shared" si="116"/>
        <v>4</v>
      </c>
      <c r="H46" s="62" t="s">
        <v>119</v>
      </c>
      <c r="I46" s="62">
        <v>2</v>
      </c>
      <c r="J46" s="62" t="str">
        <f t="shared" si="5"/>
        <v>ProVisioNET_pilot_04_04_cam1_2</v>
      </c>
      <c r="K46" s="136" t="s">
        <v>188</v>
      </c>
      <c r="L46" s="62" t="str">
        <f t="shared" ref="L46:M46" si="117">L45</f>
        <v>f</v>
      </c>
      <c r="M46" s="62" t="str">
        <f t="shared" si="117"/>
        <v>Gymnasium</v>
      </c>
      <c r="N46" s="62">
        <v>6</v>
      </c>
      <c r="O46" s="62" t="s">
        <v>184</v>
      </c>
      <c r="P46" s="62">
        <f t="shared" ref="P46:Z46" si="118">P45</f>
        <v>0</v>
      </c>
      <c r="Q46" s="58" t="str">
        <f t="shared" si="118"/>
        <v>lab</v>
      </c>
      <c r="R46" s="58" t="str">
        <f t="shared" si="118"/>
        <v>MK</v>
      </c>
      <c r="S46" s="58">
        <f t="shared" si="118"/>
        <v>1</v>
      </c>
      <c r="T46" s="58">
        <f t="shared" si="118"/>
        <v>4</v>
      </c>
      <c r="U46" s="58">
        <f t="shared" si="118"/>
        <v>1992</v>
      </c>
      <c r="V46" s="58" t="str">
        <f t="shared" si="118"/>
        <v>1/4/1992</v>
      </c>
      <c r="W46" s="58">
        <f t="shared" si="118"/>
        <v>29</v>
      </c>
      <c r="X46" s="58">
        <f t="shared" si="118"/>
        <v>6</v>
      </c>
      <c r="Y46" s="58">
        <f t="shared" si="118"/>
        <v>2021</v>
      </c>
      <c r="Z46" s="58" t="str">
        <f t="shared" si="118"/>
        <v>29/6/2021</v>
      </c>
    </row>
    <row r="47" spans="1:26" s="57" customFormat="1" ht="15.6" x14ac:dyDescent="0.3">
      <c r="A47" s="61" t="s">
        <v>117</v>
      </c>
      <c r="B47" s="62">
        <f t="shared" ref="B47:C47" si="119">B46</f>
        <v>4</v>
      </c>
      <c r="C47" s="62" t="str">
        <f t="shared" si="119"/>
        <v>ProVisioNET</v>
      </c>
      <c r="D47" s="62" t="str">
        <f t="shared" ref="D47" si="120">D45</f>
        <v>pilot</v>
      </c>
      <c r="E47" s="125" t="s">
        <v>23</v>
      </c>
      <c r="F47" s="62" t="str">
        <f t="shared" ref="F47:G47" si="121">F45</f>
        <v>04</v>
      </c>
      <c r="G47" s="62">
        <f t="shared" si="121"/>
        <v>4</v>
      </c>
      <c r="H47" s="62" t="s">
        <v>31</v>
      </c>
      <c r="I47" s="62">
        <v>1</v>
      </c>
      <c r="J47" s="62" t="str">
        <f t="shared" si="5"/>
        <v>ProVisioNET_pilot_04_04_cam2_1</v>
      </c>
      <c r="K47" s="136" t="s">
        <v>188</v>
      </c>
      <c r="L47" s="62" t="str">
        <f t="shared" ref="L47:M47" si="122">L46</f>
        <v>f</v>
      </c>
      <c r="M47" s="62" t="str">
        <f t="shared" si="122"/>
        <v>Gymnasium</v>
      </c>
      <c r="N47" s="62">
        <v>6</v>
      </c>
      <c r="O47" s="62" t="s">
        <v>184</v>
      </c>
      <c r="P47" s="62">
        <f t="shared" ref="P47:Z47" si="123">P46</f>
        <v>0</v>
      </c>
      <c r="Q47" s="58" t="str">
        <f t="shared" si="123"/>
        <v>lab</v>
      </c>
      <c r="R47" s="58" t="str">
        <f t="shared" si="123"/>
        <v>MK</v>
      </c>
      <c r="S47" s="58">
        <f t="shared" si="123"/>
        <v>1</v>
      </c>
      <c r="T47" s="58">
        <f t="shared" si="123"/>
        <v>4</v>
      </c>
      <c r="U47" s="58">
        <f t="shared" si="123"/>
        <v>1992</v>
      </c>
      <c r="V47" s="58" t="str">
        <f t="shared" si="123"/>
        <v>1/4/1992</v>
      </c>
      <c r="W47" s="58">
        <f t="shared" si="123"/>
        <v>29</v>
      </c>
      <c r="X47" s="58">
        <f t="shared" si="123"/>
        <v>6</v>
      </c>
      <c r="Y47" s="58">
        <f t="shared" si="123"/>
        <v>2021</v>
      </c>
      <c r="Z47" s="58" t="str">
        <f t="shared" si="123"/>
        <v>29/6/2021</v>
      </c>
    </row>
    <row r="48" spans="1:26" s="57" customFormat="1" ht="15.6" x14ac:dyDescent="0.3">
      <c r="A48" s="61" t="s">
        <v>117</v>
      </c>
      <c r="B48" s="62">
        <f t="shared" ref="B48:C48" si="124">B47</f>
        <v>4</v>
      </c>
      <c r="C48" s="62" t="str">
        <f t="shared" si="124"/>
        <v>ProVisioNET</v>
      </c>
      <c r="D48" s="62" t="str">
        <f t="shared" ref="D48" si="125">D46</f>
        <v>pilot</v>
      </c>
      <c r="E48" s="125" t="s">
        <v>23</v>
      </c>
      <c r="F48" s="62" t="str">
        <f t="shared" ref="F48:G48" si="126">F46</f>
        <v>04</v>
      </c>
      <c r="G48" s="62">
        <f t="shared" si="126"/>
        <v>4</v>
      </c>
      <c r="H48" s="62" t="s">
        <v>31</v>
      </c>
      <c r="I48" s="62">
        <v>2</v>
      </c>
      <c r="J48" s="62" t="str">
        <f t="shared" si="5"/>
        <v>ProVisioNET_pilot_04_04_cam2_2</v>
      </c>
      <c r="K48" s="136" t="s">
        <v>188</v>
      </c>
      <c r="L48" s="62" t="str">
        <f t="shared" ref="L48:M48" si="127">L47</f>
        <v>f</v>
      </c>
      <c r="M48" s="62" t="str">
        <f t="shared" si="127"/>
        <v>Gymnasium</v>
      </c>
      <c r="N48" s="62">
        <v>6</v>
      </c>
      <c r="O48" s="62" t="s">
        <v>184</v>
      </c>
      <c r="P48" s="62">
        <f t="shared" ref="P48:Z48" si="128">P47</f>
        <v>0</v>
      </c>
      <c r="Q48" s="58" t="str">
        <f t="shared" si="128"/>
        <v>lab</v>
      </c>
      <c r="R48" s="58" t="str">
        <f t="shared" si="128"/>
        <v>MK</v>
      </c>
      <c r="S48" s="58">
        <f t="shared" si="128"/>
        <v>1</v>
      </c>
      <c r="T48" s="58">
        <f t="shared" si="128"/>
        <v>4</v>
      </c>
      <c r="U48" s="58">
        <f t="shared" si="128"/>
        <v>1992</v>
      </c>
      <c r="V48" s="58" t="str">
        <f t="shared" si="128"/>
        <v>1/4/1992</v>
      </c>
      <c r="W48" s="58">
        <f t="shared" si="128"/>
        <v>29</v>
      </c>
      <c r="X48" s="58">
        <f t="shared" si="128"/>
        <v>6</v>
      </c>
      <c r="Y48" s="58">
        <f t="shared" si="128"/>
        <v>2021</v>
      </c>
      <c r="Z48" s="58" t="str">
        <f t="shared" si="128"/>
        <v>29/6/2021</v>
      </c>
    </row>
    <row r="49" spans="1:26" s="57" customFormat="1" ht="15.6" x14ac:dyDescent="0.3">
      <c r="A49" s="61" t="s">
        <v>117</v>
      </c>
      <c r="B49" s="62">
        <f t="shared" ref="B49:C49" si="129">B48</f>
        <v>4</v>
      </c>
      <c r="C49" s="62" t="str">
        <f t="shared" si="129"/>
        <v>ProVisioNET</v>
      </c>
      <c r="D49" s="62" t="str">
        <f t="shared" ref="D49" si="130">D47</f>
        <v>pilot</v>
      </c>
      <c r="E49" s="125" t="s">
        <v>23</v>
      </c>
      <c r="F49" s="62" t="str">
        <f t="shared" ref="F49:G49" si="131">F47</f>
        <v>04</v>
      </c>
      <c r="G49" s="62">
        <f t="shared" si="131"/>
        <v>4</v>
      </c>
      <c r="H49" s="62" t="s">
        <v>32</v>
      </c>
      <c r="I49" s="62">
        <v>1</v>
      </c>
      <c r="J49" s="62" t="str">
        <f t="shared" si="5"/>
        <v>ProVisioNET_pilot_04_04_cam3_1</v>
      </c>
      <c r="K49" s="136" t="s">
        <v>188</v>
      </c>
      <c r="L49" s="62" t="str">
        <f t="shared" ref="L49:M49" si="132">L48</f>
        <v>f</v>
      </c>
      <c r="M49" s="62" t="str">
        <f t="shared" si="132"/>
        <v>Gymnasium</v>
      </c>
      <c r="N49" s="62">
        <v>6</v>
      </c>
      <c r="O49" s="62" t="s">
        <v>184</v>
      </c>
      <c r="P49" s="62">
        <f t="shared" ref="P49:Z49" si="133">P48</f>
        <v>0</v>
      </c>
      <c r="Q49" s="58" t="str">
        <f t="shared" si="133"/>
        <v>lab</v>
      </c>
      <c r="R49" s="58" t="str">
        <f t="shared" si="133"/>
        <v>MK</v>
      </c>
      <c r="S49" s="58">
        <f t="shared" si="133"/>
        <v>1</v>
      </c>
      <c r="T49" s="58">
        <f t="shared" si="133"/>
        <v>4</v>
      </c>
      <c r="U49" s="58">
        <f t="shared" si="133"/>
        <v>1992</v>
      </c>
      <c r="V49" s="58" t="str">
        <f t="shared" si="133"/>
        <v>1/4/1992</v>
      </c>
      <c r="W49" s="58">
        <f t="shared" si="133"/>
        <v>29</v>
      </c>
      <c r="X49" s="58">
        <f t="shared" si="133"/>
        <v>6</v>
      </c>
      <c r="Y49" s="58">
        <f t="shared" si="133"/>
        <v>2021</v>
      </c>
      <c r="Z49" s="58" t="str">
        <f t="shared" si="133"/>
        <v>29/6/2021</v>
      </c>
    </row>
    <row r="50" spans="1:26" s="57" customFormat="1" ht="15.6" x14ac:dyDescent="0.3">
      <c r="A50" s="61" t="s">
        <v>117</v>
      </c>
      <c r="B50" s="62">
        <f t="shared" ref="B50:C50" si="134">B49</f>
        <v>4</v>
      </c>
      <c r="C50" s="62" t="str">
        <f t="shared" si="134"/>
        <v>ProVisioNET</v>
      </c>
      <c r="D50" s="62" t="str">
        <f t="shared" ref="D50" si="135">D48</f>
        <v>pilot</v>
      </c>
      <c r="E50" s="125" t="s">
        <v>23</v>
      </c>
      <c r="F50" s="62" t="str">
        <f t="shared" ref="F50:G50" si="136">F48</f>
        <v>04</v>
      </c>
      <c r="G50" s="62">
        <f t="shared" si="136"/>
        <v>4</v>
      </c>
      <c r="H50" s="62" t="s">
        <v>32</v>
      </c>
      <c r="I50" s="62">
        <v>2</v>
      </c>
      <c r="J50" s="62" t="str">
        <f t="shared" si="5"/>
        <v>ProVisioNET_pilot_04_04_cam3_2</v>
      </c>
      <c r="K50" s="136" t="s">
        <v>188</v>
      </c>
      <c r="L50" s="62" t="s">
        <v>178</v>
      </c>
      <c r="M50" s="62" t="str">
        <f t="shared" ref="M50" si="137">M49</f>
        <v>Gymnasium</v>
      </c>
      <c r="N50" s="62">
        <v>6</v>
      </c>
      <c r="O50" s="62" t="s">
        <v>184</v>
      </c>
      <c r="P50" s="62">
        <v>0</v>
      </c>
      <c r="Q50" s="58" t="s">
        <v>11</v>
      </c>
      <c r="R50" s="58" t="str">
        <f t="shared" ref="R50:V50" si="138">R49</f>
        <v>MK</v>
      </c>
      <c r="S50" s="58">
        <f t="shared" si="138"/>
        <v>1</v>
      </c>
      <c r="T50" s="58">
        <f t="shared" si="138"/>
        <v>4</v>
      </c>
      <c r="U50" s="58">
        <f t="shared" si="138"/>
        <v>1992</v>
      </c>
      <c r="V50" s="58" t="str">
        <f t="shared" si="138"/>
        <v>1/4/1992</v>
      </c>
      <c r="W50" s="63">
        <v>29</v>
      </c>
      <c r="X50" s="63">
        <v>6</v>
      </c>
      <c r="Y50" s="56">
        <v>2021</v>
      </c>
      <c r="Z50" s="58" t="str">
        <f t="shared" ref="Z50" si="139">Z49</f>
        <v>29/6/2021</v>
      </c>
    </row>
    <row r="51" spans="1:26" s="57" customFormat="1" ht="15.6" x14ac:dyDescent="0.3">
      <c r="A51" s="61" t="s">
        <v>117</v>
      </c>
      <c r="B51" s="62">
        <f t="shared" ref="B51:C51" si="140">B50</f>
        <v>4</v>
      </c>
      <c r="C51" s="62" t="str">
        <f t="shared" si="140"/>
        <v>ProVisioNET</v>
      </c>
      <c r="D51" s="62" t="str">
        <f t="shared" ref="D51" si="141">D49</f>
        <v>pilot</v>
      </c>
      <c r="E51" s="125" t="s">
        <v>23</v>
      </c>
      <c r="F51" s="62" t="str">
        <f t="shared" ref="F51:G51" si="142">F49</f>
        <v>04</v>
      </c>
      <c r="G51" s="62">
        <f t="shared" si="142"/>
        <v>4</v>
      </c>
      <c r="H51" s="62" t="s">
        <v>33</v>
      </c>
      <c r="I51" s="62">
        <v>1</v>
      </c>
      <c r="J51" s="62" t="str">
        <f t="shared" si="5"/>
        <v>ProVisioNET_pilot_04_04_cam4_1</v>
      </c>
      <c r="K51" s="136" t="s">
        <v>188</v>
      </c>
      <c r="L51" s="62" t="s">
        <v>178</v>
      </c>
      <c r="M51" s="62" t="str">
        <f t="shared" ref="M51" si="143">M50</f>
        <v>Gymnasium</v>
      </c>
      <c r="N51" s="62">
        <v>6</v>
      </c>
      <c r="O51" s="62" t="s">
        <v>184</v>
      </c>
      <c r="P51" s="62">
        <v>0</v>
      </c>
      <c r="Q51" s="58" t="str">
        <f t="shared" ref="Q51:V51" si="144">Q50</f>
        <v>lab</v>
      </c>
      <c r="R51" s="58" t="str">
        <f t="shared" si="144"/>
        <v>MK</v>
      </c>
      <c r="S51" s="58">
        <f t="shared" si="144"/>
        <v>1</v>
      </c>
      <c r="T51" s="58">
        <f t="shared" si="144"/>
        <v>4</v>
      </c>
      <c r="U51" s="58">
        <f t="shared" si="144"/>
        <v>1992</v>
      </c>
      <c r="V51" s="58" t="str">
        <f t="shared" si="144"/>
        <v>1/4/1992</v>
      </c>
      <c r="W51" s="58">
        <f t="shared" ref="W51:Z51" si="145">W50</f>
        <v>29</v>
      </c>
      <c r="X51" s="58">
        <f t="shared" si="145"/>
        <v>6</v>
      </c>
      <c r="Y51" s="58">
        <f t="shared" si="145"/>
        <v>2021</v>
      </c>
      <c r="Z51" s="58" t="str">
        <f t="shared" si="145"/>
        <v>29/6/2021</v>
      </c>
    </row>
    <row r="52" spans="1:26" s="57" customFormat="1" ht="15.6" x14ac:dyDescent="0.3">
      <c r="A52" s="61" t="s">
        <v>117</v>
      </c>
      <c r="B52" s="62">
        <f t="shared" ref="B52:C52" si="146">B51</f>
        <v>4</v>
      </c>
      <c r="C52" s="62" t="str">
        <f t="shared" si="146"/>
        <v>ProVisioNET</v>
      </c>
      <c r="D52" s="62" t="str">
        <f t="shared" ref="D52" si="147">D50</f>
        <v>pilot</v>
      </c>
      <c r="E52" s="125" t="s">
        <v>23</v>
      </c>
      <c r="F52" s="62" t="str">
        <f t="shared" ref="F52:G52" si="148">F50</f>
        <v>04</v>
      </c>
      <c r="G52" s="62">
        <f t="shared" si="148"/>
        <v>4</v>
      </c>
      <c r="H52" s="62" t="s">
        <v>33</v>
      </c>
      <c r="I52" s="62">
        <v>2</v>
      </c>
      <c r="J52" s="62" t="str">
        <f t="shared" si="5"/>
        <v>ProVisioNET_pilot_04_04_cam4_2</v>
      </c>
      <c r="K52" s="136" t="s">
        <v>188</v>
      </c>
      <c r="L52" s="62" t="s">
        <v>178</v>
      </c>
      <c r="M52" s="62" t="str">
        <f t="shared" ref="M52" si="149">M51</f>
        <v>Gymnasium</v>
      </c>
      <c r="N52" s="62">
        <v>6</v>
      </c>
      <c r="O52" s="62" t="s">
        <v>184</v>
      </c>
      <c r="P52" s="62">
        <v>0</v>
      </c>
      <c r="Q52" s="58" t="str">
        <f t="shared" ref="Q52:V52" si="150">Q51</f>
        <v>lab</v>
      </c>
      <c r="R52" s="58" t="str">
        <f t="shared" si="150"/>
        <v>MK</v>
      </c>
      <c r="S52" s="58">
        <f t="shared" si="150"/>
        <v>1</v>
      </c>
      <c r="T52" s="58">
        <f t="shared" si="150"/>
        <v>4</v>
      </c>
      <c r="U52" s="58">
        <f t="shared" si="150"/>
        <v>1992</v>
      </c>
      <c r="V52" s="58" t="str">
        <f t="shared" si="150"/>
        <v>1/4/1992</v>
      </c>
      <c r="W52" s="58">
        <f t="shared" ref="W52:Z52" si="151">W51</f>
        <v>29</v>
      </c>
      <c r="X52" s="58">
        <f t="shared" si="151"/>
        <v>6</v>
      </c>
      <c r="Y52" s="58">
        <f t="shared" si="151"/>
        <v>2021</v>
      </c>
      <c r="Z52" s="58" t="str">
        <f t="shared" si="151"/>
        <v>29/6/2021</v>
      </c>
    </row>
    <row r="53" spans="1:26" s="57" customFormat="1" ht="15.6" x14ac:dyDescent="0.3">
      <c r="A53" s="61" t="s">
        <v>117</v>
      </c>
      <c r="B53" s="62">
        <f t="shared" ref="B53:C53" si="152">B52</f>
        <v>4</v>
      </c>
      <c r="C53" s="62" t="str">
        <f t="shared" si="152"/>
        <v>ProVisioNET</v>
      </c>
      <c r="D53" s="62" t="str">
        <f t="shared" ref="D53" si="153">D51</f>
        <v>pilot</v>
      </c>
      <c r="E53" s="125" t="s">
        <v>23</v>
      </c>
      <c r="F53" s="62" t="str">
        <f t="shared" ref="F53" si="154">F51</f>
        <v>04</v>
      </c>
      <c r="G53" s="62">
        <f>G51</f>
        <v>4</v>
      </c>
      <c r="H53" s="62" t="s">
        <v>120</v>
      </c>
      <c r="I53" s="62"/>
      <c r="J53" s="62" t="str">
        <f t="shared" ref="J53:J58" si="155">CONCATENATE(C53,"_",D53,"_",E53,"_",F53,"_",H53)</f>
        <v>ProVisioNET_pilot_04_04_glasses</v>
      </c>
      <c r="K53" s="136" t="s">
        <v>188</v>
      </c>
      <c r="L53" s="62" t="s">
        <v>178</v>
      </c>
      <c r="M53" s="62" t="str">
        <f t="shared" ref="M53" si="156">M52</f>
        <v>Gymnasium</v>
      </c>
      <c r="N53" s="62">
        <v>6</v>
      </c>
      <c r="O53" s="62" t="s">
        <v>184</v>
      </c>
      <c r="P53" s="62">
        <f t="shared" ref="P53" si="157">P49</f>
        <v>0</v>
      </c>
      <c r="Q53" s="58" t="str">
        <f t="shared" ref="Q53:V53" si="158">Q52</f>
        <v>lab</v>
      </c>
      <c r="R53" s="58" t="str">
        <f t="shared" si="158"/>
        <v>MK</v>
      </c>
      <c r="S53" s="58">
        <f t="shared" si="158"/>
        <v>1</v>
      </c>
      <c r="T53" s="58">
        <f t="shared" si="158"/>
        <v>4</v>
      </c>
      <c r="U53" s="58">
        <f t="shared" si="158"/>
        <v>1992</v>
      </c>
      <c r="V53" s="58" t="str">
        <f t="shared" si="158"/>
        <v>1/4/1992</v>
      </c>
      <c r="W53" s="58">
        <f t="shared" ref="W53:Z53" si="159">W52</f>
        <v>29</v>
      </c>
      <c r="X53" s="58">
        <f t="shared" si="159"/>
        <v>6</v>
      </c>
      <c r="Y53" s="58">
        <f t="shared" si="159"/>
        <v>2021</v>
      </c>
      <c r="Z53" s="58" t="str">
        <f t="shared" si="159"/>
        <v>29/6/2021</v>
      </c>
    </row>
    <row r="54" spans="1:26" s="57" customFormat="1" ht="15.6" x14ac:dyDescent="0.3">
      <c r="A54" s="61" t="s">
        <v>117</v>
      </c>
      <c r="B54" s="62">
        <f t="shared" ref="B54:C54" si="160">B53</f>
        <v>4</v>
      </c>
      <c r="C54" s="62" t="str">
        <f t="shared" si="160"/>
        <v>ProVisioNET</v>
      </c>
      <c r="D54" s="62" t="str">
        <f t="shared" ref="D54" si="161">D53</f>
        <v>pilot</v>
      </c>
      <c r="E54" s="125" t="s">
        <v>23</v>
      </c>
      <c r="F54" s="62" t="str">
        <f t="shared" ref="F54:G55" si="162">F53</f>
        <v>04</v>
      </c>
      <c r="G54" s="62">
        <f t="shared" si="162"/>
        <v>4</v>
      </c>
      <c r="H54" s="62" t="s">
        <v>121</v>
      </c>
      <c r="I54" s="62"/>
      <c r="J54" s="62" t="str">
        <f t="shared" si="155"/>
        <v>ProVisioNET_pilot_04_04_ambient</v>
      </c>
      <c r="K54" s="136" t="s">
        <v>190</v>
      </c>
      <c r="L54" s="62" t="s">
        <v>178</v>
      </c>
      <c r="M54" s="62" t="str">
        <f t="shared" ref="M54" si="163">M53</f>
        <v>Gymnasium</v>
      </c>
      <c r="N54" s="62">
        <v>6</v>
      </c>
      <c r="O54" s="62" t="s">
        <v>184</v>
      </c>
      <c r="P54" s="62">
        <v>0</v>
      </c>
      <c r="Q54" s="58" t="str">
        <f t="shared" ref="Q54:V54" si="164">Q53</f>
        <v>lab</v>
      </c>
      <c r="R54" s="58" t="str">
        <f t="shared" si="164"/>
        <v>MK</v>
      </c>
      <c r="S54" s="58">
        <f t="shared" si="164"/>
        <v>1</v>
      </c>
      <c r="T54" s="58">
        <f t="shared" si="164"/>
        <v>4</v>
      </c>
      <c r="U54" s="58">
        <f t="shared" si="164"/>
        <v>1992</v>
      </c>
      <c r="V54" s="58" t="str">
        <f t="shared" si="164"/>
        <v>1/4/1992</v>
      </c>
      <c r="W54" s="58">
        <f t="shared" ref="W54:Z54" si="165">W53</f>
        <v>29</v>
      </c>
      <c r="X54" s="58">
        <f t="shared" si="165"/>
        <v>6</v>
      </c>
      <c r="Y54" s="58">
        <f t="shared" si="165"/>
        <v>2021</v>
      </c>
      <c r="Z54" s="58" t="str">
        <f t="shared" si="165"/>
        <v>29/6/2021</v>
      </c>
    </row>
    <row r="55" spans="1:26" s="57" customFormat="1" ht="15.6" x14ac:dyDescent="0.3">
      <c r="A55" s="61" t="s">
        <v>117</v>
      </c>
      <c r="B55" s="62">
        <f t="shared" ref="B55:C55" si="166">B53</f>
        <v>4</v>
      </c>
      <c r="C55" s="62" t="str">
        <f t="shared" si="166"/>
        <v>ProVisioNET</v>
      </c>
      <c r="D55" s="62" t="str">
        <f t="shared" ref="D55" si="167">D54</f>
        <v>pilot</v>
      </c>
      <c r="E55" s="125" t="s">
        <v>23</v>
      </c>
      <c r="F55" s="62" t="str">
        <f t="shared" ref="F55:F57" si="168">F54</f>
        <v>04</v>
      </c>
      <c r="G55" s="62">
        <f t="shared" si="162"/>
        <v>4</v>
      </c>
      <c r="H55" s="62" t="s">
        <v>122</v>
      </c>
      <c r="I55" s="62"/>
      <c r="J55" s="62" t="str">
        <f t="shared" si="155"/>
        <v>ProVisioNET_pilot_04_04_ETrawdata</v>
      </c>
      <c r="K55" s="136" t="s">
        <v>188</v>
      </c>
      <c r="L55" s="62" t="s">
        <v>178</v>
      </c>
      <c r="M55" s="62" t="str">
        <f t="shared" ref="M55" si="169">M54</f>
        <v>Gymnasium</v>
      </c>
      <c r="N55" s="62">
        <v>6</v>
      </c>
      <c r="O55" s="62" t="s">
        <v>184</v>
      </c>
      <c r="P55" s="62">
        <f t="shared" ref="P55:V55" si="170">P53</f>
        <v>0</v>
      </c>
      <c r="Q55" s="58" t="s">
        <v>11</v>
      </c>
      <c r="R55" s="58" t="str">
        <f t="shared" ref="R55" si="171">R54</f>
        <v>MK</v>
      </c>
      <c r="S55" s="58">
        <f t="shared" si="170"/>
        <v>1</v>
      </c>
      <c r="T55" s="58">
        <f t="shared" si="170"/>
        <v>4</v>
      </c>
      <c r="U55" s="58">
        <f t="shared" si="170"/>
        <v>1992</v>
      </c>
      <c r="V55" s="58" t="str">
        <f t="shared" si="170"/>
        <v>1/4/1992</v>
      </c>
      <c r="W55" s="58">
        <f t="shared" ref="W55:Z55" si="172">W54</f>
        <v>29</v>
      </c>
      <c r="X55" s="58">
        <f t="shared" si="172"/>
        <v>6</v>
      </c>
      <c r="Y55" s="58">
        <f t="shared" si="172"/>
        <v>2021</v>
      </c>
      <c r="Z55" s="58" t="str">
        <f t="shared" si="172"/>
        <v>29/6/2021</v>
      </c>
    </row>
    <row r="56" spans="1:26" s="57" customFormat="1" ht="15.6" x14ac:dyDescent="0.3">
      <c r="A56" s="61" t="s">
        <v>117</v>
      </c>
      <c r="B56" s="62">
        <f t="shared" ref="B56:D56" si="173">B55</f>
        <v>4</v>
      </c>
      <c r="C56" s="62" t="str">
        <f t="shared" si="173"/>
        <v>ProVisioNET</v>
      </c>
      <c r="D56" s="62" t="str">
        <f t="shared" si="173"/>
        <v>pilot</v>
      </c>
      <c r="E56" s="125" t="s">
        <v>23</v>
      </c>
      <c r="F56" s="62" t="str">
        <f t="shared" si="168"/>
        <v>04</v>
      </c>
      <c r="G56" s="62">
        <v>4</v>
      </c>
      <c r="H56" s="62" t="s">
        <v>186</v>
      </c>
      <c r="I56" s="62"/>
      <c r="J56" s="62" t="str">
        <f t="shared" si="155"/>
        <v>ProVisioNET_pilot_04_04_sri_obs</v>
      </c>
      <c r="K56" s="136" t="s">
        <v>188</v>
      </c>
      <c r="L56" s="62" t="str">
        <f t="shared" ref="L56:M56" si="174">L55</f>
        <v>f</v>
      </c>
      <c r="M56" s="62" t="str">
        <f t="shared" si="174"/>
        <v>Gymnasium</v>
      </c>
      <c r="N56" s="62">
        <v>6</v>
      </c>
      <c r="O56" s="62" t="s">
        <v>184</v>
      </c>
      <c r="P56" s="62">
        <f t="shared" ref="P56:Z56" si="175">P55</f>
        <v>0</v>
      </c>
      <c r="Q56" s="58" t="str">
        <f t="shared" si="175"/>
        <v>lab</v>
      </c>
      <c r="R56" s="58" t="str">
        <f t="shared" si="175"/>
        <v>MK</v>
      </c>
      <c r="S56" s="58">
        <f t="shared" si="175"/>
        <v>1</v>
      </c>
      <c r="T56" s="58">
        <f t="shared" si="175"/>
        <v>4</v>
      </c>
      <c r="U56" s="58">
        <f t="shared" si="175"/>
        <v>1992</v>
      </c>
      <c r="V56" s="58" t="str">
        <f t="shared" si="175"/>
        <v>1/4/1992</v>
      </c>
      <c r="W56" s="58">
        <f t="shared" si="175"/>
        <v>29</v>
      </c>
      <c r="X56" s="58">
        <f t="shared" si="175"/>
        <v>6</v>
      </c>
      <c r="Y56" s="58">
        <f t="shared" si="175"/>
        <v>2021</v>
      </c>
      <c r="Z56" s="58" t="str">
        <f t="shared" si="175"/>
        <v>29/6/2021</v>
      </c>
    </row>
    <row r="57" spans="1:26" s="61" customFormat="1" ht="15.6" x14ac:dyDescent="0.3">
      <c r="A57" s="61" t="s">
        <v>117</v>
      </c>
      <c r="B57" s="62">
        <f>B56</f>
        <v>4</v>
      </c>
      <c r="C57" s="62" t="str">
        <f>C56</f>
        <v>ProVisioNET</v>
      </c>
      <c r="D57" s="62" t="str">
        <f t="shared" ref="D57" si="176">D56</f>
        <v>pilot</v>
      </c>
      <c r="E57" s="125" t="s">
        <v>23</v>
      </c>
      <c r="F57" s="62" t="str">
        <f t="shared" si="168"/>
        <v>04</v>
      </c>
      <c r="G57" s="62">
        <v>4</v>
      </c>
      <c r="H57" s="62" t="s">
        <v>180</v>
      </c>
      <c r="I57" s="62"/>
      <c r="J57" s="62" t="str">
        <f t="shared" si="155"/>
        <v>ProVisioNET_pilot_04_04_sri_ambient</v>
      </c>
      <c r="K57" s="136" t="s">
        <v>188</v>
      </c>
      <c r="L57" s="62" t="str">
        <f t="shared" ref="L57:M57" si="177">L56</f>
        <v>f</v>
      </c>
      <c r="M57" s="62" t="str">
        <f t="shared" si="177"/>
        <v>Gymnasium</v>
      </c>
      <c r="N57" s="62">
        <v>6</v>
      </c>
      <c r="O57" s="62" t="s">
        <v>184</v>
      </c>
      <c r="P57" s="62">
        <f t="shared" ref="P57:Z57" si="178">P56</f>
        <v>0</v>
      </c>
      <c r="Q57" s="62" t="str">
        <f t="shared" si="178"/>
        <v>lab</v>
      </c>
      <c r="R57" s="62" t="str">
        <f t="shared" si="178"/>
        <v>MK</v>
      </c>
      <c r="S57" s="62">
        <f t="shared" si="178"/>
        <v>1</v>
      </c>
      <c r="T57" s="62">
        <f t="shared" si="178"/>
        <v>4</v>
      </c>
      <c r="U57" s="62">
        <f t="shared" si="178"/>
        <v>1992</v>
      </c>
      <c r="V57" s="62" t="str">
        <f t="shared" si="178"/>
        <v>1/4/1992</v>
      </c>
      <c r="W57" s="62">
        <f t="shared" si="178"/>
        <v>29</v>
      </c>
      <c r="X57" s="62">
        <f t="shared" si="178"/>
        <v>6</v>
      </c>
      <c r="Y57" s="62">
        <f t="shared" si="178"/>
        <v>2021</v>
      </c>
      <c r="Z57" s="62" t="str">
        <f t="shared" si="178"/>
        <v>29/6/2021</v>
      </c>
    </row>
    <row r="58" spans="1:26" s="67" customFormat="1" ht="15.6" x14ac:dyDescent="0.3">
      <c r="A58" s="64" t="s">
        <v>116</v>
      </c>
      <c r="B58" s="63">
        <v>5</v>
      </c>
      <c r="C58" s="63" t="s">
        <v>176</v>
      </c>
      <c r="D58" s="63" t="s">
        <v>177</v>
      </c>
      <c r="E58" s="124" t="s">
        <v>127</v>
      </c>
      <c r="F58" s="65" t="s">
        <v>127</v>
      </c>
      <c r="G58" s="63">
        <v>5</v>
      </c>
      <c r="H58" s="63" t="s">
        <v>117</v>
      </c>
      <c r="I58" s="63"/>
      <c r="J58" s="62" t="str">
        <f t="shared" si="155"/>
        <v>ProVisioNET_pilot_05_05_label</v>
      </c>
      <c r="K58" s="63" t="s">
        <v>115</v>
      </c>
      <c r="L58" s="66" t="s">
        <v>178</v>
      </c>
      <c r="M58" s="63" t="s">
        <v>193</v>
      </c>
      <c r="N58" s="63">
        <v>8</v>
      </c>
      <c r="O58" s="63" t="s">
        <v>184</v>
      </c>
      <c r="P58" s="63">
        <v>0</v>
      </c>
      <c r="Q58" s="63" t="s">
        <v>11</v>
      </c>
      <c r="R58" s="63" t="s">
        <v>18</v>
      </c>
      <c r="S58" s="63">
        <v>19</v>
      </c>
      <c r="T58" s="63">
        <v>4</v>
      </c>
      <c r="U58" s="63">
        <v>1980</v>
      </c>
      <c r="V58" s="63" t="str">
        <f>S58&amp;"/"&amp;T58&amp;"/"&amp;U58</f>
        <v>19/4/1980</v>
      </c>
      <c r="W58" s="63">
        <v>30</v>
      </c>
      <c r="X58" s="63">
        <v>6</v>
      </c>
      <c r="Y58" s="63">
        <v>2021</v>
      </c>
      <c r="Z58" s="63" t="str">
        <f>W58&amp;"/"&amp;X58&amp;"/"&amp;Y58</f>
        <v>30/6/2021</v>
      </c>
    </row>
    <row r="59" spans="1:26" s="57" customFormat="1" ht="15.6" x14ac:dyDescent="0.3">
      <c r="A59" s="61" t="s">
        <v>117</v>
      </c>
      <c r="B59" s="62">
        <f t="shared" ref="B59:D59" si="179">B58</f>
        <v>5</v>
      </c>
      <c r="C59" s="62" t="str">
        <f t="shared" si="179"/>
        <v>ProVisioNET</v>
      </c>
      <c r="D59" s="62" t="str">
        <f t="shared" si="179"/>
        <v>pilot</v>
      </c>
      <c r="E59" s="125" t="s">
        <v>127</v>
      </c>
      <c r="F59" s="62" t="str">
        <f t="shared" ref="F59:G59" si="180">F58</f>
        <v>05</v>
      </c>
      <c r="G59" s="62">
        <f t="shared" si="180"/>
        <v>5</v>
      </c>
      <c r="H59" s="62" t="s">
        <v>119</v>
      </c>
      <c r="I59" s="62">
        <v>1</v>
      </c>
      <c r="J59" s="62" t="str">
        <f t="shared" si="5"/>
        <v>ProVisioNET_pilot_05_05_cam1_1</v>
      </c>
      <c r="K59" s="136" t="s">
        <v>188</v>
      </c>
      <c r="L59" s="62" t="str">
        <f t="shared" ref="L59:M66" si="181">L58</f>
        <v>f</v>
      </c>
      <c r="M59" s="62" t="str">
        <f t="shared" si="181"/>
        <v>Oberschule</v>
      </c>
      <c r="N59" s="62">
        <v>8</v>
      </c>
      <c r="O59" s="62" t="s">
        <v>184</v>
      </c>
      <c r="P59" s="62">
        <f t="shared" ref="P59" si="182">P58</f>
        <v>0</v>
      </c>
      <c r="Q59" s="58" t="str">
        <f t="shared" ref="Q59:Z66" si="183">Q58</f>
        <v>lab</v>
      </c>
      <c r="R59" s="58" t="str">
        <f t="shared" si="183"/>
        <v>MK</v>
      </c>
      <c r="S59" s="58">
        <f t="shared" si="183"/>
        <v>19</v>
      </c>
      <c r="T59" s="58">
        <f t="shared" si="183"/>
        <v>4</v>
      </c>
      <c r="U59" s="58">
        <f t="shared" si="183"/>
        <v>1980</v>
      </c>
      <c r="V59" s="58" t="str">
        <f t="shared" si="183"/>
        <v>19/4/1980</v>
      </c>
      <c r="W59" s="58">
        <f t="shared" si="183"/>
        <v>30</v>
      </c>
      <c r="X59" s="58">
        <f t="shared" si="183"/>
        <v>6</v>
      </c>
      <c r="Y59" s="58">
        <f t="shared" si="183"/>
        <v>2021</v>
      </c>
      <c r="Z59" s="58" t="str">
        <f t="shared" si="183"/>
        <v>30/6/2021</v>
      </c>
    </row>
    <row r="60" spans="1:26" s="57" customFormat="1" ht="15.6" x14ac:dyDescent="0.3">
      <c r="A60" s="61" t="s">
        <v>117</v>
      </c>
      <c r="B60" s="62">
        <f t="shared" ref="B60:D60" si="184">B59</f>
        <v>5</v>
      </c>
      <c r="C60" s="62" t="str">
        <f t="shared" si="184"/>
        <v>ProVisioNET</v>
      </c>
      <c r="D60" s="62" t="str">
        <f t="shared" si="184"/>
        <v>pilot</v>
      </c>
      <c r="E60" s="125" t="s">
        <v>127</v>
      </c>
      <c r="F60" s="62" t="str">
        <f t="shared" ref="F60:G60" si="185">F59</f>
        <v>05</v>
      </c>
      <c r="G60" s="62">
        <f t="shared" si="185"/>
        <v>5</v>
      </c>
      <c r="H60" s="62" t="s">
        <v>119</v>
      </c>
      <c r="I60" s="62">
        <v>2</v>
      </c>
      <c r="J60" s="62" t="str">
        <f t="shared" si="5"/>
        <v>ProVisioNET_pilot_05_05_cam1_2</v>
      </c>
      <c r="K60" s="136" t="s">
        <v>188</v>
      </c>
      <c r="L60" s="62" t="str">
        <f t="shared" si="181"/>
        <v>f</v>
      </c>
      <c r="M60" s="62" t="str">
        <f t="shared" si="181"/>
        <v>Oberschule</v>
      </c>
      <c r="N60" s="62">
        <v>8</v>
      </c>
      <c r="O60" s="62" t="s">
        <v>184</v>
      </c>
      <c r="P60" s="62">
        <f t="shared" ref="P60" si="186">P59</f>
        <v>0</v>
      </c>
      <c r="Q60" s="58" t="str">
        <f t="shared" si="183"/>
        <v>lab</v>
      </c>
      <c r="R60" s="58" t="str">
        <f t="shared" si="183"/>
        <v>MK</v>
      </c>
      <c r="S60" s="58">
        <f t="shared" si="183"/>
        <v>19</v>
      </c>
      <c r="T60" s="58">
        <f t="shared" si="183"/>
        <v>4</v>
      </c>
      <c r="U60" s="58">
        <f t="shared" si="183"/>
        <v>1980</v>
      </c>
      <c r="V60" s="58" t="str">
        <f t="shared" si="183"/>
        <v>19/4/1980</v>
      </c>
      <c r="W60" s="58">
        <f t="shared" si="183"/>
        <v>30</v>
      </c>
      <c r="X60" s="58">
        <f t="shared" si="183"/>
        <v>6</v>
      </c>
      <c r="Y60" s="58">
        <f t="shared" si="183"/>
        <v>2021</v>
      </c>
      <c r="Z60" s="58" t="str">
        <f t="shared" si="183"/>
        <v>30/6/2021</v>
      </c>
    </row>
    <row r="61" spans="1:26" s="57" customFormat="1" ht="15.6" x14ac:dyDescent="0.3">
      <c r="A61" s="61" t="s">
        <v>117</v>
      </c>
      <c r="B61" s="62">
        <f t="shared" ref="B61:C61" si="187">B60</f>
        <v>5</v>
      </c>
      <c r="C61" s="62" t="str">
        <f t="shared" si="187"/>
        <v>ProVisioNET</v>
      </c>
      <c r="D61" s="62" t="str">
        <f t="shared" ref="D61:D67" si="188">D59</f>
        <v>pilot</v>
      </c>
      <c r="E61" s="125" t="s">
        <v>127</v>
      </c>
      <c r="F61" s="62" t="str">
        <f t="shared" ref="F61:G61" si="189">F59</f>
        <v>05</v>
      </c>
      <c r="G61" s="62">
        <f t="shared" si="189"/>
        <v>5</v>
      </c>
      <c r="H61" s="62" t="s">
        <v>31</v>
      </c>
      <c r="I61" s="62">
        <v>1</v>
      </c>
      <c r="J61" s="62" t="str">
        <f t="shared" si="5"/>
        <v>ProVisioNET_pilot_05_05_cam2_1</v>
      </c>
      <c r="K61" s="136" t="s">
        <v>188</v>
      </c>
      <c r="L61" s="62" t="str">
        <f t="shared" ref="L61:M61" si="190">L59</f>
        <v>f</v>
      </c>
      <c r="M61" s="62" t="str">
        <f t="shared" si="190"/>
        <v>Oberschule</v>
      </c>
      <c r="N61" s="62">
        <v>8</v>
      </c>
      <c r="O61" s="62" t="s">
        <v>184</v>
      </c>
      <c r="P61" s="62">
        <f t="shared" ref="P61" si="191">P60</f>
        <v>0</v>
      </c>
      <c r="Q61" s="58" t="str">
        <f t="shared" ref="Q61:Z61" si="192">Q59</f>
        <v>lab</v>
      </c>
      <c r="R61" s="58" t="str">
        <f t="shared" si="192"/>
        <v>MK</v>
      </c>
      <c r="S61" s="58">
        <f t="shared" si="192"/>
        <v>19</v>
      </c>
      <c r="T61" s="58">
        <f t="shared" si="192"/>
        <v>4</v>
      </c>
      <c r="U61" s="58">
        <f t="shared" si="192"/>
        <v>1980</v>
      </c>
      <c r="V61" s="58" t="str">
        <f t="shared" si="192"/>
        <v>19/4/1980</v>
      </c>
      <c r="W61" s="58">
        <f t="shared" si="192"/>
        <v>30</v>
      </c>
      <c r="X61" s="58">
        <f t="shared" si="192"/>
        <v>6</v>
      </c>
      <c r="Y61" s="58">
        <f t="shared" si="192"/>
        <v>2021</v>
      </c>
      <c r="Z61" s="58" t="str">
        <f t="shared" si="192"/>
        <v>30/6/2021</v>
      </c>
    </row>
    <row r="62" spans="1:26" s="57" customFormat="1" ht="15.6" x14ac:dyDescent="0.3">
      <c r="A62" s="61" t="s">
        <v>117</v>
      </c>
      <c r="B62" s="62">
        <f t="shared" ref="B62:C62" si="193">B61</f>
        <v>5</v>
      </c>
      <c r="C62" s="62" t="str">
        <f t="shared" si="193"/>
        <v>ProVisioNET</v>
      </c>
      <c r="D62" s="62" t="str">
        <f t="shared" si="188"/>
        <v>pilot</v>
      </c>
      <c r="E62" s="125" t="s">
        <v>127</v>
      </c>
      <c r="F62" s="62" t="str">
        <f t="shared" ref="F62:G62" si="194">F60</f>
        <v>05</v>
      </c>
      <c r="G62" s="62">
        <f t="shared" si="194"/>
        <v>5</v>
      </c>
      <c r="H62" s="62" t="s">
        <v>31</v>
      </c>
      <c r="I62" s="62">
        <v>2</v>
      </c>
      <c r="J62" s="62" t="str">
        <f t="shared" si="5"/>
        <v>ProVisioNET_pilot_05_05_cam2_2</v>
      </c>
      <c r="K62" s="136" t="s">
        <v>188</v>
      </c>
      <c r="L62" s="62" t="str">
        <f t="shared" si="181"/>
        <v>f</v>
      </c>
      <c r="M62" s="62" t="str">
        <f t="shared" si="181"/>
        <v>Oberschule</v>
      </c>
      <c r="N62" s="62">
        <v>8</v>
      </c>
      <c r="O62" s="62" t="s">
        <v>184</v>
      </c>
      <c r="P62" s="62">
        <f t="shared" ref="P62" si="195">P61</f>
        <v>0</v>
      </c>
      <c r="Q62" s="58" t="str">
        <f t="shared" si="183"/>
        <v>lab</v>
      </c>
      <c r="R62" s="58" t="str">
        <f t="shared" si="183"/>
        <v>MK</v>
      </c>
      <c r="S62" s="58">
        <f t="shared" si="183"/>
        <v>19</v>
      </c>
      <c r="T62" s="58">
        <f t="shared" si="183"/>
        <v>4</v>
      </c>
      <c r="U62" s="58">
        <f t="shared" si="183"/>
        <v>1980</v>
      </c>
      <c r="V62" s="58" t="str">
        <f t="shared" si="183"/>
        <v>19/4/1980</v>
      </c>
      <c r="W62" s="58">
        <f t="shared" si="183"/>
        <v>30</v>
      </c>
      <c r="X62" s="58">
        <f t="shared" si="183"/>
        <v>6</v>
      </c>
      <c r="Y62" s="58">
        <f t="shared" si="183"/>
        <v>2021</v>
      </c>
      <c r="Z62" s="58" t="str">
        <f t="shared" si="183"/>
        <v>30/6/2021</v>
      </c>
    </row>
    <row r="63" spans="1:26" s="57" customFormat="1" ht="15.6" x14ac:dyDescent="0.3">
      <c r="A63" s="61" t="s">
        <v>117</v>
      </c>
      <c r="B63" s="62">
        <f t="shared" ref="B63:C63" si="196">B62</f>
        <v>5</v>
      </c>
      <c r="C63" s="62" t="str">
        <f t="shared" si="196"/>
        <v>ProVisioNET</v>
      </c>
      <c r="D63" s="62" t="str">
        <f t="shared" si="188"/>
        <v>pilot</v>
      </c>
      <c r="E63" s="125" t="s">
        <v>127</v>
      </c>
      <c r="F63" s="62" t="str">
        <f t="shared" ref="F63:G63" si="197">F61</f>
        <v>05</v>
      </c>
      <c r="G63" s="62">
        <f t="shared" si="197"/>
        <v>5</v>
      </c>
      <c r="H63" s="62" t="s">
        <v>32</v>
      </c>
      <c r="I63" s="62">
        <v>1</v>
      </c>
      <c r="J63" s="62" t="str">
        <f t="shared" si="5"/>
        <v>ProVisioNET_pilot_05_05_cam3_1</v>
      </c>
      <c r="K63" s="136" t="s">
        <v>188</v>
      </c>
      <c r="L63" s="62" t="str">
        <f t="shared" ref="L63:M63" si="198">L61</f>
        <v>f</v>
      </c>
      <c r="M63" s="62" t="str">
        <f t="shared" si="198"/>
        <v>Oberschule</v>
      </c>
      <c r="N63" s="62">
        <v>8</v>
      </c>
      <c r="O63" s="62" t="s">
        <v>184</v>
      </c>
      <c r="P63" s="62">
        <f t="shared" ref="P63" si="199">P62</f>
        <v>0</v>
      </c>
      <c r="Q63" s="58" t="str">
        <f t="shared" ref="Q63:Z63" si="200">Q61</f>
        <v>lab</v>
      </c>
      <c r="R63" s="58" t="str">
        <f t="shared" si="200"/>
        <v>MK</v>
      </c>
      <c r="S63" s="58">
        <f t="shared" si="200"/>
        <v>19</v>
      </c>
      <c r="T63" s="58">
        <f t="shared" si="200"/>
        <v>4</v>
      </c>
      <c r="U63" s="58">
        <f t="shared" si="200"/>
        <v>1980</v>
      </c>
      <c r="V63" s="58" t="str">
        <f t="shared" si="200"/>
        <v>19/4/1980</v>
      </c>
      <c r="W63" s="58">
        <f t="shared" si="200"/>
        <v>30</v>
      </c>
      <c r="X63" s="58">
        <f t="shared" si="200"/>
        <v>6</v>
      </c>
      <c r="Y63" s="58">
        <f t="shared" si="200"/>
        <v>2021</v>
      </c>
      <c r="Z63" s="58" t="str">
        <f t="shared" si="200"/>
        <v>30/6/2021</v>
      </c>
    </row>
    <row r="64" spans="1:26" s="57" customFormat="1" ht="15.6" x14ac:dyDescent="0.3">
      <c r="A64" s="61" t="s">
        <v>117</v>
      </c>
      <c r="B64" s="62">
        <f t="shared" ref="B64:C64" si="201">B63</f>
        <v>5</v>
      </c>
      <c r="C64" s="62" t="str">
        <f t="shared" si="201"/>
        <v>ProVisioNET</v>
      </c>
      <c r="D64" s="62" t="str">
        <f t="shared" si="188"/>
        <v>pilot</v>
      </c>
      <c r="E64" s="125" t="s">
        <v>127</v>
      </c>
      <c r="F64" s="62" t="str">
        <f t="shared" ref="F64:G64" si="202">F62</f>
        <v>05</v>
      </c>
      <c r="G64" s="62">
        <f t="shared" si="202"/>
        <v>5</v>
      </c>
      <c r="H64" s="62" t="s">
        <v>32</v>
      </c>
      <c r="I64" s="62">
        <v>2</v>
      </c>
      <c r="J64" s="62" t="str">
        <f t="shared" si="5"/>
        <v>ProVisioNET_pilot_05_05_cam3_2</v>
      </c>
      <c r="K64" s="136" t="s">
        <v>188</v>
      </c>
      <c r="L64" s="62" t="str">
        <f t="shared" si="181"/>
        <v>f</v>
      </c>
      <c r="M64" s="62" t="str">
        <f t="shared" si="181"/>
        <v>Oberschule</v>
      </c>
      <c r="N64" s="62">
        <v>8</v>
      </c>
      <c r="O64" s="62" t="s">
        <v>184</v>
      </c>
      <c r="P64" s="62">
        <v>0</v>
      </c>
      <c r="Q64" s="58" t="str">
        <f t="shared" si="183"/>
        <v>lab</v>
      </c>
      <c r="R64" s="58" t="str">
        <f t="shared" si="183"/>
        <v>MK</v>
      </c>
      <c r="S64" s="58">
        <f t="shared" si="183"/>
        <v>19</v>
      </c>
      <c r="T64" s="58">
        <f t="shared" si="183"/>
        <v>4</v>
      </c>
      <c r="U64" s="58">
        <f t="shared" si="183"/>
        <v>1980</v>
      </c>
      <c r="V64" s="58" t="str">
        <f t="shared" si="183"/>
        <v>19/4/1980</v>
      </c>
      <c r="W64" s="58">
        <f t="shared" si="183"/>
        <v>30</v>
      </c>
      <c r="X64" s="58">
        <f t="shared" si="183"/>
        <v>6</v>
      </c>
      <c r="Y64" s="58">
        <f t="shared" si="183"/>
        <v>2021</v>
      </c>
      <c r="Z64" s="58" t="str">
        <f t="shared" si="183"/>
        <v>30/6/2021</v>
      </c>
    </row>
    <row r="65" spans="1:26" s="57" customFormat="1" ht="15.6" x14ac:dyDescent="0.3">
      <c r="A65" s="61" t="s">
        <v>117</v>
      </c>
      <c r="B65" s="62">
        <f t="shared" ref="B65:C65" si="203">B64</f>
        <v>5</v>
      </c>
      <c r="C65" s="62" t="str">
        <f t="shared" si="203"/>
        <v>ProVisioNET</v>
      </c>
      <c r="D65" s="62" t="str">
        <f t="shared" si="188"/>
        <v>pilot</v>
      </c>
      <c r="E65" s="125" t="s">
        <v>127</v>
      </c>
      <c r="F65" s="62" t="str">
        <f t="shared" ref="F65:G65" si="204">F63</f>
        <v>05</v>
      </c>
      <c r="G65" s="62">
        <f t="shared" si="204"/>
        <v>5</v>
      </c>
      <c r="H65" s="62" t="s">
        <v>33</v>
      </c>
      <c r="I65" s="62">
        <v>1</v>
      </c>
      <c r="J65" s="62" t="str">
        <f t="shared" si="5"/>
        <v>ProVisioNET_pilot_05_05_cam4_1</v>
      </c>
      <c r="K65" s="136" t="s">
        <v>188</v>
      </c>
      <c r="L65" s="62" t="str">
        <f t="shared" ref="L65:M65" si="205">L63</f>
        <v>f</v>
      </c>
      <c r="M65" s="62" t="str">
        <f t="shared" si="205"/>
        <v>Oberschule</v>
      </c>
      <c r="N65" s="62">
        <v>8</v>
      </c>
      <c r="O65" s="62" t="s">
        <v>184</v>
      </c>
      <c r="P65" s="62">
        <v>0</v>
      </c>
      <c r="Q65" s="58" t="str">
        <f t="shared" ref="Q65:Z65" si="206">Q63</f>
        <v>lab</v>
      </c>
      <c r="R65" s="58" t="str">
        <f t="shared" si="206"/>
        <v>MK</v>
      </c>
      <c r="S65" s="58">
        <f t="shared" si="206"/>
        <v>19</v>
      </c>
      <c r="T65" s="58">
        <f t="shared" si="206"/>
        <v>4</v>
      </c>
      <c r="U65" s="58">
        <f t="shared" si="206"/>
        <v>1980</v>
      </c>
      <c r="V65" s="58" t="str">
        <f t="shared" si="206"/>
        <v>19/4/1980</v>
      </c>
      <c r="W65" s="58">
        <f t="shared" si="206"/>
        <v>30</v>
      </c>
      <c r="X65" s="58">
        <f t="shared" si="206"/>
        <v>6</v>
      </c>
      <c r="Y65" s="58">
        <f t="shared" si="206"/>
        <v>2021</v>
      </c>
      <c r="Z65" s="58" t="str">
        <f t="shared" si="206"/>
        <v>30/6/2021</v>
      </c>
    </row>
    <row r="66" spans="1:26" s="57" customFormat="1" ht="15.6" x14ac:dyDescent="0.3">
      <c r="A66" s="61" t="s">
        <v>117</v>
      </c>
      <c r="B66" s="62">
        <f t="shared" ref="B66:C66" si="207">B65</f>
        <v>5</v>
      </c>
      <c r="C66" s="62" t="str">
        <f t="shared" si="207"/>
        <v>ProVisioNET</v>
      </c>
      <c r="D66" s="62" t="str">
        <f t="shared" si="188"/>
        <v>pilot</v>
      </c>
      <c r="E66" s="125" t="s">
        <v>127</v>
      </c>
      <c r="F66" s="62" t="str">
        <f t="shared" ref="F66:G66" si="208">F64</f>
        <v>05</v>
      </c>
      <c r="G66" s="62">
        <f t="shared" si="208"/>
        <v>5</v>
      </c>
      <c r="H66" s="62" t="s">
        <v>33</v>
      </c>
      <c r="I66" s="62">
        <v>2</v>
      </c>
      <c r="J66" s="62" t="str">
        <f t="shared" si="5"/>
        <v>ProVisioNET_pilot_05_05_cam4_2</v>
      </c>
      <c r="K66" s="136" t="s">
        <v>188</v>
      </c>
      <c r="L66" s="62" t="str">
        <f t="shared" si="181"/>
        <v>f</v>
      </c>
      <c r="M66" s="62" t="str">
        <f t="shared" si="181"/>
        <v>Oberschule</v>
      </c>
      <c r="N66" s="62">
        <v>8</v>
      </c>
      <c r="O66" s="62" t="s">
        <v>184</v>
      </c>
      <c r="P66" s="62">
        <v>0</v>
      </c>
      <c r="Q66" s="58" t="str">
        <f t="shared" si="183"/>
        <v>lab</v>
      </c>
      <c r="R66" s="58" t="str">
        <f t="shared" si="183"/>
        <v>MK</v>
      </c>
      <c r="S66" s="58">
        <f t="shared" si="183"/>
        <v>19</v>
      </c>
      <c r="T66" s="58">
        <f t="shared" si="183"/>
        <v>4</v>
      </c>
      <c r="U66" s="58">
        <f t="shared" si="183"/>
        <v>1980</v>
      </c>
      <c r="V66" s="58" t="str">
        <f t="shared" si="183"/>
        <v>19/4/1980</v>
      </c>
      <c r="W66" s="58">
        <f t="shared" si="183"/>
        <v>30</v>
      </c>
      <c r="X66" s="58">
        <f t="shared" si="183"/>
        <v>6</v>
      </c>
      <c r="Y66" s="58">
        <f t="shared" si="183"/>
        <v>2021</v>
      </c>
      <c r="Z66" s="58" t="str">
        <f t="shared" si="183"/>
        <v>30/6/2021</v>
      </c>
    </row>
    <row r="67" spans="1:26" s="57" customFormat="1" ht="15.6" x14ac:dyDescent="0.3">
      <c r="A67" s="61" t="s">
        <v>117</v>
      </c>
      <c r="B67" s="62">
        <f t="shared" ref="B67:C67" si="209">B66</f>
        <v>5</v>
      </c>
      <c r="C67" s="62" t="str">
        <f t="shared" si="209"/>
        <v>ProVisioNET</v>
      </c>
      <c r="D67" s="62" t="str">
        <f t="shared" si="188"/>
        <v>pilot</v>
      </c>
      <c r="E67" s="125" t="s">
        <v>127</v>
      </c>
      <c r="F67" s="62" t="str">
        <f t="shared" ref="F67" si="210">F65</f>
        <v>05</v>
      </c>
      <c r="G67" s="62">
        <f>G65</f>
        <v>5</v>
      </c>
      <c r="H67" s="62" t="s">
        <v>120</v>
      </c>
      <c r="I67" s="62"/>
      <c r="J67" s="62" t="str">
        <f t="shared" ref="J67:J72" si="211">CONCATENATE(C67,"_",D67,"_",E67,"_",F67,"_",H67)</f>
        <v>ProVisioNET_pilot_05_05_glasses</v>
      </c>
      <c r="K67" s="136" t="s">
        <v>188</v>
      </c>
      <c r="L67" s="62" t="str">
        <f>L65</f>
        <v>f</v>
      </c>
      <c r="M67" s="62" t="str">
        <f>M65</f>
        <v>Oberschule</v>
      </c>
      <c r="N67" s="62">
        <v>8</v>
      </c>
      <c r="O67" s="62" t="s">
        <v>184</v>
      </c>
      <c r="P67" s="62">
        <f t="shared" ref="P67" si="212">P63</f>
        <v>0</v>
      </c>
      <c r="Q67" s="58" t="str">
        <f t="shared" ref="Q67:Z67" si="213">Q65</f>
        <v>lab</v>
      </c>
      <c r="R67" s="58" t="str">
        <f t="shared" si="213"/>
        <v>MK</v>
      </c>
      <c r="S67" s="58">
        <f t="shared" si="213"/>
        <v>19</v>
      </c>
      <c r="T67" s="58">
        <f t="shared" si="213"/>
        <v>4</v>
      </c>
      <c r="U67" s="58">
        <f t="shared" si="213"/>
        <v>1980</v>
      </c>
      <c r="V67" s="58" t="str">
        <f t="shared" si="213"/>
        <v>19/4/1980</v>
      </c>
      <c r="W67" s="58">
        <f t="shared" si="213"/>
        <v>30</v>
      </c>
      <c r="X67" s="58">
        <f t="shared" si="213"/>
        <v>6</v>
      </c>
      <c r="Y67" s="58">
        <f t="shared" si="213"/>
        <v>2021</v>
      </c>
      <c r="Z67" s="58" t="str">
        <f t="shared" si="213"/>
        <v>30/6/2021</v>
      </c>
    </row>
    <row r="68" spans="1:26" s="57" customFormat="1" ht="15.6" x14ac:dyDescent="0.3">
      <c r="A68" s="61" t="s">
        <v>117</v>
      </c>
      <c r="B68" s="62">
        <f t="shared" ref="B68:D69" si="214">B67</f>
        <v>5</v>
      </c>
      <c r="C68" s="62" t="str">
        <f t="shared" si="214"/>
        <v>ProVisioNET</v>
      </c>
      <c r="D68" s="62" t="str">
        <f t="shared" si="214"/>
        <v>pilot</v>
      </c>
      <c r="E68" s="125" t="s">
        <v>127</v>
      </c>
      <c r="F68" s="62" t="str">
        <f t="shared" ref="F68:G68" si="215">F67</f>
        <v>05</v>
      </c>
      <c r="G68" s="62">
        <f t="shared" si="215"/>
        <v>5</v>
      </c>
      <c r="H68" s="62" t="s">
        <v>121</v>
      </c>
      <c r="I68" s="62"/>
      <c r="J68" s="62" t="str">
        <f t="shared" si="211"/>
        <v>ProVisioNET_pilot_05_05_ambient</v>
      </c>
      <c r="K68" s="136" t="s">
        <v>188</v>
      </c>
      <c r="L68" s="62" t="str">
        <f>L67</f>
        <v>f</v>
      </c>
      <c r="M68" s="62" t="str">
        <f>M67</f>
        <v>Oberschule</v>
      </c>
      <c r="N68" s="62">
        <v>8</v>
      </c>
      <c r="O68" s="62" t="s">
        <v>184</v>
      </c>
      <c r="P68" s="62">
        <v>0</v>
      </c>
      <c r="Q68" s="58" t="str">
        <f t="shared" ref="Q68:Z68" si="216">Q67</f>
        <v>lab</v>
      </c>
      <c r="R68" s="58" t="str">
        <f t="shared" si="216"/>
        <v>MK</v>
      </c>
      <c r="S68" s="58">
        <f t="shared" si="216"/>
        <v>19</v>
      </c>
      <c r="T68" s="58">
        <f t="shared" si="216"/>
        <v>4</v>
      </c>
      <c r="U68" s="58">
        <f t="shared" si="216"/>
        <v>1980</v>
      </c>
      <c r="V68" s="58" t="str">
        <f t="shared" si="216"/>
        <v>19/4/1980</v>
      </c>
      <c r="W68" s="58">
        <f t="shared" si="216"/>
        <v>30</v>
      </c>
      <c r="X68" s="58">
        <f t="shared" si="216"/>
        <v>6</v>
      </c>
      <c r="Y68" s="58">
        <f t="shared" si="216"/>
        <v>2021</v>
      </c>
      <c r="Z68" s="58" t="str">
        <f t="shared" si="216"/>
        <v>30/6/2021</v>
      </c>
    </row>
    <row r="69" spans="1:26" s="57" customFormat="1" ht="15.6" x14ac:dyDescent="0.3">
      <c r="A69" s="61" t="s">
        <v>117</v>
      </c>
      <c r="B69" s="62">
        <f t="shared" ref="B69:C69" si="217">B67</f>
        <v>5</v>
      </c>
      <c r="C69" s="62" t="str">
        <f t="shared" si="217"/>
        <v>ProVisioNET</v>
      </c>
      <c r="D69" s="62" t="str">
        <f t="shared" si="214"/>
        <v>pilot</v>
      </c>
      <c r="E69" s="125" t="s">
        <v>127</v>
      </c>
      <c r="F69" s="62" t="str">
        <f t="shared" ref="F69:G69" si="218">F68</f>
        <v>05</v>
      </c>
      <c r="G69" s="62">
        <f t="shared" si="218"/>
        <v>5</v>
      </c>
      <c r="H69" s="62" t="s">
        <v>122</v>
      </c>
      <c r="I69" s="62"/>
      <c r="J69" s="62" t="str">
        <f t="shared" si="211"/>
        <v>ProVisioNET_pilot_05_05_ETrawdata</v>
      </c>
      <c r="K69" s="136" t="s">
        <v>188</v>
      </c>
      <c r="L69" s="62" t="str">
        <f t="shared" ref="L69:M69" si="219">L68</f>
        <v>f</v>
      </c>
      <c r="M69" s="62" t="str">
        <f t="shared" si="219"/>
        <v>Oberschule</v>
      </c>
      <c r="N69" s="62">
        <v>8</v>
      </c>
      <c r="O69" s="62" t="s">
        <v>184</v>
      </c>
      <c r="P69" s="62">
        <f t="shared" ref="P69" si="220">P67</f>
        <v>0</v>
      </c>
      <c r="Q69" s="58" t="str">
        <f t="shared" ref="Q69:Z69" si="221">Q68</f>
        <v>lab</v>
      </c>
      <c r="R69" s="58" t="str">
        <f t="shared" si="221"/>
        <v>MK</v>
      </c>
      <c r="S69" s="58">
        <f t="shared" si="221"/>
        <v>19</v>
      </c>
      <c r="T69" s="58">
        <f t="shared" si="221"/>
        <v>4</v>
      </c>
      <c r="U69" s="58">
        <f t="shared" si="221"/>
        <v>1980</v>
      </c>
      <c r="V69" s="58" t="str">
        <f t="shared" si="221"/>
        <v>19/4/1980</v>
      </c>
      <c r="W69" s="58">
        <f t="shared" si="221"/>
        <v>30</v>
      </c>
      <c r="X69" s="58">
        <f t="shared" si="221"/>
        <v>6</v>
      </c>
      <c r="Y69" s="58">
        <f t="shared" si="221"/>
        <v>2021</v>
      </c>
      <c r="Z69" s="58" t="str">
        <f t="shared" si="221"/>
        <v>30/6/2021</v>
      </c>
    </row>
    <row r="70" spans="1:26" s="57" customFormat="1" ht="15.6" x14ac:dyDescent="0.3">
      <c r="A70" s="61" t="s">
        <v>117</v>
      </c>
      <c r="B70" s="62">
        <f t="shared" ref="B70:D71" si="222">B69</f>
        <v>5</v>
      </c>
      <c r="C70" s="62" t="str">
        <f t="shared" si="222"/>
        <v>ProVisioNET</v>
      </c>
      <c r="D70" s="62" t="str">
        <f t="shared" si="222"/>
        <v>pilot</v>
      </c>
      <c r="E70" s="125" t="s">
        <v>127</v>
      </c>
      <c r="F70" s="62" t="str">
        <f t="shared" ref="F70" si="223">F69</f>
        <v>05</v>
      </c>
      <c r="G70" s="62">
        <v>5</v>
      </c>
      <c r="H70" s="62" t="s">
        <v>186</v>
      </c>
      <c r="I70" s="62"/>
      <c r="J70" s="62" t="str">
        <f t="shared" si="211"/>
        <v>ProVisioNET_pilot_05_05_sri_obs</v>
      </c>
      <c r="K70" s="136" t="s">
        <v>188</v>
      </c>
      <c r="L70" s="62" t="str">
        <f t="shared" ref="L70:M70" si="224">L69</f>
        <v>f</v>
      </c>
      <c r="M70" s="62" t="str">
        <f t="shared" si="224"/>
        <v>Oberschule</v>
      </c>
      <c r="N70" s="62">
        <v>8</v>
      </c>
      <c r="O70" s="62" t="s">
        <v>184</v>
      </c>
      <c r="P70" s="62">
        <f t="shared" ref="P70:Z70" si="225">P69</f>
        <v>0</v>
      </c>
      <c r="Q70" s="58" t="str">
        <f t="shared" si="225"/>
        <v>lab</v>
      </c>
      <c r="R70" s="58" t="str">
        <f t="shared" si="225"/>
        <v>MK</v>
      </c>
      <c r="S70" s="58">
        <f t="shared" si="225"/>
        <v>19</v>
      </c>
      <c r="T70" s="58">
        <f t="shared" si="225"/>
        <v>4</v>
      </c>
      <c r="U70" s="58">
        <f t="shared" si="225"/>
        <v>1980</v>
      </c>
      <c r="V70" s="58" t="str">
        <f t="shared" si="225"/>
        <v>19/4/1980</v>
      </c>
      <c r="W70" s="58">
        <f t="shared" si="225"/>
        <v>30</v>
      </c>
      <c r="X70" s="58">
        <f t="shared" si="225"/>
        <v>6</v>
      </c>
      <c r="Y70" s="58">
        <f t="shared" si="225"/>
        <v>2021</v>
      </c>
      <c r="Z70" s="58" t="str">
        <f t="shared" si="225"/>
        <v>30/6/2021</v>
      </c>
    </row>
    <row r="71" spans="1:26" s="57" customFormat="1" ht="15.6" x14ac:dyDescent="0.3">
      <c r="A71" s="61" t="s">
        <v>117</v>
      </c>
      <c r="B71" s="62">
        <f>B70</f>
        <v>5</v>
      </c>
      <c r="C71" s="62" t="str">
        <f>C70</f>
        <v>ProVisioNET</v>
      </c>
      <c r="D71" s="62" t="str">
        <f t="shared" si="222"/>
        <v>pilot</v>
      </c>
      <c r="E71" s="125" t="s">
        <v>127</v>
      </c>
      <c r="F71" s="62" t="str">
        <f t="shared" ref="F71" si="226">F70</f>
        <v>05</v>
      </c>
      <c r="G71" s="62">
        <v>5</v>
      </c>
      <c r="H71" s="62" t="s">
        <v>180</v>
      </c>
      <c r="I71" s="62"/>
      <c r="J71" s="62" t="str">
        <f t="shared" si="211"/>
        <v>ProVisioNET_pilot_05_05_sri_ambient</v>
      </c>
      <c r="K71" s="136" t="s">
        <v>188</v>
      </c>
      <c r="L71" s="62" t="str">
        <f t="shared" ref="L71:M71" si="227">L70</f>
        <v>f</v>
      </c>
      <c r="M71" s="62" t="str">
        <f t="shared" si="227"/>
        <v>Oberschule</v>
      </c>
      <c r="N71" s="62">
        <v>8</v>
      </c>
      <c r="O71" s="62" t="s">
        <v>184</v>
      </c>
      <c r="P71" s="62">
        <f t="shared" ref="P71:Z71" si="228">P70</f>
        <v>0</v>
      </c>
      <c r="Q71" s="58" t="str">
        <f t="shared" si="228"/>
        <v>lab</v>
      </c>
      <c r="R71" s="58" t="str">
        <f t="shared" si="228"/>
        <v>MK</v>
      </c>
      <c r="S71" s="58">
        <f t="shared" si="228"/>
        <v>19</v>
      </c>
      <c r="T71" s="58">
        <f t="shared" si="228"/>
        <v>4</v>
      </c>
      <c r="U71" s="58">
        <f t="shared" si="228"/>
        <v>1980</v>
      </c>
      <c r="V71" s="58" t="str">
        <f t="shared" si="228"/>
        <v>19/4/1980</v>
      </c>
      <c r="W71" s="58">
        <f t="shared" si="228"/>
        <v>30</v>
      </c>
      <c r="X71" s="58">
        <f t="shared" si="228"/>
        <v>6</v>
      </c>
      <c r="Y71" s="58">
        <f t="shared" si="228"/>
        <v>2021</v>
      </c>
      <c r="Z71" s="58" t="str">
        <f t="shared" si="228"/>
        <v>30/6/2021</v>
      </c>
    </row>
    <row r="72" spans="1:26" s="1" customFormat="1" ht="15.6" x14ac:dyDescent="0.3">
      <c r="A72" s="64" t="s">
        <v>116</v>
      </c>
      <c r="B72" s="63">
        <v>6</v>
      </c>
      <c r="C72" s="63" t="s">
        <v>176</v>
      </c>
      <c r="D72" s="63" t="s">
        <v>177</v>
      </c>
      <c r="E72" s="124" t="s">
        <v>128</v>
      </c>
      <c r="F72" s="65" t="s">
        <v>128</v>
      </c>
      <c r="G72" s="63">
        <v>6</v>
      </c>
      <c r="H72" s="63" t="s">
        <v>117</v>
      </c>
      <c r="I72" s="63"/>
      <c r="J72" s="62" t="str">
        <f t="shared" si="211"/>
        <v>ProVisioNET_pilot_06_06_label</v>
      </c>
      <c r="K72" s="63" t="s">
        <v>115</v>
      </c>
      <c r="L72" s="66" t="s">
        <v>178</v>
      </c>
      <c r="M72" s="63" t="s">
        <v>183</v>
      </c>
      <c r="N72" s="63">
        <v>5</v>
      </c>
      <c r="O72" s="63" t="s">
        <v>194</v>
      </c>
      <c r="P72" s="63">
        <v>0</v>
      </c>
      <c r="Q72" s="63" t="s">
        <v>11</v>
      </c>
      <c r="R72" s="63" t="s">
        <v>18</v>
      </c>
      <c r="S72" s="63">
        <v>16</v>
      </c>
      <c r="T72" s="63">
        <v>6</v>
      </c>
      <c r="U72" s="63">
        <v>1999</v>
      </c>
      <c r="V72" s="63" t="str">
        <f>S72&amp;"/"&amp;T72&amp;"/"&amp;U72</f>
        <v>16/6/1999</v>
      </c>
      <c r="W72" s="63">
        <v>2</v>
      </c>
      <c r="X72" s="63">
        <v>7</v>
      </c>
      <c r="Y72" s="63">
        <v>2021</v>
      </c>
      <c r="Z72" s="63" t="str">
        <f>W72&amp;"/"&amp;X72&amp;"/"&amp;Y72</f>
        <v>2/7/2021</v>
      </c>
    </row>
    <row r="73" spans="1:26" s="57" customFormat="1" ht="15.6" x14ac:dyDescent="0.3">
      <c r="A73" s="61" t="s">
        <v>117</v>
      </c>
      <c r="B73" s="62">
        <f t="shared" ref="B73:D73" si="229">B72</f>
        <v>6</v>
      </c>
      <c r="C73" s="62" t="str">
        <f t="shared" si="229"/>
        <v>ProVisioNET</v>
      </c>
      <c r="D73" s="62" t="str">
        <f t="shared" si="229"/>
        <v>pilot</v>
      </c>
      <c r="E73" s="125" t="s">
        <v>128</v>
      </c>
      <c r="F73" s="62" t="str">
        <f t="shared" ref="F73:G73" si="230">F72</f>
        <v>06</v>
      </c>
      <c r="G73" s="62">
        <f t="shared" si="230"/>
        <v>6</v>
      </c>
      <c r="H73" s="62" t="s">
        <v>119</v>
      </c>
      <c r="I73" s="62">
        <v>1</v>
      </c>
      <c r="J73" s="62" t="str">
        <f t="shared" ref="J73:J126" si="231">CONCATENATE(C73,"_",D73,"_",E73,"_",F73,"_",H73,"_",I73)</f>
        <v>ProVisioNET_pilot_06_06_cam1_1</v>
      </c>
      <c r="K73" s="136" t="s">
        <v>188</v>
      </c>
      <c r="L73" s="62" t="str">
        <f t="shared" ref="L73" si="232">L72</f>
        <v>f</v>
      </c>
      <c r="M73" s="62" t="str">
        <f t="shared" ref="M73" si="233">M72</f>
        <v>Gymnasium</v>
      </c>
      <c r="N73" s="62">
        <v>5</v>
      </c>
      <c r="O73" s="62" t="s">
        <v>194</v>
      </c>
      <c r="P73" s="62">
        <f t="shared" ref="P73" si="234">P72</f>
        <v>0</v>
      </c>
      <c r="Q73" s="58" t="str">
        <f t="shared" ref="Q73:Z73" si="235">Q72</f>
        <v>lab</v>
      </c>
      <c r="R73" s="58" t="str">
        <f t="shared" si="235"/>
        <v>MK</v>
      </c>
      <c r="S73" s="58">
        <f t="shared" si="235"/>
        <v>16</v>
      </c>
      <c r="T73" s="58">
        <f t="shared" si="235"/>
        <v>6</v>
      </c>
      <c r="U73" s="58">
        <f t="shared" si="235"/>
        <v>1999</v>
      </c>
      <c r="V73" s="58" t="str">
        <f t="shared" si="235"/>
        <v>16/6/1999</v>
      </c>
      <c r="W73" s="58">
        <f t="shared" si="235"/>
        <v>2</v>
      </c>
      <c r="X73" s="58">
        <f t="shared" si="235"/>
        <v>7</v>
      </c>
      <c r="Y73" s="58">
        <f t="shared" si="235"/>
        <v>2021</v>
      </c>
      <c r="Z73" s="58" t="str">
        <f t="shared" si="235"/>
        <v>2/7/2021</v>
      </c>
    </row>
    <row r="74" spans="1:26" s="57" customFormat="1" ht="15.6" x14ac:dyDescent="0.3">
      <c r="A74" s="61" t="s">
        <v>117</v>
      </c>
      <c r="B74" s="62">
        <f t="shared" ref="B74:D74" si="236">B73</f>
        <v>6</v>
      </c>
      <c r="C74" s="62" t="str">
        <f t="shared" si="236"/>
        <v>ProVisioNET</v>
      </c>
      <c r="D74" s="62" t="str">
        <f t="shared" si="236"/>
        <v>pilot</v>
      </c>
      <c r="E74" s="125" t="s">
        <v>128</v>
      </c>
      <c r="F74" s="62" t="str">
        <f t="shared" ref="F74:G74" si="237">F73</f>
        <v>06</v>
      </c>
      <c r="G74" s="62">
        <f t="shared" si="237"/>
        <v>6</v>
      </c>
      <c r="H74" s="62" t="s">
        <v>119</v>
      </c>
      <c r="I74" s="62">
        <v>2</v>
      </c>
      <c r="J74" s="62" t="str">
        <f t="shared" si="231"/>
        <v>ProVisioNET_pilot_06_06_cam1_2</v>
      </c>
      <c r="K74" s="136" t="s">
        <v>188</v>
      </c>
      <c r="L74" s="62" t="str">
        <f t="shared" ref="L74" si="238">L73</f>
        <v>f</v>
      </c>
      <c r="M74" s="62" t="str">
        <f t="shared" ref="M74" si="239">M72</f>
        <v>Gymnasium</v>
      </c>
      <c r="N74" s="62">
        <v>5</v>
      </c>
      <c r="O74" s="62" t="s">
        <v>194</v>
      </c>
      <c r="P74" s="62">
        <f t="shared" ref="P74" si="240">P73</f>
        <v>0</v>
      </c>
      <c r="Q74" s="58" t="str">
        <f t="shared" ref="Q74:Z74" si="241">Q73</f>
        <v>lab</v>
      </c>
      <c r="R74" s="58" t="str">
        <f t="shared" si="241"/>
        <v>MK</v>
      </c>
      <c r="S74" s="58">
        <f t="shared" si="241"/>
        <v>16</v>
      </c>
      <c r="T74" s="58">
        <f t="shared" si="241"/>
        <v>6</v>
      </c>
      <c r="U74" s="58">
        <f t="shared" si="241"/>
        <v>1999</v>
      </c>
      <c r="V74" s="58" t="str">
        <f t="shared" si="241"/>
        <v>16/6/1999</v>
      </c>
      <c r="W74" s="58">
        <f t="shared" si="241"/>
        <v>2</v>
      </c>
      <c r="X74" s="58">
        <f t="shared" si="241"/>
        <v>7</v>
      </c>
      <c r="Y74" s="58">
        <f t="shared" si="241"/>
        <v>2021</v>
      </c>
      <c r="Z74" s="58" t="str">
        <f t="shared" si="241"/>
        <v>2/7/2021</v>
      </c>
    </row>
    <row r="75" spans="1:26" s="57" customFormat="1" ht="15.6" x14ac:dyDescent="0.3">
      <c r="A75" s="61" t="s">
        <v>117</v>
      </c>
      <c r="B75" s="62">
        <f t="shared" ref="B75:C75" si="242">B74</f>
        <v>6</v>
      </c>
      <c r="C75" s="62" t="str">
        <f t="shared" si="242"/>
        <v>ProVisioNET</v>
      </c>
      <c r="D75" s="62" t="str">
        <f t="shared" ref="D75:D81" si="243">D73</f>
        <v>pilot</v>
      </c>
      <c r="E75" s="125" t="s">
        <v>128</v>
      </c>
      <c r="F75" s="62" t="str">
        <f t="shared" ref="F75:G75" si="244">F73</f>
        <v>06</v>
      </c>
      <c r="G75" s="62">
        <f t="shared" si="244"/>
        <v>6</v>
      </c>
      <c r="H75" s="62" t="s">
        <v>31</v>
      </c>
      <c r="I75" s="62">
        <v>1</v>
      </c>
      <c r="J75" s="62" t="str">
        <f t="shared" si="231"/>
        <v>ProVisioNET_pilot_06_06_cam2_1</v>
      </c>
      <c r="K75" s="136" t="s">
        <v>188</v>
      </c>
      <c r="L75" s="62" t="str">
        <f t="shared" ref="L75" si="245">L73</f>
        <v>f</v>
      </c>
      <c r="M75" s="62" t="str">
        <f t="shared" ref="M75" si="246">M74</f>
        <v>Gymnasium</v>
      </c>
      <c r="N75" s="62">
        <v>5</v>
      </c>
      <c r="O75" s="62" t="s">
        <v>194</v>
      </c>
      <c r="P75" s="62">
        <f t="shared" ref="P75" si="247">P74</f>
        <v>0</v>
      </c>
      <c r="Q75" s="58" t="str">
        <f t="shared" ref="Q75:Z75" si="248">Q73</f>
        <v>lab</v>
      </c>
      <c r="R75" s="58" t="str">
        <f t="shared" si="248"/>
        <v>MK</v>
      </c>
      <c r="S75" s="58">
        <f t="shared" si="248"/>
        <v>16</v>
      </c>
      <c r="T75" s="58">
        <f t="shared" si="248"/>
        <v>6</v>
      </c>
      <c r="U75" s="58">
        <f t="shared" si="248"/>
        <v>1999</v>
      </c>
      <c r="V75" s="58" t="str">
        <f t="shared" si="248"/>
        <v>16/6/1999</v>
      </c>
      <c r="W75" s="58">
        <f t="shared" si="248"/>
        <v>2</v>
      </c>
      <c r="X75" s="58">
        <f t="shared" si="248"/>
        <v>7</v>
      </c>
      <c r="Y75" s="58">
        <f t="shared" si="248"/>
        <v>2021</v>
      </c>
      <c r="Z75" s="58" t="str">
        <f t="shared" si="248"/>
        <v>2/7/2021</v>
      </c>
    </row>
    <row r="76" spans="1:26" s="57" customFormat="1" ht="15.6" x14ac:dyDescent="0.3">
      <c r="A76" s="61" t="s">
        <v>117</v>
      </c>
      <c r="B76" s="62">
        <f t="shared" ref="B76:C76" si="249">B75</f>
        <v>6</v>
      </c>
      <c r="C76" s="62" t="str">
        <f t="shared" si="249"/>
        <v>ProVisioNET</v>
      </c>
      <c r="D76" s="62" t="str">
        <f t="shared" si="243"/>
        <v>pilot</v>
      </c>
      <c r="E76" s="125" t="s">
        <v>128</v>
      </c>
      <c r="F76" s="62" t="str">
        <f t="shared" ref="F76:G76" si="250">F74</f>
        <v>06</v>
      </c>
      <c r="G76" s="62">
        <f t="shared" si="250"/>
        <v>6</v>
      </c>
      <c r="H76" s="62" t="s">
        <v>31</v>
      </c>
      <c r="I76" s="62">
        <v>2</v>
      </c>
      <c r="J76" s="62" t="str">
        <f t="shared" si="231"/>
        <v>ProVisioNET_pilot_06_06_cam2_2</v>
      </c>
      <c r="K76" s="136" t="s">
        <v>188</v>
      </c>
      <c r="L76" s="62" t="str">
        <f t="shared" ref="L76:M76" si="251">L75</f>
        <v>f</v>
      </c>
      <c r="M76" s="62" t="str">
        <f t="shared" si="251"/>
        <v>Gymnasium</v>
      </c>
      <c r="N76" s="62">
        <v>5</v>
      </c>
      <c r="O76" s="62" t="s">
        <v>194</v>
      </c>
      <c r="P76" s="62">
        <f t="shared" ref="P76" si="252">P75</f>
        <v>0</v>
      </c>
      <c r="Q76" s="58" t="str">
        <f t="shared" ref="Q76:Z76" si="253">Q75</f>
        <v>lab</v>
      </c>
      <c r="R76" s="58" t="str">
        <f t="shared" si="253"/>
        <v>MK</v>
      </c>
      <c r="S76" s="58">
        <f t="shared" si="253"/>
        <v>16</v>
      </c>
      <c r="T76" s="58">
        <f t="shared" si="253"/>
        <v>6</v>
      </c>
      <c r="U76" s="58">
        <f t="shared" si="253"/>
        <v>1999</v>
      </c>
      <c r="V76" s="58" t="str">
        <f t="shared" si="253"/>
        <v>16/6/1999</v>
      </c>
      <c r="W76" s="58">
        <f t="shared" si="253"/>
        <v>2</v>
      </c>
      <c r="X76" s="58">
        <f t="shared" si="253"/>
        <v>7</v>
      </c>
      <c r="Y76" s="58">
        <f t="shared" si="253"/>
        <v>2021</v>
      </c>
      <c r="Z76" s="58" t="str">
        <f t="shared" si="253"/>
        <v>2/7/2021</v>
      </c>
    </row>
    <row r="77" spans="1:26" s="57" customFormat="1" ht="15.6" x14ac:dyDescent="0.3">
      <c r="A77" s="61" t="s">
        <v>117</v>
      </c>
      <c r="B77" s="62">
        <f t="shared" ref="B77:C77" si="254">B76</f>
        <v>6</v>
      </c>
      <c r="C77" s="62" t="str">
        <f t="shared" si="254"/>
        <v>ProVisioNET</v>
      </c>
      <c r="D77" s="62" t="str">
        <f t="shared" si="243"/>
        <v>pilot</v>
      </c>
      <c r="E77" s="125" t="s">
        <v>128</v>
      </c>
      <c r="F77" s="62" t="str">
        <f t="shared" ref="F77:G77" si="255">F75</f>
        <v>06</v>
      </c>
      <c r="G77" s="62">
        <f t="shared" si="255"/>
        <v>6</v>
      </c>
      <c r="H77" s="62" t="s">
        <v>32</v>
      </c>
      <c r="I77" s="62">
        <v>1</v>
      </c>
      <c r="J77" s="62" t="str">
        <f t="shared" si="231"/>
        <v>ProVisioNET_pilot_06_06_cam3_1</v>
      </c>
      <c r="K77" s="136" t="s">
        <v>188</v>
      </c>
      <c r="L77" s="62" t="str">
        <f t="shared" ref="L77:M77" si="256">L75</f>
        <v>f</v>
      </c>
      <c r="M77" s="62" t="str">
        <f t="shared" si="256"/>
        <v>Gymnasium</v>
      </c>
      <c r="N77" s="62">
        <v>5</v>
      </c>
      <c r="O77" s="62" t="s">
        <v>194</v>
      </c>
      <c r="P77" s="62">
        <f t="shared" ref="P77" si="257">P76</f>
        <v>0</v>
      </c>
      <c r="Q77" s="58" t="str">
        <f t="shared" ref="Q77:Z77" si="258">Q75</f>
        <v>lab</v>
      </c>
      <c r="R77" s="58" t="str">
        <f t="shared" si="258"/>
        <v>MK</v>
      </c>
      <c r="S77" s="58">
        <f t="shared" si="258"/>
        <v>16</v>
      </c>
      <c r="T77" s="58">
        <f t="shared" si="258"/>
        <v>6</v>
      </c>
      <c r="U77" s="58">
        <f t="shared" si="258"/>
        <v>1999</v>
      </c>
      <c r="V77" s="58" t="str">
        <f t="shared" si="258"/>
        <v>16/6/1999</v>
      </c>
      <c r="W77" s="58">
        <f t="shared" si="258"/>
        <v>2</v>
      </c>
      <c r="X77" s="58">
        <f t="shared" si="258"/>
        <v>7</v>
      </c>
      <c r="Y77" s="58">
        <f t="shared" si="258"/>
        <v>2021</v>
      </c>
      <c r="Z77" s="58" t="str">
        <f t="shared" si="258"/>
        <v>2/7/2021</v>
      </c>
    </row>
    <row r="78" spans="1:26" s="57" customFormat="1" ht="15.6" x14ac:dyDescent="0.3">
      <c r="A78" s="61" t="s">
        <v>117</v>
      </c>
      <c r="B78" s="62">
        <f t="shared" ref="B78:C78" si="259">B77</f>
        <v>6</v>
      </c>
      <c r="C78" s="62" t="str">
        <f t="shared" si="259"/>
        <v>ProVisioNET</v>
      </c>
      <c r="D78" s="62" t="str">
        <f t="shared" si="243"/>
        <v>pilot</v>
      </c>
      <c r="E78" s="125" t="s">
        <v>128</v>
      </c>
      <c r="F78" s="62" t="str">
        <f t="shared" ref="F78:G78" si="260">F76</f>
        <v>06</v>
      </c>
      <c r="G78" s="62">
        <f t="shared" si="260"/>
        <v>6</v>
      </c>
      <c r="H78" s="62" t="s">
        <v>32</v>
      </c>
      <c r="I78" s="62">
        <v>2</v>
      </c>
      <c r="J78" s="62" t="str">
        <f t="shared" si="231"/>
        <v>ProVisioNET_pilot_06_06_cam3_2</v>
      </c>
      <c r="K78" s="136" t="s">
        <v>188</v>
      </c>
      <c r="L78" s="62" t="str">
        <f t="shared" ref="L78:M78" si="261">L77</f>
        <v>f</v>
      </c>
      <c r="M78" s="62" t="str">
        <f t="shared" si="261"/>
        <v>Gymnasium</v>
      </c>
      <c r="N78" s="62">
        <v>5</v>
      </c>
      <c r="O78" s="62" t="s">
        <v>194</v>
      </c>
      <c r="P78" s="62">
        <v>0</v>
      </c>
      <c r="Q78" s="58" t="str">
        <f t="shared" ref="Q78:Z78" si="262">Q77</f>
        <v>lab</v>
      </c>
      <c r="R78" s="58" t="str">
        <f t="shared" si="262"/>
        <v>MK</v>
      </c>
      <c r="S78" s="58">
        <f t="shared" si="262"/>
        <v>16</v>
      </c>
      <c r="T78" s="58">
        <f t="shared" si="262"/>
        <v>6</v>
      </c>
      <c r="U78" s="58">
        <f t="shared" si="262"/>
        <v>1999</v>
      </c>
      <c r="V78" s="58" t="str">
        <f t="shared" si="262"/>
        <v>16/6/1999</v>
      </c>
      <c r="W78" s="58">
        <f t="shared" si="262"/>
        <v>2</v>
      </c>
      <c r="X78" s="58">
        <f t="shared" si="262"/>
        <v>7</v>
      </c>
      <c r="Y78" s="58">
        <f t="shared" si="262"/>
        <v>2021</v>
      </c>
      <c r="Z78" s="58" t="str">
        <f t="shared" si="262"/>
        <v>2/7/2021</v>
      </c>
    </row>
    <row r="79" spans="1:26" s="57" customFormat="1" ht="15.6" x14ac:dyDescent="0.3">
      <c r="A79" s="61" t="s">
        <v>117</v>
      </c>
      <c r="B79" s="62">
        <f t="shared" ref="B79:C79" si="263">B78</f>
        <v>6</v>
      </c>
      <c r="C79" s="62" t="str">
        <f t="shared" si="263"/>
        <v>ProVisioNET</v>
      </c>
      <c r="D79" s="62" t="str">
        <f t="shared" si="243"/>
        <v>pilot</v>
      </c>
      <c r="E79" s="125" t="s">
        <v>128</v>
      </c>
      <c r="F79" s="62" t="str">
        <f t="shared" ref="F79:G79" si="264">F77</f>
        <v>06</v>
      </c>
      <c r="G79" s="62">
        <f t="shared" si="264"/>
        <v>6</v>
      </c>
      <c r="H79" s="62" t="s">
        <v>33</v>
      </c>
      <c r="I79" s="62">
        <v>1</v>
      </c>
      <c r="J79" s="62" t="str">
        <f t="shared" si="231"/>
        <v>ProVisioNET_pilot_06_06_cam4_1</v>
      </c>
      <c r="K79" s="136" t="s">
        <v>188</v>
      </c>
      <c r="L79" s="62" t="str">
        <f t="shared" ref="L79" si="265">L77</f>
        <v>f</v>
      </c>
      <c r="M79" s="62" t="str">
        <f t="shared" ref="M79:M81" si="266">M78</f>
        <v>Gymnasium</v>
      </c>
      <c r="N79" s="62">
        <v>5</v>
      </c>
      <c r="O79" s="62" t="str">
        <f t="shared" ref="O79:Z79" si="267">O77</f>
        <v>Biology</v>
      </c>
      <c r="P79" s="62">
        <v>0</v>
      </c>
      <c r="Q79" s="58" t="str">
        <f t="shared" si="267"/>
        <v>lab</v>
      </c>
      <c r="R79" s="58" t="str">
        <f t="shared" si="267"/>
        <v>MK</v>
      </c>
      <c r="S79" s="58">
        <f t="shared" si="267"/>
        <v>16</v>
      </c>
      <c r="T79" s="58">
        <f t="shared" si="267"/>
        <v>6</v>
      </c>
      <c r="U79" s="58">
        <f t="shared" si="267"/>
        <v>1999</v>
      </c>
      <c r="V79" s="58" t="str">
        <f t="shared" si="267"/>
        <v>16/6/1999</v>
      </c>
      <c r="W79" s="58">
        <f t="shared" si="267"/>
        <v>2</v>
      </c>
      <c r="X79" s="58">
        <f t="shared" si="267"/>
        <v>7</v>
      </c>
      <c r="Y79" s="58">
        <f t="shared" si="267"/>
        <v>2021</v>
      </c>
      <c r="Z79" s="58" t="str">
        <f t="shared" si="267"/>
        <v>2/7/2021</v>
      </c>
    </row>
    <row r="80" spans="1:26" s="57" customFormat="1" ht="15.6" x14ac:dyDescent="0.3">
      <c r="A80" s="61" t="s">
        <v>117</v>
      </c>
      <c r="B80" s="62">
        <f t="shared" ref="B80:C80" si="268">B79</f>
        <v>6</v>
      </c>
      <c r="C80" s="62" t="str">
        <f t="shared" si="268"/>
        <v>ProVisioNET</v>
      </c>
      <c r="D80" s="62" t="str">
        <f t="shared" si="243"/>
        <v>pilot</v>
      </c>
      <c r="E80" s="125" t="s">
        <v>128</v>
      </c>
      <c r="F80" s="62" t="str">
        <f t="shared" ref="F80:G80" si="269">F78</f>
        <v>06</v>
      </c>
      <c r="G80" s="62">
        <f t="shared" si="269"/>
        <v>6</v>
      </c>
      <c r="H80" s="62" t="s">
        <v>33</v>
      </c>
      <c r="I80" s="62">
        <v>2</v>
      </c>
      <c r="J80" s="62" t="str">
        <f t="shared" si="231"/>
        <v>ProVisioNET_pilot_06_06_cam4_2</v>
      </c>
      <c r="K80" s="136" t="s">
        <v>188</v>
      </c>
      <c r="L80" s="62" t="str">
        <f t="shared" ref="L80:M80" si="270">L79</f>
        <v>f</v>
      </c>
      <c r="M80" s="62" t="str">
        <f t="shared" si="270"/>
        <v>Gymnasium</v>
      </c>
      <c r="N80" s="62">
        <v>5</v>
      </c>
      <c r="O80" s="62" t="s">
        <v>194</v>
      </c>
      <c r="P80" s="62">
        <v>0</v>
      </c>
      <c r="Q80" s="58" t="str">
        <f t="shared" ref="Q80:Z80" si="271">Q79</f>
        <v>lab</v>
      </c>
      <c r="R80" s="58" t="str">
        <f t="shared" si="271"/>
        <v>MK</v>
      </c>
      <c r="S80" s="58">
        <f t="shared" si="271"/>
        <v>16</v>
      </c>
      <c r="T80" s="58">
        <f t="shared" si="271"/>
        <v>6</v>
      </c>
      <c r="U80" s="58">
        <f t="shared" si="271"/>
        <v>1999</v>
      </c>
      <c r="V80" s="58" t="str">
        <f t="shared" si="271"/>
        <v>16/6/1999</v>
      </c>
      <c r="W80" s="58">
        <f t="shared" si="271"/>
        <v>2</v>
      </c>
      <c r="X80" s="58">
        <f t="shared" si="271"/>
        <v>7</v>
      </c>
      <c r="Y80" s="58">
        <f t="shared" si="271"/>
        <v>2021</v>
      </c>
      <c r="Z80" s="58" t="str">
        <f t="shared" si="271"/>
        <v>2/7/2021</v>
      </c>
    </row>
    <row r="81" spans="1:26" s="57" customFormat="1" ht="15.6" x14ac:dyDescent="0.3">
      <c r="A81" s="61" t="s">
        <v>117</v>
      </c>
      <c r="B81" s="62">
        <f t="shared" ref="B81:C81" si="272">B80</f>
        <v>6</v>
      </c>
      <c r="C81" s="62" t="str">
        <f t="shared" si="272"/>
        <v>ProVisioNET</v>
      </c>
      <c r="D81" s="62" t="str">
        <f t="shared" si="243"/>
        <v>pilot</v>
      </c>
      <c r="E81" s="125" t="s">
        <v>128</v>
      </c>
      <c r="F81" s="62" t="str">
        <f t="shared" ref="F81" si="273">F79</f>
        <v>06</v>
      </c>
      <c r="G81" s="62">
        <f>G79</f>
        <v>6</v>
      </c>
      <c r="H81" s="62" t="s">
        <v>120</v>
      </c>
      <c r="I81" s="62"/>
      <c r="J81" s="62" t="str">
        <f t="shared" ref="J81:J86" si="274">CONCATENATE(C81,"_",D81,"_",E81,"_",F81,"_",H81)</f>
        <v>ProVisioNET_pilot_06_06_glasses</v>
      </c>
      <c r="K81" s="136" t="s">
        <v>188</v>
      </c>
      <c r="L81" s="62" t="str">
        <f>L79</f>
        <v>f</v>
      </c>
      <c r="M81" s="62" t="str">
        <f t="shared" si="266"/>
        <v>Gymnasium</v>
      </c>
      <c r="N81" s="62">
        <v>5</v>
      </c>
      <c r="O81" s="62" t="s">
        <v>194</v>
      </c>
      <c r="P81" s="62">
        <f t="shared" ref="P81" si="275">P77</f>
        <v>0</v>
      </c>
      <c r="Q81" s="58" t="str">
        <f t="shared" ref="Q81:Z81" si="276">Q79</f>
        <v>lab</v>
      </c>
      <c r="R81" s="58" t="str">
        <f t="shared" si="276"/>
        <v>MK</v>
      </c>
      <c r="S81" s="58">
        <f t="shared" si="276"/>
        <v>16</v>
      </c>
      <c r="T81" s="58">
        <f t="shared" si="276"/>
        <v>6</v>
      </c>
      <c r="U81" s="58">
        <f t="shared" si="276"/>
        <v>1999</v>
      </c>
      <c r="V81" s="58" t="str">
        <f t="shared" si="276"/>
        <v>16/6/1999</v>
      </c>
      <c r="W81" s="58">
        <f t="shared" si="276"/>
        <v>2</v>
      </c>
      <c r="X81" s="58">
        <f t="shared" si="276"/>
        <v>7</v>
      </c>
      <c r="Y81" s="58">
        <f t="shared" si="276"/>
        <v>2021</v>
      </c>
      <c r="Z81" s="58" t="str">
        <f t="shared" si="276"/>
        <v>2/7/2021</v>
      </c>
    </row>
    <row r="82" spans="1:26" s="57" customFormat="1" ht="15.6" x14ac:dyDescent="0.3">
      <c r="A82" s="61" t="s">
        <v>117</v>
      </c>
      <c r="B82" s="62">
        <f t="shared" ref="B82:D82" si="277">B81</f>
        <v>6</v>
      </c>
      <c r="C82" s="62" t="str">
        <f t="shared" si="277"/>
        <v>ProVisioNET</v>
      </c>
      <c r="D82" s="62" t="str">
        <f t="shared" si="277"/>
        <v>pilot</v>
      </c>
      <c r="E82" s="125" t="s">
        <v>128</v>
      </c>
      <c r="F82" s="62" t="str">
        <f t="shared" ref="F82:G82" si="278">F81</f>
        <v>06</v>
      </c>
      <c r="G82" s="62">
        <f t="shared" si="278"/>
        <v>6</v>
      </c>
      <c r="H82" s="62" t="s">
        <v>121</v>
      </c>
      <c r="I82" s="62"/>
      <c r="J82" s="62" t="str">
        <f t="shared" si="274"/>
        <v>ProVisioNET_pilot_06_06_ambient</v>
      </c>
      <c r="K82" s="136" t="s">
        <v>188</v>
      </c>
      <c r="L82" s="62" t="str">
        <f>L81</f>
        <v>f</v>
      </c>
      <c r="M82" s="62" t="str">
        <f t="shared" ref="M82" si="279">M81</f>
        <v>Gymnasium</v>
      </c>
      <c r="N82" s="62">
        <v>5</v>
      </c>
      <c r="O82" s="62" t="s">
        <v>194</v>
      </c>
      <c r="P82" s="62">
        <v>0</v>
      </c>
      <c r="Q82" s="58" t="str">
        <f t="shared" ref="Q82:Z82" si="280">Q81</f>
        <v>lab</v>
      </c>
      <c r="R82" s="58" t="str">
        <f t="shared" si="280"/>
        <v>MK</v>
      </c>
      <c r="S82" s="58">
        <f t="shared" si="280"/>
        <v>16</v>
      </c>
      <c r="T82" s="58">
        <f t="shared" si="280"/>
        <v>6</v>
      </c>
      <c r="U82" s="58">
        <f t="shared" si="280"/>
        <v>1999</v>
      </c>
      <c r="V82" s="58" t="str">
        <f t="shared" si="280"/>
        <v>16/6/1999</v>
      </c>
      <c r="W82" s="58">
        <f t="shared" si="280"/>
        <v>2</v>
      </c>
      <c r="X82" s="58">
        <f t="shared" si="280"/>
        <v>7</v>
      </c>
      <c r="Y82" s="58">
        <f t="shared" si="280"/>
        <v>2021</v>
      </c>
      <c r="Z82" s="58" t="str">
        <f t="shared" si="280"/>
        <v>2/7/2021</v>
      </c>
    </row>
    <row r="83" spans="1:26" s="57" customFormat="1" ht="15.6" x14ac:dyDescent="0.3">
      <c r="A83" s="61" t="s">
        <v>117</v>
      </c>
      <c r="B83" s="62">
        <f t="shared" ref="B83:C83" si="281">B81</f>
        <v>6</v>
      </c>
      <c r="C83" s="62" t="str">
        <f t="shared" si="281"/>
        <v>ProVisioNET</v>
      </c>
      <c r="D83" s="62" t="str">
        <f t="shared" ref="D83" si="282">D82</f>
        <v>pilot</v>
      </c>
      <c r="E83" s="125" t="s">
        <v>128</v>
      </c>
      <c r="F83" s="62" t="str">
        <f t="shared" ref="F83:G83" si="283">F82</f>
        <v>06</v>
      </c>
      <c r="G83" s="62">
        <f t="shared" si="283"/>
        <v>6</v>
      </c>
      <c r="H83" s="62" t="s">
        <v>122</v>
      </c>
      <c r="I83" s="62"/>
      <c r="J83" s="62" t="str">
        <f t="shared" si="274"/>
        <v>ProVisioNET_pilot_06_06_ETrawdata</v>
      </c>
      <c r="K83" s="136" t="s">
        <v>188</v>
      </c>
      <c r="L83" s="62" t="str">
        <f t="shared" ref="L83" si="284">L82</f>
        <v>f</v>
      </c>
      <c r="M83" s="62" t="str">
        <f t="shared" ref="M83" si="285">M82</f>
        <v>Gymnasium</v>
      </c>
      <c r="N83" s="62">
        <v>5</v>
      </c>
      <c r="O83" s="62" t="str">
        <f t="shared" ref="O83:Z83" si="286">O82</f>
        <v>Biology</v>
      </c>
      <c r="P83" s="62">
        <f t="shared" ref="P83" si="287">P81</f>
        <v>0</v>
      </c>
      <c r="Q83" s="58" t="str">
        <f t="shared" si="286"/>
        <v>lab</v>
      </c>
      <c r="R83" s="58" t="str">
        <f t="shared" si="286"/>
        <v>MK</v>
      </c>
      <c r="S83" s="58">
        <f t="shared" si="286"/>
        <v>16</v>
      </c>
      <c r="T83" s="58">
        <f t="shared" si="286"/>
        <v>6</v>
      </c>
      <c r="U83" s="58">
        <f t="shared" si="286"/>
        <v>1999</v>
      </c>
      <c r="V83" s="58" t="str">
        <f t="shared" si="286"/>
        <v>16/6/1999</v>
      </c>
      <c r="W83" s="58">
        <f t="shared" si="286"/>
        <v>2</v>
      </c>
      <c r="X83" s="58">
        <f t="shared" si="286"/>
        <v>7</v>
      </c>
      <c r="Y83" s="58">
        <f t="shared" si="286"/>
        <v>2021</v>
      </c>
      <c r="Z83" s="58" t="str">
        <f t="shared" si="286"/>
        <v>2/7/2021</v>
      </c>
    </row>
    <row r="84" spans="1:26" s="57" customFormat="1" ht="15.6" x14ac:dyDescent="0.3">
      <c r="A84" s="61" t="s">
        <v>117</v>
      </c>
      <c r="B84" s="62">
        <f t="shared" ref="B84:D84" si="288">B83</f>
        <v>6</v>
      </c>
      <c r="C84" s="62" t="str">
        <f t="shared" si="288"/>
        <v>ProVisioNET</v>
      </c>
      <c r="D84" s="62" t="str">
        <f t="shared" si="288"/>
        <v>pilot</v>
      </c>
      <c r="E84" s="125" t="s">
        <v>128</v>
      </c>
      <c r="F84" s="62" t="str">
        <f t="shared" ref="F84" si="289">F83</f>
        <v>06</v>
      </c>
      <c r="G84" s="62">
        <v>6</v>
      </c>
      <c r="H84" s="62" t="s">
        <v>186</v>
      </c>
      <c r="I84" s="62"/>
      <c r="J84" s="62" t="str">
        <f t="shared" si="274"/>
        <v>ProVisioNET_pilot_06_06_sri_obs</v>
      </c>
      <c r="K84" s="136" t="s">
        <v>188</v>
      </c>
      <c r="L84" s="62" t="str">
        <f t="shared" ref="L84" si="290">L83</f>
        <v>f</v>
      </c>
      <c r="M84" s="62" t="str">
        <f t="shared" ref="M84" si="291">M83</f>
        <v>Gymnasium</v>
      </c>
      <c r="N84" s="62">
        <v>5</v>
      </c>
      <c r="O84" s="62" t="str">
        <f t="shared" ref="O84:Z84" si="292">O83</f>
        <v>Biology</v>
      </c>
      <c r="P84" s="62">
        <f t="shared" si="292"/>
        <v>0</v>
      </c>
      <c r="Q84" s="58" t="str">
        <f t="shared" si="292"/>
        <v>lab</v>
      </c>
      <c r="R84" s="58" t="str">
        <f t="shared" si="292"/>
        <v>MK</v>
      </c>
      <c r="S84" s="58">
        <f t="shared" si="292"/>
        <v>16</v>
      </c>
      <c r="T84" s="58">
        <f t="shared" si="292"/>
        <v>6</v>
      </c>
      <c r="U84" s="58">
        <f t="shared" si="292"/>
        <v>1999</v>
      </c>
      <c r="V84" s="58" t="str">
        <f t="shared" si="292"/>
        <v>16/6/1999</v>
      </c>
      <c r="W84" s="58">
        <f t="shared" si="292"/>
        <v>2</v>
      </c>
      <c r="X84" s="58">
        <f t="shared" si="292"/>
        <v>7</v>
      </c>
      <c r="Y84" s="58">
        <f t="shared" si="292"/>
        <v>2021</v>
      </c>
      <c r="Z84" s="58" t="str">
        <f t="shared" si="292"/>
        <v>2/7/2021</v>
      </c>
    </row>
    <row r="85" spans="1:26" s="59" customFormat="1" ht="16.2" thickBot="1" x14ac:dyDescent="0.35">
      <c r="A85" s="59" t="s">
        <v>117</v>
      </c>
      <c r="B85" s="60">
        <f>B84</f>
        <v>6</v>
      </c>
      <c r="C85" s="60" t="str">
        <f>C84</f>
        <v>ProVisioNET</v>
      </c>
      <c r="D85" s="60" t="str">
        <f t="shared" ref="D85" si="293">D84</f>
        <v>pilot</v>
      </c>
      <c r="E85" s="137" t="s">
        <v>128</v>
      </c>
      <c r="F85" s="60" t="str">
        <f t="shared" ref="F85" si="294">F84</f>
        <v>06</v>
      </c>
      <c r="G85" s="60">
        <v>6</v>
      </c>
      <c r="H85" s="60" t="s">
        <v>180</v>
      </c>
      <c r="I85" s="60"/>
      <c r="J85" s="62" t="str">
        <f t="shared" si="274"/>
        <v>ProVisioNET_pilot_06_06_sri_ambient</v>
      </c>
      <c r="K85" s="138" t="s">
        <v>188</v>
      </c>
      <c r="L85" s="60" t="str">
        <f t="shared" ref="L85" si="295">L84</f>
        <v>f</v>
      </c>
      <c r="M85" s="60" t="str">
        <f t="shared" ref="M85" si="296">M84</f>
        <v>Gymnasium</v>
      </c>
      <c r="N85" s="60">
        <v>5</v>
      </c>
      <c r="O85" s="60" t="str">
        <f t="shared" ref="O85:Z85" si="297">O84</f>
        <v>Biology</v>
      </c>
      <c r="P85" s="60">
        <f t="shared" si="297"/>
        <v>0</v>
      </c>
      <c r="Q85" s="60" t="str">
        <f t="shared" si="297"/>
        <v>lab</v>
      </c>
      <c r="R85" s="60" t="str">
        <f t="shared" si="297"/>
        <v>MK</v>
      </c>
      <c r="S85" s="60">
        <f t="shared" si="297"/>
        <v>16</v>
      </c>
      <c r="T85" s="60">
        <f t="shared" si="297"/>
        <v>6</v>
      </c>
      <c r="U85" s="60">
        <f t="shared" si="297"/>
        <v>1999</v>
      </c>
      <c r="V85" s="60" t="str">
        <f t="shared" si="297"/>
        <v>16/6/1999</v>
      </c>
      <c r="W85" s="60">
        <f t="shared" si="297"/>
        <v>2</v>
      </c>
      <c r="X85" s="60">
        <f t="shared" si="297"/>
        <v>7</v>
      </c>
      <c r="Y85" s="60">
        <f t="shared" si="297"/>
        <v>2021</v>
      </c>
      <c r="Z85" s="60" t="str">
        <f t="shared" si="297"/>
        <v>2/7/2021</v>
      </c>
    </row>
    <row r="86" spans="1:26" s="1" customFormat="1" ht="15.6" x14ac:dyDescent="0.3">
      <c r="A86" s="64" t="s">
        <v>116</v>
      </c>
      <c r="B86" s="63">
        <v>1</v>
      </c>
      <c r="C86" s="63" t="s">
        <v>176</v>
      </c>
      <c r="D86" s="63" t="s">
        <v>0</v>
      </c>
      <c r="E86" s="124" t="s">
        <v>198</v>
      </c>
      <c r="F86" s="65" t="s">
        <v>20</v>
      </c>
      <c r="G86" s="63">
        <v>1</v>
      </c>
      <c r="H86" s="63" t="s">
        <v>117</v>
      </c>
      <c r="I86" s="63"/>
      <c r="J86" s="62" t="str">
        <f t="shared" si="274"/>
        <v>ProVisioNET_study_101_01_label</v>
      </c>
      <c r="K86" s="63" t="s">
        <v>115</v>
      </c>
      <c r="L86" s="68" t="s">
        <v>196</v>
      </c>
      <c r="M86" s="63" t="s">
        <v>183</v>
      </c>
      <c r="N86" s="63">
        <v>7</v>
      </c>
      <c r="O86" s="63" t="s">
        <v>197</v>
      </c>
      <c r="P86" s="63">
        <v>0</v>
      </c>
      <c r="Q86" s="56" t="s">
        <v>11</v>
      </c>
      <c r="R86" s="56" t="s">
        <v>18</v>
      </c>
      <c r="S86" s="56">
        <v>24</v>
      </c>
      <c r="T86" s="56">
        <v>5</v>
      </c>
      <c r="U86" s="56">
        <v>1999</v>
      </c>
      <c r="V86" s="56" t="str">
        <f>S86&amp;"/"&amp;T86&amp;"/"&amp;U86</f>
        <v>24/5/1999</v>
      </c>
      <c r="W86" s="56">
        <v>21</v>
      </c>
      <c r="X86" s="56">
        <v>7</v>
      </c>
      <c r="Y86" s="56">
        <v>2021</v>
      </c>
      <c r="Z86" s="56" t="str">
        <f>W86&amp;"/"&amp;X86&amp;"/"&amp;Y86</f>
        <v>21/7/2021</v>
      </c>
    </row>
    <row r="87" spans="1:26" s="57" customFormat="1" ht="15.6" x14ac:dyDescent="0.3">
      <c r="A87" s="61" t="s">
        <v>117</v>
      </c>
      <c r="B87" s="62">
        <f t="shared" ref="B87:D87" si="298">B86</f>
        <v>1</v>
      </c>
      <c r="C87" s="62" t="str">
        <f t="shared" si="298"/>
        <v>ProVisioNET</v>
      </c>
      <c r="D87" s="62" t="str">
        <f t="shared" si="298"/>
        <v>study</v>
      </c>
      <c r="E87" s="125" t="s">
        <v>198</v>
      </c>
      <c r="F87" s="62" t="str">
        <f t="shared" ref="F87:G87" si="299">F86</f>
        <v>01</v>
      </c>
      <c r="G87" s="62">
        <f t="shared" si="299"/>
        <v>1</v>
      </c>
      <c r="H87" s="62" t="s">
        <v>119</v>
      </c>
      <c r="I87" s="62">
        <v>1</v>
      </c>
      <c r="J87" s="62" t="str">
        <f t="shared" si="231"/>
        <v>ProVisioNET_study_101_01_cam1_1</v>
      </c>
      <c r="K87" s="136" t="s">
        <v>188</v>
      </c>
      <c r="L87" s="62" t="str">
        <f t="shared" ref="L87:L98" si="300">L86</f>
        <v>m</v>
      </c>
      <c r="M87" s="62" t="str">
        <f t="shared" ref="M87:M98" si="301">M86</f>
        <v>Gymnasium</v>
      </c>
      <c r="N87" s="62">
        <v>7</v>
      </c>
      <c r="O87" s="62" t="s">
        <v>197</v>
      </c>
      <c r="P87" s="62">
        <v>0</v>
      </c>
      <c r="Q87" s="58" t="str">
        <f t="shared" ref="Q87:Q98" si="302">Q86</f>
        <v>lab</v>
      </c>
      <c r="R87" s="58" t="str">
        <f t="shared" ref="R87:R99" si="303">R86</f>
        <v>MK</v>
      </c>
      <c r="S87" s="58">
        <f t="shared" ref="S87:S94" si="304">S86</f>
        <v>24</v>
      </c>
      <c r="T87" s="58">
        <f t="shared" ref="T87:T94" si="305">T86</f>
        <v>5</v>
      </c>
      <c r="U87" s="58">
        <f t="shared" ref="U87:U94" si="306">U86</f>
        <v>1999</v>
      </c>
      <c r="V87" s="58" t="str">
        <f t="shared" ref="V87:V94" si="307">V86</f>
        <v>24/5/1999</v>
      </c>
      <c r="W87" s="58">
        <f t="shared" ref="W87:W100" si="308">W86</f>
        <v>21</v>
      </c>
      <c r="X87" s="58">
        <f t="shared" ref="X87:X100" si="309">X86</f>
        <v>7</v>
      </c>
      <c r="Y87" s="58">
        <f t="shared" ref="Y87:Z116" si="310">Y86</f>
        <v>2021</v>
      </c>
      <c r="Z87" s="58" t="str">
        <f t="shared" ref="Z87:Z100" si="311">Z86</f>
        <v>21/7/2021</v>
      </c>
    </row>
    <row r="88" spans="1:26" s="57" customFormat="1" ht="15.6" x14ac:dyDescent="0.3">
      <c r="A88" s="61" t="s">
        <v>117</v>
      </c>
      <c r="B88" s="62">
        <f t="shared" ref="B88:D88" si="312">B87</f>
        <v>1</v>
      </c>
      <c r="C88" s="62" t="str">
        <f t="shared" si="312"/>
        <v>ProVisioNET</v>
      </c>
      <c r="D88" s="62" t="str">
        <f t="shared" si="312"/>
        <v>study</v>
      </c>
      <c r="E88" s="125" t="s">
        <v>198</v>
      </c>
      <c r="F88" s="62" t="str">
        <f t="shared" ref="F88:G88" si="313">F87</f>
        <v>01</v>
      </c>
      <c r="G88" s="62">
        <f t="shared" si="313"/>
        <v>1</v>
      </c>
      <c r="H88" s="62" t="s">
        <v>119</v>
      </c>
      <c r="I88" s="62">
        <v>2</v>
      </c>
      <c r="J88" s="62" t="str">
        <f t="shared" si="231"/>
        <v>ProVisioNET_study_101_01_cam1_2</v>
      </c>
      <c r="K88" s="136" t="s">
        <v>188</v>
      </c>
      <c r="L88" s="62" t="str">
        <f t="shared" si="300"/>
        <v>m</v>
      </c>
      <c r="M88" s="62" t="str">
        <f t="shared" si="301"/>
        <v>Gymnasium</v>
      </c>
      <c r="N88" s="62">
        <v>7</v>
      </c>
      <c r="O88" s="62" t="s">
        <v>197</v>
      </c>
      <c r="P88" s="62">
        <v>0</v>
      </c>
      <c r="Q88" s="58" t="str">
        <f t="shared" si="302"/>
        <v>lab</v>
      </c>
      <c r="R88" s="58" t="str">
        <f t="shared" si="303"/>
        <v>MK</v>
      </c>
      <c r="S88" s="58">
        <f t="shared" si="304"/>
        <v>24</v>
      </c>
      <c r="T88" s="58">
        <f t="shared" si="305"/>
        <v>5</v>
      </c>
      <c r="U88" s="58">
        <f t="shared" si="306"/>
        <v>1999</v>
      </c>
      <c r="V88" s="58" t="str">
        <f t="shared" si="307"/>
        <v>24/5/1999</v>
      </c>
      <c r="W88" s="58">
        <f t="shared" si="308"/>
        <v>21</v>
      </c>
      <c r="X88" s="58">
        <f t="shared" si="309"/>
        <v>7</v>
      </c>
      <c r="Y88" s="58">
        <f t="shared" si="310"/>
        <v>2021</v>
      </c>
      <c r="Z88" s="58" t="str">
        <f t="shared" si="311"/>
        <v>21/7/2021</v>
      </c>
    </row>
    <row r="89" spans="1:26" s="57" customFormat="1" ht="15.6" x14ac:dyDescent="0.3">
      <c r="A89" s="61" t="s">
        <v>117</v>
      </c>
      <c r="B89" s="62">
        <f t="shared" ref="B89:C89" si="314">B88</f>
        <v>1</v>
      </c>
      <c r="C89" s="62" t="str">
        <f t="shared" si="314"/>
        <v>ProVisioNET</v>
      </c>
      <c r="D89" s="62" t="str">
        <f t="shared" ref="D89:D95" si="315">D87</f>
        <v>study</v>
      </c>
      <c r="E89" s="125" t="s">
        <v>198</v>
      </c>
      <c r="F89" s="62" t="str">
        <f t="shared" ref="F89:G89" si="316">F87</f>
        <v>01</v>
      </c>
      <c r="G89" s="62">
        <f t="shared" si="316"/>
        <v>1</v>
      </c>
      <c r="H89" s="62" t="s">
        <v>31</v>
      </c>
      <c r="I89" s="62">
        <v>1</v>
      </c>
      <c r="J89" s="62" t="str">
        <f t="shared" si="231"/>
        <v>ProVisioNET_study_101_01_cam2_1</v>
      </c>
      <c r="K89" s="136" t="s">
        <v>188</v>
      </c>
      <c r="L89" s="62" t="str">
        <f t="shared" si="300"/>
        <v>m</v>
      </c>
      <c r="M89" s="62" t="str">
        <f t="shared" si="301"/>
        <v>Gymnasium</v>
      </c>
      <c r="N89" s="62">
        <v>7</v>
      </c>
      <c r="O89" s="62" t="s">
        <v>197</v>
      </c>
      <c r="P89" s="62">
        <v>0</v>
      </c>
      <c r="Q89" s="58" t="str">
        <f t="shared" si="302"/>
        <v>lab</v>
      </c>
      <c r="R89" s="58" t="str">
        <f t="shared" si="303"/>
        <v>MK</v>
      </c>
      <c r="S89" s="58">
        <f t="shared" si="304"/>
        <v>24</v>
      </c>
      <c r="T89" s="58">
        <f t="shared" si="305"/>
        <v>5</v>
      </c>
      <c r="U89" s="58">
        <f t="shared" si="306"/>
        <v>1999</v>
      </c>
      <c r="V89" s="58" t="str">
        <f t="shared" si="307"/>
        <v>24/5/1999</v>
      </c>
      <c r="W89" s="58">
        <f t="shared" si="308"/>
        <v>21</v>
      </c>
      <c r="X89" s="58">
        <f t="shared" si="309"/>
        <v>7</v>
      </c>
      <c r="Y89" s="58">
        <f t="shared" si="310"/>
        <v>2021</v>
      </c>
      <c r="Z89" s="58" t="str">
        <f t="shared" si="311"/>
        <v>21/7/2021</v>
      </c>
    </row>
    <row r="90" spans="1:26" s="57" customFormat="1" ht="15.6" x14ac:dyDescent="0.3">
      <c r="A90" s="61" t="s">
        <v>117</v>
      </c>
      <c r="B90" s="62">
        <f t="shared" ref="B90:C90" si="317">B89</f>
        <v>1</v>
      </c>
      <c r="C90" s="62" t="str">
        <f t="shared" si="317"/>
        <v>ProVisioNET</v>
      </c>
      <c r="D90" s="62" t="str">
        <f t="shared" si="315"/>
        <v>study</v>
      </c>
      <c r="E90" s="125" t="s">
        <v>198</v>
      </c>
      <c r="F90" s="62" t="str">
        <f t="shared" ref="F90:G90" si="318">F88</f>
        <v>01</v>
      </c>
      <c r="G90" s="62">
        <f t="shared" si="318"/>
        <v>1</v>
      </c>
      <c r="H90" s="62" t="s">
        <v>31</v>
      </c>
      <c r="I90" s="62">
        <v>2</v>
      </c>
      <c r="J90" s="62" t="str">
        <f t="shared" si="231"/>
        <v>ProVisioNET_study_101_01_cam2_2</v>
      </c>
      <c r="K90" s="136" t="s">
        <v>188</v>
      </c>
      <c r="L90" s="62" t="str">
        <f t="shared" si="300"/>
        <v>m</v>
      </c>
      <c r="M90" s="62" t="str">
        <f t="shared" si="301"/>
        <v>Gymnasium</v>
      </c>
      <c r="N90" s="62">
        <v>7</v>
      </c>
      <c r="O90" s="62" t="s">
        <v>197</v>
      </c>
      <c r="P90" s="62">
        <v>0</v>
      </c>
      <c r="Q90" s="58" t="str">
        <f t="shared" si="302"/>
        <v>lab</v>
      </c>
      <c r="R90" s="58" t="str">
        <f t="shared" si="303"/>
        <v>MK</v>
      </c>
      <c r="S90" s="58">
        <f t="shared" si="304"/>
        <v>24</v>
      </c>
      <c r="T90" s="58">
        <f t="shared" si="305"/>
        <v>5</v>
      </c>
      <c r="U90" s="58">
        <f t="shared" si="306"/>
        <v>1999</v>
      </c>
      <c r="V90" s="58" t="str">
        <f t="shared" si="307"/>
        <v>24/5/1999</v>
      </c>
      <c r="W90" s="58">
        <f t="shared" si="308"/>
        <v>21</v>
      </c>
      <c r="X90" s="58">
        <f t="shared" si="309"/>
        <v>7</v>
      </c>
      <c r="Y90" s="58">
        <f t="shared" si="310"/>
        <v>2021</v>
      </c>
      <c r="Z90" s="58" t="str">
        <f t="shared" si="311"/>
        <v>21/7/2021</v>
      </c>
    </row>
    <row r="91" spans="1:26" s="57" customFormat="1" ht="15.6" x14ac:dyDescent="0.3">
      <c r="A91" s="61" t="s">
        <v>117</v>
      </c>
      <c r="B91" s="62">
        <f t="shared" ref="B91:C91" si="319">B90</f>
        <v>1</v>
      </c>
      <c r="C91" s="62" t="str">
        <f t="shared" si="319"/>
        <v>ProVisioNET</v>
      </c>
      <c r="D91" s="62" t="str">
        <f t="shared" si="315"/>
        <v>study</v>
      </c>
      <c r="E91" s="125" t="s">
        <v>198</v>
      </c>
      <c r="F91" s="62" t="str">
        <f t="shared" ref="F91:G91" si="320">F89</f>
        <v>01</v>
      </c>
      <c r="G91" s="62">
        <f t="shared" si="320"/>
        <v>1</v>
      </c>
      <c r="H91" s="62" t="s">
        <v>32</v>
      </c>
      <c r="I91" s="62">
        <v>1</v>
      </c>
      <c r="J91" s="62" t="str">
        <f t="shared" si="231"/>
        <v>ProVisioNET_study_101_01_cam3_1</v>
      </c>
      <c r="K91" s="136" t="s">
        <v>188</v>
      </c>
      <c r="L91" s="62" t="str">
        <f t="shared" si="300"/>
        <v>m</v>
      </c>
      <c r="M91" s="62" t="str">
        <f t="shared" si="301"/>
        <v>Gymnasium</v>
      </c>
      <c r="N91" s="62">
        <v>7</v>
      </c>
      <c r="O91" s="62" t="s">
        <v>197</v>
      </c>
      <c r="P91" s="62">
        <v>0</v>
      </c>
      <c r="Q91" s="58" t="str">
        <f t="shared" si="302"/>
        <v>lab</v>
      </c>
      <c r="R91" s="58" t="str">
        <f t="shared" si="303"/>
        <v>MK</v>
      </c>
      <c r="S91" s="58">
        <f t="shared" si="304"/>
        <v>24</v>
      </c>
      <c r="T91" s="58">
        <f t="shared" si="305"/>
        <v>5</v>
      </c>
      <c r="U91" s="58">
        <f t="shared" si="306"/>
        <v>1999</v>
      </c>
      <c r="V91" s="58" t="str">
        <f t="shared" si="307"/>
        <v>24/5/1999</v>
      </c>
      <c r="W91" s="58">
        <f t="shared" si="308"/>
        <v>21</v>
      </c>
      <c r="X91" s="58">
        <f t="shared" si="309"/>
        <v>7</v>
      </c>
      <c r="Y91" s="58">
        <f t="shared" si="310"/>
        <v>2021</v>
      </c>
      <c r="Z91" s="58" t="str">
        <f t="shared" si="311"/>
        <v>21/7/2021</v>
      </c>
    </row>
    <row r="92" spans="1:26" s="57" customFormat="1" ht="15.6" x14ac:dyDescent="0.3">
      <c r="A92" s="61" t="s">
        <v>117</v>
      </c>
      <c r="B92" s="62">
        <f t="shared" ref="B92:C92" si="321">B91</f>
        <v>1</v>
      </c>
      <c r="C92" s="62" t="str">
        <f t="shared" si="321"/>
        <v>ProVisioNET</v>
      </c>
      <c r="D92" s="62" t="str">
        <f t="shared" si="315"/>
        <v>study</v>
      </c>
      <c r="E92" s="125" t="s">
        <v>198</v>
      </c>
      <c r="F92" s="62" t="str">
        <f t="shared" ref="F92:G92" si="322">F90</f>
        <v>01</v>
      </c>
      <c r="G92" s="62">
        <f t="shared" si="322"/>
        <v>1</v>
      </c>
      <c r="H92" s="62" t="s">
        <v>32</v>
      </c>
      <c r="I92" s="62">
        <v>2</v>
      </c>
      <c r="J92" s="62" t="str">
        <f t="shared" si="231"/>
        <v>ProVisioNET_study_101_01_cam3_2</v>
      </c>
      <c r="K92" s="136" t="s">
        <v>188</v>
      </c>
      <c r="L92" s="62" t="str">
        <f t="shared" si="300"/>
        <v>m</v>
      </c>
      <c r="M92" s="62" t="str">
        <f t="shared" si="301"/>
        <v>Gymnasium</v>
      </c>
      <c r="N92" s="62">
        <v>7</v>
      </c>
      <c r="O92" s="62" t="s">
        <v>197</v>
      </c>
      <c r="P92" s="62">
        <v>0</v>
      </c>
      <c r="Q92" s="58" t="str">
        <f t="shared" si="302"/>
        <v>lab</v>
      </c>
      <c r="R92" s="58" t="str">
        <f t="shared" si="303"/>
        <v>MK</v>
      </c>
      <c r="S92" s="58">
        <f t="shared" si="304"/>
        <v>24</v>
      </c>
      <c r="T92" s="58">
        <f t="shared" si="305"/>
        <v>5</v>
      </c>
      <c r="U92" s="58">
        <f t="shared" si="306"/>
        <v>1999</v>
      </c>
      <c r="V92" s="58" t="str">
        <f t="shared" si="307"/>
        <v>24/5/1999</v>
      </c>
      <c r="W92" s="58">
        <f t="shared" si="308"/>
        <v>21</v>
      </c>
      <c r="X92" s="58">
        <f t="shared" si="309"/>
        <v>7</v>
      </c>
      <c r="Y92" s="58">
        <f t="shared" si="310"/>
        <v>2021</v>
      </c>
      <c r="Z92" s="58" t="str">
        <f t="shared" si="311"/>
        <v>21/7/2021</v>
      </c>
    </row>
    <row r="93" spans="1:26" s="57" customFormat="1" ht="15.6" x14ac:dyDescent="0.3">
      <c r="A93" s="61" t="s">
        <v>117</v>
      </c>
      <c r="B93" s="62">
        <f t="shared" ref="B93:C93" si="323">B92</f>
        <v>1</v>
      </c>
      <c r="C93" s="62" t="str">
        <f t="shared" si="323"/>
        <v>ProVisioNET</v>
      </c>
      <c r="D93" s="62" t="str">
        <f t="shared" si="315"/>
        <v>study</v>
      </c>
      <c r="E93" s="125" t="s">
        <v>198</v>
      </c>
      <c r="F93" s="62" t="str">
        <f t="shared" ref="F93:G93" si="324">F91</f>
        <v>01</v>
      </c>
      <c r="G93" s="62">
        <f t="shared" si="324"/>
        <v>1</v>
      </c>
      <c r="H93" s="62" t="s">
        <v>33</v>
      </c>
      <c r="I93" s="62">
        <v>1</v>
      </c>
      <c r="J93" s="62" t="str">
        <f t="shared" si="231"/>
        <v>ProVisioNET_study_101_01_cam4_1</v>
      </c>
      <c r="K93" s="136" t="s">
        <v>188</v>
      </c>
      <c r="L93" s="62" t="str">
        <f t="shared" si="300"/>
        <v>m</v>
      </c>
      <c r="M93" s="62" t="str">
        <f t="shared" si="301"/>
        <v>Gymnasium</v>
      </c>
      <c r="N93" s="62">
        <v>7</v>
      </c>
      <c r="O93" s="62" t="s">
        <v>197</v>
      </c>
      <c r="P93" s="62">
        <v>0</v>
      </c>
      <c r="Q93" s="58" t="str">
        <f t="shared" si="302"/>
        <v>lab</v>
      </c>
      <c r="R93" s="58" t="str">
        <f t="shared" si="303"/>
        <v>MK</v>
      </c>
      <c r="S93" s="58">
        <f t="shared" si="304"/>
        <v>24</v>
      </c>
      <c r="T93" s="58">
        <f t="shared" si="305"/>
        <v>5</v>
      </c>
      <c r="U93" s="58">
        <f t="shared" si="306"/>
        <v>1999</v>
      </c>
      <c r="V93" s="58" t="str">
        <f t="shared" si="307"/>
        <v>24/5/1999</v>
      </c>
      <c r="W93" s="58">
        <f t="shared" si="308"/>
        <v>21</v>
      </c>
      <c r="X93" s="58">
        <f t="shared" si="309"/>
        <v>7</v>
      </c>
      <c r="Y93" s="58">
        <f t="shared" si="310"/>
        <v>2021</v>
      </c>
      <c r="Z93" s="58" t="str">
        <f t="shared" si="311"/>
        <v>21/7/2021</v>
      </c>
    </row>
    <row r="94" spans="1:26" s="57" customFormat="1" ht="15.6" x14ac:dyDescent="0.3">
      <c r="A94" s="61" t="s">
        <v>117</v>
      </c>
      <c r="B94" s="62">
        <f t="shared" ref="B94:C94" si="325">B93</f>
        <v>1</v>
      </c>
      <c r="C94" s="62" t="str">
        <f t="shared" si="325"/>
        <v>ProVisioNET</v>
      </c>
      <c r="D94" s="62" t="str">
        <f t="shared" si="315"/>
        <v>study</v>
      </c>
      <c r="E94" s="125" t="s">
        <v>198</v>
      </c>
      <c r="F94" s="62" t="str">
        <f t="shared" ref="F94:G94" si="326">F92</f>
        <v>01</v>
      </c>
      <c r="G94" s="62">
        <f t="shared" si="326"/>
        <v>1</v>
      </c>
      <c r="H94" s="62" t="s">
        <v>33</v>
      </c>
      <c r="I94" s="62">
        <v>2</v>
      </c>
      <c r="J94" s="62" t="str">
        <f t="shared" si="231"/>
        <v>ProVisioNET_study_101_01_cam4_2</v>
      </c>
      <c r="K94" s="136" t="s">
        <v>188</v>
      </c>
      <c r="L94" s="62" t="str">
        <f t="shared" si="300"/>
        <v>m</v>
      </c>
      <c r="M94" s="62" t="str">
        <f t="shared" si="301"/>
        <v>Gymnasium</v>
      </c>
      <c r="N94" s="62">
        <v>7</v>
      </c>
      <c r="O94" s="62" t="s">
        <v>197</v>
      </c>
      <c r="P94" s="62">
        <v>0</v>
      </c>
      <c r="Q94" s="58" t="str">
        <f t="shared" si="302"/>
        <v>lab</v>
      </c>
      <c r="R94" s="58" t="str">
        <f t="shared" si="303"/>
        <v>MK</v>
      </c>
      <c r="S94" s="58">
        <f t="shared" si="304"/>
        <v>24</v>
      </c>
      <c r="T94" s="58">
        <f t="shared" si="305"/>
        <v>5</v>
      </c>
      <c r="U94" s="58">
        <f t="shared" si="306"/>
        <v>1999</v>
      </c>
      <c r="V94" s="58" t="str">
        <f t="shared" si="307"/>
        <v>24/5/1999</v>
      </c>
      <c r="W94" s="58">
        <f t="shared" si="308"/>
        <v>21</v>
      </c>
      <c r="X94" s="58">
        <f t="shared" si="309"/>
        <v>7</v>
      </c>
      <c r="Y94" s="58">
        <f t="shared" si="310"/>
        <v>2021</v>
      </c>
      <c r="Z94" s="58" t="str">
        <f t="shared" si="311"/>
        <v>21/7/2021</v>
      </c>
    </row>
    <row r="95" spans="1:26" s="57" customFormat="1" ht="15.6" x14ac:dyDescent="0.3">
      <c r="A95" s="61" t="s">
        <v>117</v>
      </c>
      <c r="B95" s="62">
        <f t="shared" ref="B95:C95" si="327">B94</f>
        <v>1</v>
      </c>
      <c r="C95" s="62" t="str">
        <f t="shared" si="327"/>
        <v>ProVisioNET</v>
      </c>
      <c r="D95" s="62" t="str">
        <f t="shared" si="315"/>
        <v>study</v>
      </c>
      <c r="E95" s="125" t="s">
        <v>198</v>
      </c>
      <c r="F95" s="62" t="str">
        <f t="shared" ref="F95" si="328">F93</f>
        <v>01</v>
      </c>
      <c r="G95" s="62">
        <f>G93</f>
        <v>1</v>
      </c>
      <c r="H95" s="62" t="s">
        <v>120</v>
      </c>
      <c r="I95" s="62"/>
      <c r="J95" s="62" t="str">
        <f t="shared" ref="J95:J102" si="329">CONCATENATE(C95,"_",D95,"_",E95,"_",F95,"_",H95)</f>
        <v>ProVisioNET_study_101_01_glasses</v>
      </c>
      <c r="K95" s="136" t="s">
        <v>188</v>
      </c>
      <c r="L95" s="62" t="str">
        <f t="shared" ref="L95:R95" si="330">L94</f>
        <v>m</v>
      </c>
      <c r="M95" s="62" t="str">
        <f t="shared" si="330"/>
        <v>Gymnasium</v>
      </c>
      <c r="N95" s="62">
        <v>7</v>
      </c>
      <c r="O95" s="62" t="s">
        <v>197</v>
      </c>
      <c r="P95" s="62">
        <v>0</v>
      </c>
      <c r="Q95" s="58" t="str">
        <f t="shared" si="330"/>
        <v>lab</v>
      </c>
      <c r="R95" s="58" t="str">
        <f t="shared" si="330"/>
        <v>MK</v>
      </c>
      <c r="S95" s="58">
        <f t="shared" ref="S95:Z101" si="331">S94</f>
        <v>24</v>
      </c>
      <c r="T95" s="58">
        <f t="shared" si="331"/>
        <v>5</v>
      </c>
      <c r="U95" s="58">
        <f t="shared" si="331"/>
        <v>1999</v>
      </c>
      <c r="V95" s="58" t="str">
        <f t="shared" si="331"/>
        <v>24/5/1999</v>
      </c>
      <c r="W95" s="58">
        <f t="shared" si="331"/>
        <v>21</v>
      </c>
      <c r="X95" s="58">
        <f t="shared" si="331"/>
        <v>7</v>
      </c>
      <c r="Y95" s="58">
        <f t="shared" si="331"/>
        <v>2021</v>
      </c>
      <c r="Z95" s="58" t="str">
        <f t="shared" si="331"/>
        <v>21/7/2021</v>
      </c>
    </row>
    <row r="96" spans="1:26" s="57" customFormat="1" ht="15.6" x14ac:dyDescent="0.3">
      <c r="A96" s="61" t="s">
        <v>117</v>
      </c>
      <c r="B96" s="62">
        <f t="shared" ref="B96:D97" si="332">B95</f>
        <v>1</v>
      </c>
      <c r="C96" s="62" t="str">
        <f t="shared" si="332"/>
        <v>ProVisioNET</v>
      </c>
      <c r="D96" s="62" t="str">
        <f t="shared" si="332"/>
        <v>study</v>
      </c>
      <c r="E96" s="125" t="s">
        <v>198</v>
      </c>
      <c r="F96" s="62" t="str">
        <f t="shared" ref="F96:G96" si="333">F95</f>
        <v>01</v>
      </c>
      <c r="G96" s="62">
        <f t="shared" si="333"/>
        <v>1</v>
      </c>
      <c r="H96" s="62" t="s">
        <v>121</v>
      </c>
      <c r="I96" s="62"/>
      <c r="J96" s="62" t="str">
        <f t="shared" si="329"/>
        <v>ProVisioNET_study_101_01_ambient</v>
      </c>
      <c r="K96" s="136" t="s">
        <v>188</v>
      </c>
      <c r="L96" s="62" t="str">
        <f t="shared" si="300"/>
        <v>m</v>
      </c>
      <c r="M96" s="62" t="str">
        <f t="shared" si="301"/>
        <v>Gymnasium</v>
      </c>
      <c r="N96" s="62">
        <v>7</v>
      </c>
      <c r="O96" s="62" t="s">
        <v>197</v>
      </c>
      <c r="P96" s="62">
        <v>0</v>
      </c>
      <c r="Q96" s="58" t="str">
        <f t="shared" si="302"/>
        <v>lab</v>
      </c>
      <c r="R96" s="58" t="str">
        <f t="shared" si="303"/>
        <v>MK</v>
      </c>
      <c r="S96" s="58">
        <f t="shared" si="331"/>
        <v>24</v>
      </c>
      <c r="T96" s="58">
        <f t="shared" si="331"/>
        <v>5</v>
      </c>
      <c r="U96" s="58">
        <f t="shared" si="331"/>
        <v>1999</v>
      </c>
      <c r="V96" s="58" t="str">
        <f t="shared" si="331"/>
        <v>24/5/1999</v>
      </c>
      <c r="W96" s="58">
        <f t="shared" si="308"/>
        <v>21</v>
      </c>
      <c r="X96" s="58">
        <f t="shared" si="309"/>
        <v>7</v>
      </c>
      <c r="Y96" s="58">
        <f t="shared" si="310"/>
        <v>2021</v>
      </c>
      <c r="Z96" s="58" t="str">
        <f t="shared" si="311"/>
        <v>21/7/2021</v>
      </c>
    </row>
    <row r="97" spans="1:26" s="57" customFormat="1" ht="15.6" x14ac:dyDescent="0.3">
      <c r="A97" s="61" t="s">
        <v>117</v>
      </c>
      <c r="B97" s="62">
        <f t="shared" ref="B97:C97" si="334">B95</f>
        <v>1</v>
      </c>
      <c r="C97" s="62" t="str">
        <f t="shared" si="334"/>
        <v>ProVisioNET</v>
      </c>
      <c r="D97" s="62" t="str">
        <f t="shared" si="332"/>
        <v>study</v>
      </c>
      <c r="E97" s="125" t="s">
        <v>198</v>
      </c>
      <c r="F97" s="62" t="str">
        <f t="shared" ref="F97:G98" si="335">F96</f>
        <v>01</v>
      </c>
      <c r="G97" s="62">
        <f t="shared" si="335"/>
        <v>1</v>
      </c>
      <c r="H97" s="62" t="s">
        <v>122</v>
      </c>
      <c r="I97" s="62"/>
      <c r="J97" s="62" t="str">
        <f t="shared" si="329"/>
        <v>ProVisioNET_study_101_01_ETrawdata</v>
      </c>
      <c r="K97" s="136" t="s">
        <v>188</v>
      </c>
      <c r="L97" s="62" t="str">
        <f t="shared" si="300"/>
        <v>m</v>
      </c>
      <c r="M97" s="62" t="str">
        <f t="shared" si="301"/>
        <v>Gymnasium</v>
      </c>
      <c r="N97" s="62">
        <v>7</v>
      </c>
      <c r="O97" s="62" t="s">
        <v>197</v>
      </c>
      <c r="P97" s="62">
        <v>0</v>
      </c>
      <c r="Q97" s="58" t="str">
        <f t="shared" si="302"/>
        <v>lab</v>
      </c>
      <c r="R97" s="58" t="str">
        <f t="shared" si="303"/>
        <v>MK</v>
      </c>
      <c r="S97" s="58">
        <f t="shared" si="331"/>
        <v>24</v>
      </c>
      <c r="T97" s="58">
        <f t="shared" si="331"/>
        <v>5</v>
      </c>
      <c r="U97" s="58">
        <f t="shared" si="331"/>
        <v>1999</v>
      </c>
      <c r="V97" s="58" t="str">
        <f t="shared" si="331"/>
        <v>24/5/1999</v>
      </c>
      <c r="W97" s="58">
        <f t="shared" si="308"/>
        <v>21</v>
      </c>
      <c r="X97" s="58">
        <f t="shared" si="309"/>
        <v>7</v>
      </c>
      <c r="Y97" s="58">
        <f t="shared" si="310"/>
        <v>2021</v>
      </c>
      <c r="Z97" s="58" t="str">
        <f t="shared" si="311"/>
        <v>21/7/2021</v>
      </c>
    </row>
    <row r="98" spans="1:26" s="57" customFormat="1" ht="15.6" x14ac:dyDescent="0.3">
      <c r="A98" s="61" t="s">
        <v>117</v>
      </c>
      <c r="B98" s="62">
        <f t="shared" ref="B98:D98" si="336">B97</f>
        <v>1</v>
      </c>
      <c r="C98" s="62" t="str">
        <f t="shared" si="336"/>
        <v>ProVisioNET</v>
      </c>
      <c r="D98" s="62" t="str">
        <f t="shared" si="336"/>
        <v>study</v>
      </c>
      <c r="E98" s="125" t="s">
        <v>198</v>
      </c>
      <c r="F98" s="62" t="str">
        <f t="shared" si="335"/>
        <v>01</v>
      </c>
      <c r="G98" s="62">
        <v>1</v>
      </c>
      <c r="H98" s="62" t="s">
        <v>186</v>
      </c>
      <c r="I98" s="62"/>
      <c r="J98" s="62" t="str">
        <f t="shared" si="329"/>
        <v>ProVisioNET_study_101_01_sri_obs</v>
      </c>
      <c r="K98" s="136" t="s">
        <v>188</v>
      </c>
      <c r="L98" s="62" t="str">
        <f t="shared" si="300"/>
        <v>m</v>
      </c>
      <c r="M98" s="62" t="str">
        <f t="shared" si="301"/>
        <v>Gymnasium</v>
      </c>
      <c r="N98" s="62">
        <v>7</v>
      </c>
      <c r="O98" s="62" t="s">
        <v>197</v>
      </c>
      <c r="P98" s="62">
        <v>0</v>
      </c>
      <c r="Q98" s="58" t="str">
        <f t="shared" si="302"/>
        <v>lab</v>
      </c>
      <c r="R98" s="58" t="str">
        <f t="shared" si="303"/>
        <v>MK</v>
      </c>
      <c r="S98" s="58">
        <f t="shared" si="331"/>
        <v>24</v>
      </c>
      <c r="T98" s="58">
        <f t="shared" si="331"/>
        <v>5</v>
      </c>
      <c r="U98" s="58">
        <f t="shared" si="331"/>
        <v>1999</v>
      </c>
      <c r="V98" s="58" t="str">
        <f t="shared" si="331"/>
        <v>24/5/1999</v>
      </c>
      <c r="W98" s="58">
        <f t="shared" si="308"/>
        <v>21</v>
      </c>
      <c r="X98" s="58">
        <f t="shared" si="309"/>
        <v>7</v>
      </c>
      <c r="Y98" s="58">
        <f t="shared" si="310"/>
        <v>2021</v>
      </c>
      <c r="Z98" s="58" t="str">
        <f t="shared" si="311"/>
        <v>21/7/2021</v>
      </c>
    </row>
    <row r="99" spans="1:26" s="61" customFormat="1" ht="15.6" x14ac:dyDescent="0.3">
      <c r="A99" s="61" t="s">
        <v>117</v>
      </c>
      <c r="B99" s="62">
        <f t="shared" ref="B99:D99" si="337">B98</f>
        <v>1</v>
      </c>
      <c r="C99" s="62" t="str">
        <f t="shared" si="337"/>
        <v>ProVisioNET</v>
      </c>
      <c r="D99" s="62" t="str">
        <f t="shared" si="337"/>
        <v>study</v>
      </c>
      <c r="E99" s="125" t="s">
        <v>198</v>
      </c>
      <c r="F99" s="62" t="str">
        <f>F98</f>
        <v>01</v>
      </c>
      <c r="G99" s="62">
        <v>1</v>
      </c>
      <c r="H99" s="62" t="s">
        <v>180</v>
      </c>
      <c r="I99" s="62"/>
      <c r="J99" s="62" t="str">
        <f t="shared" si="329"/>
        <v>ProVisioNET_study_101_01_sri_ambient</v>
      </c>
      <c r="K99" s="140" t="s">
        <v>188</v>
      </c>
      <c r="L99" s="62" t="str">
        <f t="shared" ref="L99:M100" si="338">L98</f>
        <v>m</v>
      </c>
      <c r="M99" s="62" t="str">
        <f t="shared" si="338"/>
        <v>Gymnasium</v>
      </c>
      <c r="N99" s="62">
        <v>7</v>
      </c>
      <c r="O99" s="62" t="s">
        <v>197</v>
      </c>
      <c r="P99" s="62">
        <v>0</v>
      </c>
      <c r="Q99" s="58" t="str">
        <f t="shared" ref="Q99" si="339">Q98</f>
        <v>lab</v>
      </c>
      <c r="R99" s="58" t="str">
        <f t="shared" si="303"/>
        <v>MK</v>
      </c>
      <c r="S99" s="58">
        <f t="shared" si="331"/>
        <v>24</v>
      </c>
      <c r="T99" s="58">
        <f t="shared" si="331"/>
        <v>5</v>
      </c>
      <c r="U99" s="58">
        <f t="shared" si="331"/>
        <v>1999</v>
      </c>
      <c r="V99" s="58" t="str">
        <f t="shared" si="331"/>
        <v>24/5/1999</v>
      </c>
      <c r="W99" s="58">
        <f t="shared" si="308"/>
        <v>21</v>
      </c>
      <c r="X99" s="58">
        <f t="shared" si="309"/>
        <v>7</v>
      </c>
      <c r="Y99" s="58">
        <f t="shared" si="310"/>
        <v>2021</v>
      </c>
      <c r="Z99" s="58" t="str">
        <f t="shared" si="311"/>
        <v>21/7/2021</v>
      </c>
    </row>
    <row r="100" spans="1:26" s="61" customFormat="1" ht="15.6" x14ac:dyDescent="0.3">
      <c r="A100" s="61" t="s">
        <v>117</v>
      </c>
      <c r="B100" s="62">
        <f t="shared" ref="B100" si="340">B99</f>
        <v>1</v>
      </c>
      <c r="C100" s="62" t="str">
        <f t="shared" ref="C100" si="341">C99</f>
        <v>ProVisioNET</v>
      </c>
      <c r="D100" s="62" t="str">
        <f t="shared" ref="D100" si="342">D99</f>
        <v>study</v>
      </c>
      <c r="E100" s="125" t="s">
        <v>198</v>
      </c>
      <c r="F100" s="62" t="str">
        <f>F99</f>
        <v>01</v>
      </c>
      <c r="G100" s="62">
        <v>1</v>
      </c>
      <c r="H100" s="62" t="s">
        <v>199</v>
      </c>
      <c r="I100" s="62"/>
      <c r="J100" s="62" t="str">
        <f t="shared" si="329"/>
        <v>ProVisioNET_study_101_01_fitbit</v>
      </c>
      <c r="K100" s="140" t="s">
        <v>188</v>
      </c>
      <c r="L100" s="62" t="str">
        <f t="shared" si="338"/>
        <v>m</v>
      </c>
      <c r="M100" s="62" t="str">
        <f t="shared" si="338"/>
        <v>Gymnasium</v>
      </c>
      <c r="N100" s="62">
        <v>7</v>
      </c>
      <c r="O100" s="62" t="s">
        <v>197</v>
      </c>
      <c r="P100" s="62">
        <v>0</v>
      </c>
      <c r="Q100" s="58" t="s">
        <v>11</v>
      </c>
      <c r="R100" s="58" t="s">
        <v>18</v>
      </c>
      <c r="S100" s="58">
        <f t="shared" si="331"/>
        <v>24</v>
      </c>
      <c r="T100" s="58">
        <f t="shared" si="331"/>
        <v>5</v>
      </c>
      <c r="U100" s="58">
        <f t="shared" si="331"/>
        <v>1999</v>
      </c>
      <c r="V100" s="58" t="str">
        <f t="shared" si="331"/>
        <v>24/5/1999</v>
      </c>
      <c r="W100" s="58">
        <f t="shared" si="308"/>
        <v>21</v>
      </c>
      <c r="X100" s="58">
        <f t="shared" si="309"/>
        <v>7</v>
      </c>
      <c r="Y100" s="58">
        <f t="shared" si="310"/>
        <v>2021</v>
      </c>
      <c r="Z100" s="58" t="str">
        <f t="shared" si="311"/>
        <v>21/7/2021</v>
      </c>
    </row>
    <row r="101" spans="1:26" s="122" customFormat="1" ht="15.6" x14ac:dyDescent="0.3">
      <c r="A101" s="122" t="s">
        <v>117</v>
      </c>
      <c r="B101" s="123">
        <f>B99</f>
        <v>1</v>
      </c>
      <c r="C101" s="123" t="str">
        <f>C99</f>
        <v>ProVisioNET</v>
      </c>
      <c r="D101" s="123" t="str">
        <f>D99</f>
        <v>study</v>
      </c>
      <c r="E101" s="139" t="s">
        <v>198</v>
      </c>
      <c r="F101" s="123" t="str">
        <f>F99</f>
        <v>01</v>
      </c>
      <c r="G101" s="123">
        <v>1</v>
      </c>
      <c r="H101" s="123" t="s">
        <v>195</v>
      </c>
      <c r="I101" s="123"/>
      <c r="J101" s="123" t="str">
        <f t="shared" si="329"/>
        <v>ProVisioNET_study_101_01_zed</v>
      </c>
      <c r="K101" s="141" t="s">
        <v>205</v>
      </c>
      <c r="L101" s="123" t="str">
        <f>L99</f>
        <v>m</v>
      </c>
      <c r="M101" s="123" t="s">
        <v>183</v>
      </c>
      <c r="N101" s="123">
        <v>7</v>
      </c>
      <c r="O101" s="123" t="s">
        <v>197</v>
      </c>
      <c r="P101" s="123">
        <v>0</v>
      </c>
      <c r="Q101" s="123" t="str">
        <f>Q99</f>
        <v>lab</v>
      </c>
      <c r="R101" s="123" t="str">
        <f>R99</f>
        <v>MK</v>
      </c>
      <c r="S101" s="123">
        <f t="shared" si="331"/>
        <v>24</v>
      </c>
      <c r="T101" s="123">
        <f t="shared" si="331"/>
        <v>5</v>
      </c>
      <c r="U101" s="123">
        <f t="shared" si="331"/>
        <v>1999</v>
      </c>
      <c r="V101" s="123" t="str">
        <f t="shared" si="331"/>
        <v>24/5/1999</v>
      </c>
      <c r="W101" s="123">
        <f t="shared" ref="W101:Z101" si="343">W99</f>
        <v>21</v>
      </c>
      <c r="X101" s="123">
        <f t="shared" si="343"/>
        <v>7</v>
      </c>
      <c r="Y101" s="123">
        <f t="shared" si="343"/>
        <v>2021</v>
      </c>
      <c r="Z101" s="123" t="str">
        <f t="shared" si="343"/>
        <v>21/7/2021</v>
      </c>
    </row>
    <row r="102" spans="1:26" s="1" customFormat="1" ht="15.6" x14ac:dyDescent="0.3">
      <c r="A102" s="64" t="s">
        <v>116</v>
      </c>
      <c r="B102" s="63">
        <v>2</v>
      </c>
      <c r="C102" s="63" t="s">
        <v>176</v>
      </c>
      <c r="D102" s="63" t="s">
        <v>0</v>
      </c>
      <c r="E102" s="124" t="s">
        <v>200</v>
      </c>
      <c r="F102" s="65" t="s">
        <v>21</v>
      </c>
      <c r="G102" s="63">
        <v>2</v>
      </c>
      <c r="H102" s="63" t="s">
        <v>117</v>
      </c>
      <c r="I102" s="63"/>
      <c r="J102" s="62" t="str">
        <f t="shared" si="329"/>
        <v>ProVisioNET_study_102_02_label</v>
      </c>
      <c r="K102" s="63" t="s">
        <v>115</v>
      </c>
      <c r="L102" s="68" t="s">
        <v>196</v>
      </c>
      <c r="M102" s="63" t="s">
        <v>183</v>
      </c>
      <c r="N102" s="63">
        <v>6</v>
      </c>
      <c r="O102" s="63" t="s">
        <v>201</v>
      </c>
      <c r="P102" s="63">
        <v>0</v>
      </c>
      <c r="Q102" s="56" t="s">
        <v>11</v>
      </c>
      <c r="R102" s="56" t="s">
        <v>18</v>
      </c>
      <c r="S102" s="56">
        <v>22</v>
      </c>
      <c r="T102" s="56">
        <v>11</v>
      </c>
      <c r="U102" s="56">
        <v>1996</v>
      </c>
      <c r="V102" s="56" t="str">
        <f>S102&amp;"/"&amp;T102&amp;"/"&amp;U102</f>
        <v>22/11/1996</v>
      </c>
      <c r="W102" s="56">
        <v>27</v>
      </c>
      <c r="X102" s="56">
        <v>7</v>
      </c>
      <c r="Y102" s="56">
        <v>2021</v>
      </c>
      <c r="Z102" s="56" t="str">
        <f>W102&amp;"/"&amp;X102&amp;"/"&amp;Y102</f>
        <v>27/7/2021</v>
      </c>
    </row>
    <row r="103" spans="1:26" s="57" customFormat="1" ht="15.6" x14ac:dyDescent="0.3">
      <c r="A103" s="61" t="s">
        <v>117</v>
      </c>
      <c r="B103" s="62">
        <f t="shared" ref="B103:D103" si="344">B102</f>
        <v>2</v>
      </c>
      <c r="C103" s="62" t="str">
        <f t="shared" si="344"/>
        <v>ProVisioNET</v>
      </c>
      <c r="D103" s="62" t="str">
        <f t="shared" si="344"/>
        <v>study</v>
      </c>
      <c r="E103" s="125" t="s">
        <v>200</v>
      </c>
      <c r="F103" s="62" t="str">
        <f t="shared" ref="F103" si="345">F102</f>
        <v>02</v>
      </c>
      <c r="G103" s="62">
        <v>2</v>
      </c>
      <c r="H103" s="62" t="s">
        <v>119</v>
      </c>
      <c r="I103" s="62">
        <v>1</v>
      </c>
      <c r="J103" s="62" t="str">
        <f t="shared" si="231"/>
        <v>ProVisioNET_study_102_02_cam1_1</v>
      </c>
      <c r="K103" s="136" t="s">
        <v>188</v>
      </c>
      <c r="L103" s="62" t="str">
        <f t="shared" ref="L103:M114" si="346">L102</f>
        <v>m</v>
      </c>
      <c r="M103" s="62" t="str">
        <f t="shared" si="346"/>
        <v>Gymnasium</v>
      </c>
      <c r="N103" s="62">
        <v>6</v>
      </c>
      <c r="O103" s="62" t="s">
        <v>201</v>
      </c>
      <c r="P103" s="62">
        <v>0</v>
      </c>
      <c r="Q103" s="58" t="str">
        <f t="shared" ref="Q103:X116" si="347">Q102</f>
        <v>lab</v>
      </c>
      <c r="R103" s="58" t="str">
        <f t="shared" si="347"/>
        <v>MK</v>
      </c>
      <c r="S103" s="58">
        <v>22</v>
      </c>
      <c r="T103" s="58">
        <v>11</v>
      </c>
      <c r="U103" s="58">
        <v>1996</v>
      </c>
      <c r="V103" s="58" t="str">
        <f t="shared" ref="V103:V110" si="348">V102</f>
        <v>22/11/1996</v>
      </c>
      <c r="W103" s="58">
        <f t="shared" si="347"/>
        <v>27</v>
      </c>
      <c r="X103" s="58">
        <f t="shared" si="347"/>
        <v>7</v>
      </c>
      <c r="Y103" s="58">
        <f t="shared" si="310"/>
        <v>2021</v>
      </c>
      <c r="Z103" s="58" t="str">
        <f t="shared" si="310"/>
        <v>27/7/2021</v>
      </c>
    </row>
    <row r="104" spans="1:26" s="57" customFormat="1" ht="15.6" x14ac:dyDescent="0.3">
      <c r="A104" s="61" t="s">
        <v>117</v>
      </c>
      <c r="B104" s="62">
        <f t="shared" ref="B104:D104" si="349">B103</f>
        <v>2</v>
      </c>
      <c r="C104" s="62" t="str">
        <f t="shared" si="349"/>
        <v>ProVisioNET</v>
      </c>
      <c r="D104" s="62" t="str">
        <f t="shared" si="349"/>
        <v>study</v>
      </c>
      <c r="E104" s="125" t="s">
        <v>200</v>
      </c>
      <c r="F104" s="62" t="str">
        <f t="shared" ref="F104" si="350">F103</f>
        <v>02</v>
      </c>
      <c r="G104" s="62">
        <v>2</v>
      </c>
      <c r="H104" s="62" t="s">
        <v>119</v>
      </c>
      <c r="I104" s="62">
        <v>2</v>
      </c>
      <c r="J104" s="62" t="str">
        <f t="shared" si="231"/>
        <v>ProVisioNET_study_102_02_cam1_2</v>
      </c>
      <c r="K104" s="136" t="s">
        <v>188</v>
      </c>
      <c r="L104" s="62" t="str">
        <f t="shared" si="346"/>
        <v>m</v>
      </c>
      <c r="M104" s="62" t="str">
        <f t="shared" si="346"/>
        <v>Gymnasium</v>
      </c>
      <c r="N104" s="62">
        <v>6</v>
      </c>
      <c r="O104" s="62" t="s">
        <v>201</v>
      </c>
      <c r="P104" s="62">
        <v>0</v>
      </c>
      <c r="Q104" s="58" t="str">
        <f t="shared" si="347"/>
        <v>lab</v>
      </c>
      <c r="R104" s="58" t="str">
        <f t="shared" si="347"/>
        <v>MK</v>
      </c>
      <c r="S104" s="58">
        <v>22</v>
      </c>
      <c r="T104" s="58">
        <v>11</v>
      </c>
      <c r="U104" s="58">
        <v>1996</v>
      </c>
      <c r="V104" s="58" t="str">
        <f t="shared" si="348"/>
        <v>22/11/1996</v>
      </c>
      <c r="W104" s="58">
        <f t="shared" si="347"/>
        <v>27</v>
      </c>
      <c r="X104" s="58">
        <f t="shared" si="347"/>
        <v>7</v>
      </c>
      <c r="Y104" s="58">
        <f t="shared" si="310"/>
        <v>2021</v>
      </c>
      <c r="Z104" s="58" t="str">
        <f t="shared" si="310"/>
        <v>27/7/2021</v>
      </c>
    </row>
    <row r="105" spans="1:26" s="57" customFormat="1" ht="15.6" x14ac:dyDescent="0.3">
      <c r="A105" s="61" t="s">
        <v>117</v>
      </c>
      <c r="B105" s="62">
        <f t="shared" ref="B105:C105" si="351">B104</f>
        <v>2</v>
      </c>
      <c r="C105" s="62" t="str">
        <f t="shared" si="351"/>
        <v>ProVisioNET</v>
      </c>
      <c r="D105" s="62" t="str">
        <f t="shared" ref="D105:D111" si="352">D103</f>
        <v>study</v>
      </c>
      <c r="E105" s="125" t="s">
        <v>200</v>
      </c>
      <c r="F105" s="62" t="str">
        <f t="shared" ref="F105:G105" si="353">F103</f>
        <v>02</v>
      </c>
      <c r="G105" s="62">
        <f t="shared" si="353"/>
        <v>2</v>
      </c>
      <c r="H105" s="62" t="s">
        <v>31</v>
      </c>
      <c r="I105" s="62">
        <v>1</v>
      </c>
      <c r="J105" s="62" t="str">
        <f t="shared" si="231"/>
        <v>ProVisioNET_study_102_02_cam2_1</v>
      </c>
      <c r="K105" s="136" t="s">
        <v>188</v>
      </c>
      <c r="L105" s="62" t="str">
        <f t="shared" si="346"/>
        <v>m</v>
      </c>
      <c r="M105" s="62" t="str">
        <f t="shared" si="346"/>
        <v>Gymnasium</v>
      </c>
      <c r="N105" s="62">
        <v>6</v>
      </c>
      <c r="O105" s="62" t="s">
        <v>201</v>
      </c>
      <c r="P105" s="62">
        <v>0</v>
      </c>
      <c r="Q105" s="58" t="str">
        <f t="shared" si="347"/>
        <v>lab</v>
      </c>
      <c r="R105" s="58" t="str">
        <f t="shared" si="347"/>
        <v>MK</v>
      </c>
      <c r="S105" s="58">
        <v>22</v>
      </c>
      <c r="T105" s="58">
        <v>11</v>
      </c>
      <c r="U105" s="58">
        <v>1996</v>
      </c>
      <c r="V105" s="58" t="str">
        <f t="shared" si="348"/>
        <v>22/11/1996</v>
      </c>
      <c r="W105" s="58">
        <f t="shared" si="347"/>
        <v>27</v>
      </c>
      <c r="X105" s="58">
        <f t="shared" si="347"/>
        <v>7</v>
      </c>
      <c r="Y105" s="58">
        <f t="shared" si="310"/>
        <v>2021</v>
      </c>
      <c r="Z105" s="58" t="str">
        <f t="shared" si="310"/>
        <v>27/7/2021</v>
      </c>
    </row>
    <row r="106" spans="1:26" s="57" customFormat="1" ht="15.6" x14ac:dyDescent="0.3">
      <c r="A106" s="61" t="s">
        <v>117</v>
      </c>
      <c r="B106" s="62">
        <f t="shared" ref="B106:C106" si="354">B105</f>
        <v>2</v>
      </c>
      <c r="C106" s="62" t="str">
        <f t="shared" si="354"/>
        <v>ProVisioNET</v>
      </c>
      <c r="D106" s="62" t="str">
        <f t="shared" si="352"/>
        <v>study</v>
      </c>
      <c r="E106" s="125" t="s">
        <v>200</v>
      </c>
      <c r="F106" s="62" t="str">
        <f t="shared" ref="F106:G106" si="355">F104</f>
        <v>02</v>
      </c>
      <c r="G106" s="62">
        <f t="shared" si="355"/>
        <v>2</v>
      </c>
      <c r="H106" s="62" t="s">
        <v>31</v>
      </c>
      <c r="I106" s="62">
        <v>2</v>
      </c>
      <c r="J106" s="62" t="str">
        <f t="shared" si="231"/>
        <v>ProVisioNET_study_102_02_cam2_2</v>
      </c>
      <c r="K106" s="136" t="s">
        <v>188</v>
      </c>
      <c r="L106" s="62" t="str">
        <f t="shared" si="346"/>
        <v>m</v>
      </c>
      <c r="M106" s="62" t="str">
        <f t="shared" si="346"/>
        <v>Gymnasium</v>
      </c>
      <c r="N106" s="62">
        <v>6</v>
      </c>
      <c r="O106" s="62" t="s">
        <v>201</v>
      </c>
      <c r="P106" s="62">
        <v>0</v>
      </c>
      <c r="Q106" s="58" t="str">
        <f t="shared" si="347"/>
        <v>lab</v>
      </c>
      <c r="R106" s="58" t="str">
        <f t="shared" si="347"/>
        <v>MK</v>
      </c>
      <c r="S106" s="58">
        <v>22</v>
      </c>
      <c r="T106" s="58">
        <v>11</v>
      </c>
      <c r="U106" s="58">
        <v>1996</v>
      </c>
      <c r="V106" s="58" t="str">
        <f t="shared" si="348"/>
        <v>22/11/1996</v>
      </c>
      <c r="W106" s="58">
        <f t="shared" si="347"/>
        <v>27</v>
      </c>
      <c r="X106" s="58">
        <f t="shared" si="347"/>
        <v>7</v>
      </c>
      <c r="Y106" s="58">
        <f t="shared" si="310"/>
        <v>2021</v>
      </c>
      <c r="Z106" s="58" t="str">
        <f t="shared" si="310"/>
        <v>27/7/2021</v>
      </c>
    </row>
    <row r="107" spans="1:26" s="57" customFormat="1" ht="15.6" x14ac:dyDescent="0.3">
      <c r="A107" s="61" t="s">
        <v>117</v>
      </c>
      <c r="B107" s="62">
        <f t="shared" ref="B107:C107" si="356">B106</f>
        <v>2</v>
      </c>
      <c r="C107" s="62" t="str">
        <f t="shared" si="356"/>
        <v>ProVisioNET</v>
      </c>
      <c r="D107" s="62" t="str">
        <f t="shared" si="352"/>
        <v>study</v>
      </c>
      <c r="E107" s="125" t="s">
        <v>200</v>
      </c>
      <c r="F107" s="62" t="str">
        <f t="shared" ref="F107:G107" si="357">F105</f>
        <v>02</v>
      </c>
      <c r="G107" s="62">
        <f t="shared" si="357"/>
        <v>2</v>
      </c>
      <c r="H107" s="62" t="s">
        <v>32</v>
      </c>
      <c r="I107" s="62">
        <v>1</v>
      </c>
      <c r="J107" s="62" t="str">
        <f t="shared" si="231"/>
        <v>ProVisioNET_study_102_02_cam3_1</v>
      </c>
      <c r="K107" s="136" t="s">
        <v>188</v>
      </c>
      <c r="L107" s="62" t="str">
        <f t="shared" si="346"/>
        <v>m</v>
      </c>
      <c r="M107" s="62" t="str">
        <f t="shared" si="346"/>
        <v>Gymnasium</v>
      </c>
      <c r="N107" s="62">
        <v>6</v>
      </c>
      <c r="O107" s="62" t="s">
        <v>201</v>
      </c>
      <c r="P107" s="62">
        <v>0</v>
      </c>
      <c r="Q107" s="58" t="str">
        <f t="shared" si="347"/>
        <v>lab</v>
      </c>
      <c r="R107" s="58" t="str">
        <f t="shared" si="347"/>
        <v>MK</v>
      </c>
      <c r="S107" s="58">
        <v>22</v>
      </c>
      <c r="T107" s="58">
        <v>11</v>
      </c>
      <c r="U107" s="58">
        <v>1996</v>
      </c>
      <c r="V107" s="58" t="str">
        <f t="shared" si="348"/>
        <v>22/11/1996</v>
      </c>
      <c r="W107" s="58">
        <f t="shared" si="347"/>
        <v>27</v>
      </c>
      <c r="X107" s="58">
        <f t="shared" si="347"/>
        <v>7</v>
      </c>
      <c r="Y107" s="58">
        <f t="shared" si="310"/>
        <v>2021</v>
      </c>
      <c r="Z107" s="58" t="str">
        <f t="shared" si="310"/>
        <v>27/7/2021</v>
      </c>
    </row>
    <row r="108" spans="1:26" s="57" customFormat="1" ht="15.6" x14ac:dyDescent="0.3">
      <c r="A108" s="61" t="s">
        <v>117</v>
      </c>
      <c r="B108" s="62">
        <f t="shared" ref="B108:C108" si="358">B107</f>
        <v>2</v>
      </c>
      <c r="C108" s="62" t="str">
        <f t="shared" si="358"/>
        <v>ProVisioNET</v>
      </c>
      <c r="D108" s="62" t="str">
        <f t="shared" si="352"/>
        <v>study</v>
      </c>
      <c r="E108" s="125" t="s">
        <v>200</v>
      </c>
      <c r="F108" s="62" t="str">
        <f t="shared" ref="F108:G108" si="359">F106</f>
        <v>02</v>
      </c>
      <c r="G108" s="62">
        <f t="shared" si="359"/>
        <v>2</v>
      </c>
      <c r="H108" s="62" t="s">
        <v>32</v>
      </c>
      <c r="I108" s="62">
        <v>2</v>
      </c>
      <c r="J108" s="62" t="str">
        <f t="shared" si="231"/>
        <v>ProVisioNET_study_102_02_cam3_2</v>
      </c>
      <c r="K108" s="136" t="s">
        <v>188</v>
      </c>
      <c r="L108" s="62" t="str">
        <f t="shared" si="346"/>
        <v>m</v>
      </c>
      <c r="M108" s="62" t="str">
        <f t="shared" si="346"/>
        <v>Gymnasium</v>
      </c>
      <c r="N108" s="62">
        <v>6</v>
      </c>
      <c r="O108" s="62" t="s">
        <v>201</v>
      </c>
      <c r="P108" s="62">
        <v>0</v>
      </c>
      <c r="Q108" s="58" t="str">
        <f t="shared" si="347"/>
        <v>lab</v>
      </c>
      <c r="R108" s="58" t="str">
        <f t="shared" si="347"/>
        <v>MK</v>
      </c>
      <c r="S108" s="58">
        <v>22</v>
      </c>
      <c r="T108" s="58">
        <v>11</v>
      </c>
      <c r="U108" s="58">
        <v>1996</v>
      </c>
      <c r="V108" s="58" t="str">
        <f t="shared" si="348"/>
        <v>22/11/1996</v>
      </c>
      <c r="W108" s="58">
        <f t="shared" si="347"/>
        <v>27</v>
      </c>
      <c r="X108" s="58">
        <f t="shared" si="347"/>
        <v>7</v>
      </c>
      <c r="Y108" s="58">
        <f t="shared" si="310"/>
        <v>2021</v>
      </c>
      <c r="Z108" s="58" t="str">
        <f t="shared" si="310"/>
        <v>27/7/2021</v>
      </c>
    </row>
    <row r="109" spans="1:26" s="57" customFormat="1" ht="15.6" x14ac:dyDescent="0.3">
      <c r="A109" s="61" t="s">
        <v>117</v>
      </c>
      <c r="B109" s="62">
        <f t="shared" ref="B109:C109" si="360">B108</f>
        <v>2</v>
      </c>
      <c r="C109" s="62" t="str">
        <f t="shared" si="360"/>
        <v>ProVisioNET</v>
      </c>
      <c r="D109" s="62" t="str">
        <f t="shared" si="352"/>
        <v>study</v>
      </c>
      <c r="E109" s="125" t="s">
        <v>200</v>
      </c>
      <c r="F109" s="62" t="str">
        <f t="shared" ref="F109:G109" si="361">F107</f>
        <v>02</v>
      </c>
      <c r="G109" s="62">
        <f t="shared" si="361"/>
        <v>2</v>
      </c>
      <c r="H109" s="62" t="s">
        <v>33</v>
      </c>
      <c r="I109" s="62">
        <v>1</v>
      </c>
      <c r="J109" s="62" t="str">
        <f t="shared" si="231"/>
        <v>ProVisioNET_study_102_02_cam4_1</v>
      </c>
      <c r="K109" s="136" t="s">
        <v>188</v>
      </c>
      <c r="L109" s="62" t="str">
        <f t="shared" si="346"/>
        <v>m</v>
      </c>
      <c r="M109" s="62" t="str">
        <f t="shared" si="346"/>
        <v>Gymnasium</v>
      </c>
      <c r="N109" s="62">
        <v>6</v>
      </c>
      <c r="O109" s="62" t="s">
        <v>201</v>
      </c>
      <c r="P109" s="62">
        <v>0</v>
      </c>
      <c r="Q109" s="58" t="str">
        <f t="shared" si="347"/>
        <v>lab</v>
      </c>
      <c r="R109" s="58" t="str">
        <f t="shared" si="347"/>
        <v>MK</v>
      </c>
      <c r="S109" s="58">
        <v>22</v>
      </c>
      <c r="T109" s="58">
        <v>11</v>
      </c>
      <c r="U109" s="58">
        <v>1996</v>
      </c>
      <c r="V109" s="58" t="str">
        <f t="shared" si="348"/>
        <v>22/11/1996</v>
      </c>
      <c r="W109" s="58">
        <f t="shared" si="347"/>
        <v>27</v>
      </c>
      <c r="X109" s="58">
        <f t="shared" si="347"/>
        <v>7</v>
      </c>
      <c r="Y109" s="58">
        <f t="shared" si="310"/>
        <v>2021</v>
      </c>
      <c r="Z109" s="58" t="str">
        <f t="shared" si="310"/>
        <v>27/7/2021</v>
      </c>
    </row>
    <row r="110" spans="1:26" s="57" customFormat="1" ht="15.6" x14ac:dyDescent="0.3">
      <c r="A110" s="61" t="s">
        <v>117</v>
      </c>
      <c r="B110" s="62">
        <f t="shared" ref="B110:C110" si="362">B109</f>
        <v>2</v>
      </c>
      <c r="C110" s="62" t="str">
        <f t="shared" si="362"/>
        <v>ProVisioNET</v>
      </c>
      <c r="D110" s="62" t="str">
        <f t="shared" si="352"/>
        <v>study</v>
      </c>
      <c r="E110" s="125" t="s">
        <v>200</v>
      </c>
      <c r="F110" s="62" t="str">
        <f t="shared" ref="F110:G110" si="363">F108</f>
        <v>02</v>
      </c>
      <c r="G110" s="62">
        <f t="shared" si="363"/>
        <v>2</v>
      </c>
      <c r="H110" s="62" t="s">
        <v>33</v>
      </c>
      <c r="I110" s="62">
        <v>2</v>
      </c>
      <c r="J110" s="62" t="str">
        <f t="shared" si="231"/>
        <v>ProVisioNET_study_102_02_cam4_2</v>
      </c>
      <c r="K110" s="136" t="s">
        <v>188</v>
      </c>
      <c r="L110" s="62" t="str">
        <f t="shared" si="346"/>
        <v>m</v>
      </c>
      <c r="M110" s="62" t="str">
        <f t="shared" si="346"/>
        <v>Gymnasium</v>
      </c>
      <c r="N110" s="62">
        <v>6</v>
      </c>
      <c r="O110" s="62" t="s">
        <v>201</v>
      </c>
      <c r="P110" s="62">
        <v>0</v>
      </c>
      <c r="Q110" s="58" t="str">
        <f t="shared" si="347"/>
        <v>lab</v>
      </c>
      <c r="R110" s="58" t="str">
        <f t="shared" si="347"/>
        <v>MK</v>
      </c>
      <c r="S110" s="58">
        <v>22</v>
      </c>
      <c r="T110" s="58">
        <v>11</v>
      </c>
      <c r="U110" s="58">
        <v>1996</v>
      </c>
      <c r="V110" s="58" t="str">
        <f t="shared" si="348"/>
        <v>22/11/1996</v>
      </c>
      <c r="W110" s="58">
        <f t="shared" si="347"/>
        <v>27</v>
      </c>
      <c r="X110" s="58">
        <f t="shared" si="347"/>
        <v>7</v>
      </c>
      <c r="Y110" s="58">
        <f t="shared" si="310"/>
        <v>2021</v>
      </c>
      <c r="Z110" s="58" t="str">
        <f t="shared" si="310"/>
        <v>27/7/2021</v>
      </c>
    </row>
    <row r="111" spans="1:26" s="57" customFormat="1" ht="15.6" x14ac:dyDescent="0.3">
      <c r="A111" s="61" t="s">
        <v>117</v>
      </c>
      <c r="B111" s="62">
        <f t="shared" ref="B111:C111" si="364">B110</f>
        <v>2</v>
      </c>
      <c r="C111" s="62" t="str">
        <f t="shared" si="364"/>
        <v>ProVisioNET</v>
      </c>
      <c r="D111" s="62" t="str">
        <f t="shared" si="352"/>
        <v>study</v>
      </c>
      <c r="E111" s="125" t="s">
        <v>200</v>
      </c>
      <c r="F111" s="62" t="str">
        <f t="shared" ref="F111" si="365">F109</f>
        <v>02</v>
      </c>
      <c r="G111" s="62">
        <f>G109</f>
        <v>2</v>
      </c>
      <c r="H111" s="62" t="s">
        <v>120</v>
      </c>
      <c r="I111" s="62"/>
      <c r="J111" s="62" t="str">
        <f t="shared" ref="J111:J118" si="366">CONCATENATE(C111,"_",D111,"_",E111,"_",F111,"_",H111)</f>
        <v>ProVisioNET_study_102_02_glasses</v>
      </c>
      <c r="K111" s="136" t="s">
        <v>188</v>
      </c>
      <c r="L111" s="62" t="str">
        <f t="shared" ref="L111:M111" si="367">L110</f>
        <v>m</v>
      </c>
      <c r="M111" s="62" t="str">
        <f t="shared" si="367"/>
        <v>Gymnasium</v>
      </c>
      <c r="N111" s="62">
        <v>6</v>
      </c>
      <c r="O111" s="62" t="s">
        <v>201</v>
      </c>
      <c r="P111" s="62">
        <v>0</v>
      </c>
      <c r="Q111" s="58" t="str">
        <f t="shared" ref="Q111:Z111" si="368">Q110</f>
        <v>lab</v>
      </c>
      <c r="R111" s="58" t="str">
        <f t="shared" si="368"/>
        <v>MK</v>
      </c>
      <c r="S111" s="58">
        <v>22</v>
      </c>
      <c r="T111" s="58">
        <v>11</v>
      </c>
      <c r="U111" s="58">
        <v>1996</v>
      </c>
      <c r="V111" s="58" t="str">
        <f t="shared" ref="V111" si="369">V110</f>
        <v>22/11/1996</v>
      </c>
      <c r="W111" s="58">
        <f t="shared" si="368"/>
        <v>27</v>
      </c>
      <c r="X111" s="58">
        <f t="shared" si="368"/>
        <v>7</v>
      </c>
      <c r="Y111" s="58">
        <f t="shared" si="368"/>
        <v>2021</v>
      </c>
      <c r="Z111" s="58" t="str">
        <f t="shared" si="368"/>
        <v>27/7/2021</v>
      </c>
    </row>
    <row r="112" spans="1:26" s="57" customFormat="1" ht="15.6" x14ac:dyDescent="0.3">
      <c r="A112" s="61" t="s">
        <v>117</v>
      </c>
      <c r="B112" s="62">
        <f t="shared" ref="B112:D112" si="370">B111</f>
        <v>2</v>
      </c>
      <c r="C112" s="62" t="str">
        <f t="shared" si="370"/>
        <v>ProVisioNET</v>
      </c>
      <c r="D112" s="62" t="str">
        <f t="shared" si="370"/>
        <v>study</v>
      </c>
      <c r="E112" s="125" t="s">
        <v>200</v>
      </c>
      <c r="F112" s="62" t="str">
        <f t="shared" ref="F112:G112" si="371">F111</f>
        <v>02</v>
      </c>
      <c r="G112" s="62">
        <f t="shared" si="371"/>
        <v>2</v>
      </c>
      <c r="H112" s="62" t="s">
        <v>121</v>
      </c>
      <c r="I112" s="62"/>
      <c r="J112" s="62" t="str">
        <f t="shared" si="366"/>
        <v>ProVisioNET_study_102_02_ambient</v>
      </c>
      <c r="K112" s="136" t="s">
        <v>188</v>
      </c>
      <c r="L112" s="62" t="str">
        <f t="shared" si="346"/>
        <v>m</v>
      </c>
      <c r="M112" s="62" t="str">
        <f t="shared" si="346"/>
        <v>Gymnasium</v>
      </c>
      <c r="N112" s="62">
        <v>6</v>
      </c>
      <c r="O112" s="62" t="s">
        <v>201</v>
      </c>
      <c r="P112" s="62">
        <v>0</v>
      </c>
      <c r="Q112" s="58" t="str">
        <f t="shared" si="347"/>
        <v>lab</v>
      </c>
      <c r="R112" s="58" t="str">
        <f t="shared" si="347"/>
        <v>MK</v>
      </c>
      <c r="S112" s="58">
        <v>22</v>
      </c>
      <c r="T112" s="58">
        <v>11</v>
      </c>
      <c r="U112" s="58">
        <v>1996</v>
      </c>
      <c r="V112" s="58" t="str">
        <f t="shared" ref="V112" si="372">V111</f>
        <v>22/11/1996</v>
      </c>
      <c r="W112" s="58">
        <f t="shared" si="347"/>
        <v>27</v>
      </c>
      <c r="X112" s="58">
        <f t="shared" si="347"/>
        <v>7</v>
      </c>
      <c r="Y112" s="58">
        <f t="shared" si="310"/>
        <v>2021</v>
      </c>
      <c r="Z112" s="58" t="str">
        <f t="shared" si="310"/>
        <v>27/7/2021</v>
      </c>
    </row>
    <row r="113" spans="1:26" s="57" customFormat="1" ht="15.6" x14ac:dyDescent="0.3">
      <c r="A113" s="61" t="s">
        <v>117</v>
      </c>
      <c r="B113" s="62">
        <f t="shared" ref="B113:C113" si="373">B111</f>
        <v>2</v>
      </c>
      <c r="C113" s="62" t="str">
        <f t="shared" si="373"/>
        <v>ProVisioNET</v>
      </c>
      <c r="D113" s="62" t="str">
        <f t="shared" ref="D113" si="374">D112</f>
        <v>study</v>
      </c>
      <c r="E113" s="125" t="s">
        <v>200</v>
      </c>
      <c r="F113" s="62" t="str">
        <f t="shared" ref="F113:G113" si="375">F112</f>
        <v>02</v>
      </c>
      <c r="G113" s="62">
        <f t="shared" si="375"/>
        <v>2</v>
      </c>
      <c r="H113" s="62" t="s">
        <v>122</v>
      </c>
      <c r="I113" s="62"/>
      <c r="J113" s="62" t="str">
        <f t="shared" si="366"/>
        <v>ProVisioNET_study_102_02_ETrawdata</v>
      </c>
      <c r="K113" s="136" t="s">
        <v>188</v>
      </c>
      <c r="L113" s="62" t="str">
        <f t="shared" si="346"/>
        <v>m</v>
      </c>
      <c r="M113" s="62" t="str">
        <f t="shared" si="346"/>
        <v>Gymnasium</v>
      </c>
      <c r="N113" s="62">
        <v>6</v>
      </c>
      <c r="O113" s="62" t="s">
        <v>201</v>
      </c>
      <c r="P113" s="62">
        <v>0</v>
      </c>
      <c r="Q113" s="58" t="str">
        <f t="shared" si="347"/>
        <v>lab</v>
      </c>
      <c r="R113" s="58" t="str">
        <f t="shared" si="347"/>
        <v>MK</v>
      </c>
      <c r="S113" s="58">
        <v>22</v>
      </c>
      <c r="T113" s="58">
        <v>11</v>
      </c>
      <c r="U113" s="58">
        <v>1996</v>
      </c>
      <c r="V113" s="58" t="str">
        <f t="shared" ref="V113" si="376">V112</f>
        <v>22/11/1996</v>
      </c>
      <c r="W113" s="58">
        <f t="shared" si="347"/>
        <v>27</v>
      </c>
      <c r="X113" s="58">
        <f t="shared" si="347"/>
        <v>7</v>
      </c>
      <c r="Y113" s="58">
        <f t="shared" si="310"/>
        <v>2021</v>
      </c>
      <c r="Z113" s="58" t="str">
        <f t="shared" si="310"/>
        <v>27/7/2021</v>
      </c>
    </row>
    <row r="114" spans="1:26" s="57" customFormat="1" ht="15.6" x14ac:dyDescent="0.3">
      <c r="A114" s="61" t="s">
        <v>117</v>
      </c>
      <c r="B114" s="62">
        <f t="shared" ref="B114:D114" si="377">B113</f>
        <v>2</v>
      </c>
      <c r="C114" s="62" t="str">
        <f t="shared" si="377"/>
        <v>ProVisioNET</v>
      </c>
      <c r="D114" s="62" t="str">
        <f t="shared" si="377"/>
        <v>study</v>
      </c>
      <c r="E114" s="125" t="s">
        <v>200</v>
      </c>
      <c r="F114" s="62" t="str">
        <f t="shared" ref="F114" si="378">F113</f>
        <v>02</v>
      </c>
      <c r="G114" s="62">
        <v>2</v>
      </c>
      <c r="H114" s="62" t="s">
        <v>186</v>
      </c>
      <c r="I114" s="62"/>
      <c r="J114" s="62" t="str">
        <f t="shared" si="366"/>
        <v>ProVisioNET_study_102_02_sri_obs</v>
      </c>
      <c r="K114" s="136" t="s">
        <v>188</v>
      </c>
      <c r="L114" s="62" t="str">
        <f t="shared" si="346"/>
        <v>m</v>
      </c>
      <c r="M114" s="62" t="str">
        <f t="shared" si="346"/>
        <v>Gymnasium</v>
      </c>
      <c r="N114" s="62">
        <v>6</v>
      </c>
      <c r="O114" s="62" t="s">
        <v>201</v>
      </c>
      <c r="P114" s="62">
        <v>0</v>
      </c>
      <c r="Q114" s="58" t="str">
        <f t="shared" si="347"/>
        <v>lab</v>
      </c>
      <c r="R114" s="58" t="str">
        <f t="shared" si="347"/>
        <v>MK</v>
      </c>
      <c r="S114" s="58">
        <v>22</v>
      </c>
      <c r="T114" s="58">
        <v>11</v>
      </c>
      <c r="U114" s="58">
        <v>1996</v>
      </c>
      <c r="V114" s="58" t="str">
        <f t="shared" ref="V114" si="379">V113</f>
        <v>22/11/1996</v>
      </c>
      <c r="W114" s="58">
        <f t="shared" si="347"/>
        <v>27</v>
      </c>
      <c r="X114" s="58">
        <f t="shared" si="347"/>
        <v>7</v>
      </c>
      <c r="Y114" s="58">
        <f t="shared" si="310"/>
        <v>2021</v>
      </c>
      <c r="Z114" s="58" t="str">
        <f t="shared" si="310"/>
        <v>27/7/2021</v>
      </c>
    </row>
    <row r="115" spans="1:26" s="61" customFormat="1" ht="15.6" x14ac:dyDescent="0.3">
      <c r="A115" s="61" t="s">
        <v>117</v>
      </c>
      <c r="B115" s="62">
        <f t="shared" ref="B115:D116" si="380">B114</f>
        <v>2</v>
      </c>
      <c r="C115" s="62" t="str">
        <f t="shared" si="380"/>
        <v>ProVisioNET</v>
      </c>
      <c r="D115" s="62" t="str">
        <f t="shared" si="380"/>
        <v>study</v>
      </c>
      <c r="E115" s="125" t="s">
        <v>200</v>
      </c>
      <c r="F115" s="62" t="str">
        <f>F114</f>
        <v>02</v>
      </c>
      <c r="G115" s="62">
        <v>2</v>
      </c>
      <c r="H115" s="62" t="s">
        <v>180</v>
      </c>
      <c r="I115" s="62"/>
      <c r="J115" s="62" t="str">
        <f t="shared" si="366"/>
        <v>ProVisioNET_study_102_02_sri_ambient</v>
      </c>
      <c r="K115" s="140" t="s">
        <v>188</v>
      </c>
      <c r="L115" s="62" t="str">
        <f t="shared" ref="L115:M115" si="381">L114</f>
        <v>m</v>
      </c>
      <c r="M115" s="62" t="str">
        <f t="shared" si="381"/>
        <v>Gymnasium</v>
      </c>
      <c r="N115" s="62">
        <v>6</v>
      </c>
      <c r="O115" s="62" t="s">
        <v>201</v>
      </c>
      <c r="P115" s="62">
        <v>0</v>
      </c>
      <c r="Q115" s="58" t="str">
        <f t="shared" si="347"/>
        <v>lab</v>
      </c>
      <c r="R115" s="58" t="str">
        <f t="shared" si="347"/>
        <v>MK</v>
      </c>
      <c r="S115" s="58">
        <v>22</v>
      </c>
      <c r="T115" s="58">
        <v>11</v>
      </c>
      <c r="U115" s="58">
        <v>1996</v>
      </c>
      <c r="V115" s="58" t="str">
        <f t="shared" ref="V115" si="382">V114</f>
        <v>22/11/1996</v>
      </c>
      <c r="W115" s="58">
        <f t="shared" si="347"/>
        <v>27</v>
      </c>
      <c r="X115" s="58">
        <f t="shared" si="347"/>
        <v>7</v>
      </c>
      <c r="Y115" s="58">
        <f t="shared" si="310"/>
        <v>2021</v>
      </c>
      <c r="Z115" s="58" t="str">
        <f t="shared" si="310"/>
        <v>27/7/2021</v>
      </c>
    </row>
    <row r="116" spans="1:26" s="61" customFormat="1" ht="15.6" x14ac:dyDescent="0.3">
      <c r="A116" s="61" t="s">
        <v>117</v>
      </c>
      <c r="B116" s="62">
        <f t="shared" si="380"/>
        <v>2</v>
      </c>
      <c r="C116" s="62" t="str">
        <f t="shared" si="380"/>
        <v>ProVisioNET</v>
      </c>
      <c r="D116" s="62" t="str">
        <f t="shared" si="380"/>
        <v>study</v>
      </c>
      <c r="E116" s="125" t="s">
        <v>200</v>
      </c>
      <c r="F116" s="62" t="str">
        <f>F115</f>
        <v>02</v>
      </c>
      <c r="G116" s="62">
        <v>2</v>
      </c>
      <c r="H116" s="62" t="s">
        <v>199</v>
      </c>
      <c r="I116" s="62"/>
      <c r="J116" s="62" t="str">
        <f t="shared" si="366"/>
        <v>ProVisioNET_study_102_02_fitbit</v>
      </c>
      <c r="K116" s="140" t="s">
        <v>188</v>
      </c>
      <c r="L116" s="62" t="str">
        <f t="shared" ref="L116:M116" si="383">L115</f>
        <v>m</v>
      </c>
      <c r="M116" s="62" t="str">
        <f t="shared" si="383"/>
        <v>Gymnasium</v>
      </c>
      <c r="N116" s="62">
        <v>6</v>
      </c>
      <c r="O116" s="62" t="s">
        <v>201</v>
      </c>
      <c r="P116" s="62">
        <v>0</v>
      </c>
      <c r="Q116" s="58" t="s">
        <v>11</v>
      </c>
      <c r="R116" s="58" t="s">
        <v>18</v>
      </c>
      <c r="S116" s="58">
        <v>22</v>
      </c>
      <c r="T116" s="58">
        <v>11</v>
      </c>
      <c r="U116" s="58">
        <v>1996</v>
      </c>
      <c r="V116" s="58" t="str">
        <f t="shared" ref="V116" si="384">V115</f>
        <v>22/11/1996</v>
      </c>
      <c r="W116" s="58">
        <f t="shared" si="347"/>
        <v>27</v>
      </c>
      <c r="X116" s="58">
        <f t="shared" si="347"/>
        <v>7</v>
      </c>
      <c r="Y116" s="58">
        <f t="shared" si="310"/>
        <v>2021</v>
      </c>
      <c r="Z116" s="58" t="str">
        <f t="shared" si="310"/>
        <v>27/7/2021</v>
      </c>
    </row>
    <row r="117" spans="1:26" s="122" customFormat="1" ht="15.6" x14ac:dyDescent="0.3">
      <c r="A117" s="122" t="s">
        <v>117</v>
      </c>
      <c r="B117" s="123">
        <f>B115</f>
        <v>2</v>
      </c>
      <c r="C117" s="123" t="str">
        <f>C115</f>
        <v>ProVisioNET</v>
      </c>
      <c r="D117" s="123" t="str">
        <f>D115</f>
        <v>study</v>
      </c>
      <c r="E117" s="139" t="s">
        <v>200</v>
      </c>
      <c r="F117" s="123" t="str">
        <f>F115</f>
        <v>02</v>
      </c>
      <c r="G117" s="123">
        <v>2</v>
      </c>
      <c r="H117" s="123" t="s">
        <v>195</v>
      </c>
      <c r="I117" s="123"/>
      <c r="J117" s="123" t="str">
        <f t="shared" si="366"/>
        <v>ProVisioNET_study_102_02_zed</v>
      </c>
      <c r="K117" s="141" t="s">
        <v>204</v>
      </c>
      <c r="L117" s="123" t="str">
        <f>L115</f>
        <v>m</v>
      </c>
      <c r="M117" s="123" t="s">
        <v>183</v>
      </c>
      <c r="N117" s="123">
        <v>6</v>
      </c>
      <c r="O117" s="123" t="s">
        <v>201</v>
      </c>
      <c r="P117" s="123">
        <v>0</v>
      </c>
      <c r="Q117" s="123" t="str">
        <f>Q115</f>
        <v>lab</v>
      </c>
      <c r="R117" s="123" t="str">
        <f>R115</f>
        <v>MK</v>
      </c>
      <c r="S117" s="123">
        <v>22</v>
      </c>
      <c r="T117" s="123">
        <v>11</v>
      </c>
      <c r="U117" s="123">
        <v>1996</v>
      </c>
      <c r="V117" s="123" t="str">
        <f t="shared" ref="V117" si="385">V116</f>
        <v>22/11/1996</v>
      </c>
      <c r="W117" s="123">
        <f t="shared" ref="W117:Z117" si="386">W115</f>
        <v>27</v>
      </c>
      <c r="X117" s="123">
        <f t="shared" si="386"/>
        <v>7</v>
      </c>
      <c r="Y117" s="123">
        <f t="shared" si="386"/>
        <v>2021</v>
      </c>
      <c r="Z117" s="123" t="str">
        <f t="shared" si="386"/>
        <v>27/7/2021</v>
      </c>
    </row>
    <row r="118" spans="1:26" s="1" customFormat="1" ht="15.6" x14ac:dyDescent="0.3">
      <c r="A118" s="64" t="s">
        <v>116</v>
      </c>
      <c r="B118" s="63">
        <v>3</v>
      </c>
      <c r="C118" s="63" t="s">
        <v>176</v>
      </c>
      <c r="D118" s="63" t="s">
        <v>0</v>
      </c>
      <c r="E118" s="124" t="s">
        <v>202</v>
      </c>
      <c r="F118" s="65" t="s">
        <v>22</v>
      </c>
      <c r="G118" s="63">
        <v>3</v>
      </c>
      <c r="H118" s="63" t="s">
        <v>117</v>
      </c>
      <c r="I118" s="63"/>
      <c r="J118" s="62" t="str">
        <f t="shared" si="366"/>
        <v>ProVisioNET_study_103_03_label</v>
      </c>
      <c r="K118" s="63" t="s">
        <v>115</v>
      </c>
      <c r="L118" s="68" t="s">
        <v>178</v>
      </c>
      <c r="M118" s="63" t="s">
        <v>183</v>
      </c>
      <c r="N118" s="63">
        <v>11</v>
      </c>
      <c r="O118" s="63" t="s">
        <v>184</v>
      </c>
      <c r="P118" s="63">
        <v>0</v>
      </c>
      <c r="Q118" s="56" t="s">
        <v>11</v>
      </c>
      <c r="R118" s="56" t="s">
        <v>18</v>
      </c>
      <c r="S118" s="56">
        <v>1</v>
      </c>
      <c r="T118" s="56">
        <v>7</v>
      </c>
      <c r="U118" s="56">
        <v>1997</v>
      </c>
      <c r="V118" s="56" t="str">
        <f>S118&amp;"/"&amp;T118&amp;"/"&amp;U118</f>
        <v>1/7/1997</v>
      </c>
      <c r="W118" s="56">
        <v>28</v>
      </c>
      <c r="X118" s="56">
        <v>7</v>
      </c>
      <c r="Y118" s="56">
        <v>2021</v>
      </c>
      <c r="Z118" s="56" t="str">
        <f>W118&amp;"/"&amp;X118&amp;"/"&amp;Y118</f>
        <v>28/7/2021</v>
      </c>
    </row>
    <row r="119" spans="1:26" s="57" customFormat="1" ht="15.6" x14ac:dyDescent="0.3">
      <c r="A119" s="61" t="s">
        <v>117</v>
      </c>
      <c r="B119" s="62">
        <f t="shared" ref="B119:D119" si="387">B118</f>
        <v>3</v>
      </c>
      <c r="C119" s="62" t="str">
        <f t="shared" si="387"/>
        <v>ProVisioNET</v>
      </c>
      <c r="D119" s="62" t="str">
        <f t="shared" si="387"/>
        <v>study</v>
      </c>
      <c r="E119" s="125" t="s">
        <v>202</v>
      </c>
      <c r="F119" s="62" t="str">
        <f t="shared" ref="F119" si="388">F118</f>
        <v>03</v>
      </c>
      <c r="G119" s="62">
        <v>3</v>
      </c>
      <c r="H119" s="62" t="s">
        <v>119</v>
      </c>
      <c r="I119" s="62">
        <v>1</v>
      </c>
      <c r="J119" s="62" t="str">
        <f t="shared" si="231"/>
        <v>ProVisioNET_study_103_03_cam1_1</v>
      </c>
      <c r="K119" s="136" t="s">
        <v>188</v>
      </c>
      <c r="L119" s="62" t="str">
        <f t="shared" ref="L119:M119" si="389">L118</f>
        <v>f</v>
      </c>
      <c r="M119" s="62" t="str">
        <f t="shared" si="389"/>
        <v>Gymnasium</v>
      </c>
      <c r="N119" s="62">
        <v>11</v>
      </c>
      <c r="O119" s="62" t="s">
        <v>184</v>
      </c>
      <c r="P119" s="62">
        <v>0</v>
      </c>
      <c r="Q119" s="58" t="str">
        <f t="shared" ref="Q119:R119" si="390">Q118</f>
        <v>lab</v>
      </c>
      <c r="R119" s="58" t="str">
        <f t="shared" si="390"/>
        <v>MK</v>
      </c>
      <c r="S119" s="58">
        <v>1</v>
      </c>
      <c r="T119" s="58">
        <v>7</v>
      </c>
      <c r="U119" s="58">
        <v>1997</v>
      </c>
      <c r="V119" s="58" t="str">
        <f t="shared" ref="V119:V126" si="391">V118</f>
        <v>1/7/1997</v>
      </c>
      <c r="W119" s="58">
        <f t="shared" ref="W119:Z119" si="392">W118</f>
        <v>28</v>
      </c>
      <c r="X119" s="58">
        <f t="shared" si="392"/>
        <v>7</v>
      </c>
      <c r="Y119" s="58">
        <f t="shared" si="392"/>
        <v>2021</v>
      </c>
      <c r="Z119" s="58" t="str">
        <f t="shared" si="392"/>
        <v>28/7/2021</v>
      </c>
    </row>
    <row r="120" spans="1:26" s="57" customFormat="1" ht="15.6" x14ac:dyDescent="0.3">
      <c r="A120" s="61" t="s">
        <v>117</v>
      </c>
      <c r="B120" s="62">
        <f t="shared" ref="B120:D120" si="393">B119</f>
        <v>3</v>
      </c>
      <c r="C120" s="62" t="str">
        <f t="shared" si="393"/>
        <v>ProVisioNET</v>
      </c>
      <c r="D120" s="62" t="str">
        <f t="shared" si="393"/>
        <v>study</v>
      </c>
      <c r="E120" s="125" t="s">
        <v>202</v>
      </c>
      <c r="F120" s="62" t="str">
        <f t="shared" ref="F120" si="394">F119</f>
        <v>03</v>
      </c>
      <c r="G120" s="62">
        <v>3</v>
      </c>
      <c r="H120" s="62" t="s">
        <v>119</v>
      </c>
      <c r="I120" s="62">
        <v>2</v>
      </c>
      <c r="J120" s="62" t="str">
        <f t="shared" si="231"/>
        <v>ProVisioNET_study_103_03_cam1_2</v>
      </c>
      <c r="K120" s="136" t="s">
        <v>188</v>
      </c>
      <c r="L120" s="62" t="str">
        <f t="shared" ref="L120:M120" si="395">L119</f>
        <v>f</v>
      </c>
      <c r="M120" s="62" t="str">
        <f t="shared" si="395"/>
        <v>Gymnasium</v>
      </c>
      <c r="N120" s="62">
        <v>11</v>
      </c>
      <c r="O120" s="62" t="s">
        <v>184</v>
      </c>
      <c r="P120" s="62">
        <v>0</v>
      </c>
      <c r="Q120" s="58" t="str">
        <f t="shared" ref="Q120:R120" si="396">Q119</f>
        <v>lab</v>
      </c>
      <c r="R120" s="58" t="str">
        <f t="shared" si="396"/>
        <v>MK</v>
      </c>
      <c r="S120" s="58">
        <v>1</v>
      </c>
      <c r="T120" s="58">
        <v>7</v>
      </c>
      <c r="U120" s="58">
        <v>1997</v>
      </c>
      <c r="V120" s="58" t="str">
        <f t="shared" si="391"/>
        <v>1/7/1997</v>
      </c>
      <c r="W120" s="58">
        <f t="shared" ref="W120:Z120" si="397">W119</f>
        <v>28</v>
      </c>
      <c r="X120" s="58">
        <f t="shared" si="397"/>
        <v>7</v>
      </c>
      <c r="Y120" s="58">
        <f t="shared" si="397"/>
        <v>2021</v>
      </c>
      <c r="Z120" s="58" t="str">
        <f t="shared" si="397"/>
        <v>28/7/2021</v>
      </c>
    </row>
    <row r="121" spans="1:26" s="57" customFormat="1" ht="15.6" x14ac:dyDescent="0.3">
      <c r="A121" s="61" t="s">
        <v>117</v>
      </c>
      <c r="B121" s="62">
        <f t="shared" ref="B121:C121" si="398">B120</f>
        <v>3</v>
      </c>
      <c r="C121" s="62" t="str">
        <f t="shared" si="398"/>
        <v>ProVisioNET</v>
      </c>
      <c r="D121" s="62" t="str">
        <f t="shared" ref="D121:D127" si="399">D119</f>
        <v>study</v>
      </c>
      <c r="E121" s="125" t="s">
        <v>202</v>
      </c>
      <c r="F121" s="62" t="str">
        <f t="shared" ref="F121" si="400">F119</f>
        <v>03</v>
      </c>
      <c r="G121" s="62">
        <v>3</v>
      </c>
      <c r="H121" s="62" t="s">
        <v>31</v>
      </c>
      <c r="I121" s="62">
        <v>1</v>
      </c>
      <c r="J121" s="62" t="str">
        <f t="shared" si="231"/>
        <v>ProVisioNET_study_103_03_cam2_1</v>
      </c>
      <c r="K121" s="136" t="s">
        <v>188</v>
      </c>
      <c r="L121" s="62" t="str">
        <f t="shared" ref="L121:M121" si="401">L120</f>
        <v>f</v>
      </c>
      <c r="M121" s="62" t="str">
        <f t="shared" si="401"/>
        <v>Gymnasium</v>
      </c>
      <c r="N121" s="62">
        <v>11</v>
      </c>
      <c r="O121" s="62" t="s">
        <v>184</v>
      </c>
      <c r="P121" s="62">
        <v>0</v>
      </c>
      <c r="Q121" s="58" t="str">
        <f t="shared" ref="Q121:R121" si="402">Q120</f>
        <v>lab</v>
      </c>
      <c r="R121" s="58" t="str">
        <f t="shared" si="402"/>
        <v>MK</v>
      </c>
      <c r="S121" s="58">
        <v>1</v>
      </c>
      <c r="T121" s="58">
        <v>7</v>
      </c>
      <c r="U121" s="58">
        <v>1997</v>
      </c>
      <c r="V121" s="58" t="str">
        <f t="shared" si="391"/>
        <v>1/7/1997</v>
      </c>
      <c r="W121" s="58">
        <f t="shared" ref="W121:Z121" si="403">W120</f>
        <v>28</v>
      </c>
      <c r="X121" s="58">
        <f t="shared" si="403"/>
        <v>7</v>
      </c>
      <c r="Y121" s="58">
        <f t="shared" si="403"/>
        <v>2021</v>
      </c>
      <c r="Z121" s="58" t="str">
        <f t="shared" si="403"/>
        <v>28/7/2021</v>
      </c>
    </row>
    <row r="122" spans="1:26" s="57" customFormat="1" ht="15.6" x14ac:dyDescent="0.3">
      <c r="A122" s="61" t="s">
        <v>117</v>
      </c>
      <c r="B122" s="62">
        <f t="shared" ref="B122:C122" si="404">B121</f>
        <v>3</v>
      </c>
      <c r="C122" s="62" t="str">
        <f t="shared" si="404"/>
        <v>ProVisioNET</v>
      </c>
      <c r="D122" s="62" t="str">
        <f t="shared" si="399"/>
        <v>study</v>
      </c>
      <c r="E122" s="125" t="s">
        <v>202</v>
      </c>
      <c r="F122" s="62" t="str">
        <f t="shared" ref="F122:G122" si="405">F120</f>
        <v>03</v>
      </c>
      <c r="G122" s="62">
        <f t="shared" si="405"/>
        <v>3</v>
      </c>
      <c r="H122" s="62" t="s">
        <v>31</v>
      </c>
      <c r="I122" s="62">
        <v>2</v>
      </c>
      <c r="J122" s="62" t="str">
        <f t="shared" si="231"/>
        <v>ProVisioNET_study_103_03_cam2_2</v>
      </c>
      <c r="K122" s="136" t="s">
        <v>188</v>
      </c>
      <c r="L122" s="62" t="str">
        <f t="shared" ref="L122:M122" si="406">L121</f>
        <v>f</v>
      </c>
      <c r="M122" s="62" t="str">
        <f t="shared" si="406"/>
        <v>Gymnasium</v>
      </c>
      <c r="N122" s="62">
        <v>11</v>
      </c>
      <c r="O122" s="62" t="s">
        <v>184</v>
      </c>
      <c r="P122" s="62">
        <v>0</v>
      </c>
      <c r="Q122" s="58" t="str">
        <f t="shared" ref="Q122:R122" si="407">Q121</f>
        <v>lab</v>
      </c>
      <c r="R122" s="58" t="str">
        <f t="shared" si="407"/>
        <v>MK</v>
      </c>
      <c r="S122" s="58">
        <v>1</v>
      </c>
      <c r="T122" s="58">
        <v>7</v>
      </c>
      <c r="U122" s="58">
        <v>1977</v>
      </c>
      <c r="V122" s="58" t="str">
        <f t="shared" si="391"/>
        <v>1/7/1997</v>
      </c>
      <c r="W122" s="58">
        <f t="shared" ref="W122:Z122" si="408">W121</f>
        <v>28</v>
      </c>
      <c r="X122" s="58">
        <f t="shared" si="408"/>
        <v>7</v>
      </c>
      <c r="Y122" s="58">
        <f t="shared" si="408"/>
        <v>2021</v>
      </c>
      <c r="Z122" s="58" t="str">
        <f t="shared" si="408"/>
        <v>28/7/2021</v>
      </c>
    </row>
    <row r="123" spans="1:26" s="57" customFormat="1" ht="15.6" x14ac:dyDescent="0.3">
      <c r="A123" s="61" t="s">
        <v>117</v>
      </c>
      <c r="B123" s="62">
        <f t="shared" ref="B123:C123" si="409">B122</f>
        <v>3</v>
      </c>
      <c r="C123" s="62" t="str">
        <f t="shared" si="409"/>
        <v>ProVisioNET</v>
      </c>
      <c r="D123" s="62" t="str">
        <f t="shared" si="399"/>
        <v>study</v>
      </c>
      <c r="E123" s="125" t="s">
        <v>202</v>
      </c>
      <c r="F123" s="62" t="str">
        <f t="shared" ref="F123:G123" si="410">F121</f>
        <v>03</v>
      </c>
      <c r="G123" s="62">
        <f t="shared" si="410"/>
        <v>3</v>
      </c>
      <c r="H123" s="62" t="s">
        <v>32</v>
      </c>
      <c r="I123" s="62">
        <v>1</v>
      </c>
      <c r="J123" s="62" t="str">
        <f t="shared" si="231"/>
        <v>ProVisioNET_study_103_03_cam3_1</v>
      </c>
      <c r="K123" s="136" t="s">
        <v>188</v>
      </c>
      <c r="L123" s="62" t="str">
        <f t="shared" ref="L123:M123" si="411">L122</f>
        <v>f</v>
      </c>
      <c r="M123" s="62" t="str">
        <f t="shared" si="411"/>
        <v>Gymnasium</v>
      </c>
      <c r="N123" s="62">
        <v>11</v>
      </c>
      <c r="O123" s="62" t="s">
        <v>184</v>
      </c>
      <c r="P123" s="62">
        <v>0</v>
      </c>
      <c r="Q123" s="58" t="str">
        <f t="shared" ref="Q123:R123" si="412">Q122</f>
        <v>lab</v>
      </c>
      <c r="R123" s="58" t="str">
        <f t="shared" si="412"/>
        <v>MK</v>
      </c>
      <c r="S123" s="58">
        <v>1</v>
      </c>
      <c r="T123" s="58">
        <v>7</v>
      </c>
      <c r="U123" s="58">
        <v>1997</v>
      </c>
      <c r="V123" s="58" t="str">
        <f t="shared" si="391"/>
        <v>1/7/1997</v>
      </c>
      <c r="W123" s="58">
        <f t="shared" ref="W123:Z123" si="413">W122</f>
        <v>28</v>
      </c>
      <c r="X123" s="58">
        <f t="shared" si="413"/>
        <v>7</v>
      </c>
      <c r="Y123" s="58">
        <f t="shared" si="413"/>
        <v>2021</v>
      </c>
      <c r="Z123" s="58" t="str">
        <f t="shared" si="413"/>
        <v>28/7/2021</v>
      </c>
    </row>
    <row r="124" spans="1:26" s="57" customFormat="1" ht="15.6" x14ac:dyDescent="0.3">
      <c r="A124" s="61" t="s">
        <v>117</v>
      </c>
      <c r="B124" s="62">
        <f t="shared" ref="B124:C124" si="414">B123</f>
        <v>3</v>
      </c>
      <c r="C124" s="62" t="str">
        <f t="shared" si="414"/>
        <v>ProVisioNET</v>
      </c>
      <c r="D124" s="62" t="str">
        <f t="shared" si="399"/>
        <v>study</v>
      </c>
      <c r="E124" s="125" t="s">
        <v>202</v>
      </c>
      <c r="F124" s="62" t="str">
        <f t="shared" ref="F124:G124" si="415">F122</f>
        <v>03</v>
      </c>
      <c r="G124" s="62">
        <f t="shared" si="415"/>
        <v>3</v>
      </c>
      <c r="H124" s="62" t="s">
        <v>32</v>
      </c>
      <c r="I124" s="62">
        <v>2</v>
      </c>
      <c r="J124" s="62" t="str">
        <f t="shared" si="231"/>
        <v>ProVisioNET_study_103_03_cam3_2</v>
      </c>
      <c r="K124" s="136" t="s">
        <v>188</v>
      </c>
      <c r="L124" s="62" t="str">
        <f t="shared" ref="L124:M124" si="416">L123</f>
        <v>f</v>
      </c>
      <c r="M124" s="62" t="str">
        <f t="shared" si="416"/>
        <v>Gymnasium</v>
      </c>
      <c r="N124" s="62">
        <v>11</v>
      </c>
      <c r="O124" s="62" t="s">
        <v>184</v>
      </c>
      <c r="P124" s="62">
        <v>0</v>
      </c>
      <c r="Q124" s="58" t="str">
        <f t="shared" ref="Q124:R124" si="417">Q123</f>
        <v>lab</v>
      </c>
      <c r="R124" s="58" t="str">
        <f t="shared" si="417"/>
        <v>MK</v>
      </c>
      <c r="S124" s="58">
        <v>1</v>
      </c>
      <c r="T124" s="58">
        <v>7</v>
      </c>
      <c r="U124" s="58">
        <v>1997</v>
      </c>
      <c r="V124" s="58" t="str">
        <f t="shared" si="391"/>
        <v>1/7/1997</v>
      </c>
      <c r="W124" s="58">
        <f t="shared" ref="W124:Z124" si="418">W123</f>
        <v>28</v>
      </c>
      <c r="X124" s="58">
        <f t="shared" si="418"/>
        <v>7</v>
      </c>
      <c r="Y124" s="58">
        <f t="shared" si="418"/>
        <v>2021</v>
      </c>
      <c r="Z124" s="58" t="str">
        <f t="shared" si="418"/>
        <v>28/7/2021</v>
      </c>
    </row>
    <row r="125" spans="1:26" s="57" customFormat="1" ht="15.6" x14ac:dyDescent="0.3">
      <c r="A125" s="61" t="s">
        <v>117</v>
      </c>
      <c r="B125" s="62">
        <f t="shared" ref="B125:C125" si="419">B124</f>
        <v>3</v>
      </c>
      <c r="C125" s="62" t="str">
        <f t="shared" si="419"/>
        <v>ProVisioNET</v>
      </c>
      <c r="D125" s="62" t="str">
        <f t="shared" si="399"/>
        <v>study</v>
      </c>
      <c r="E125" s="125" t="s">
        <v>202</v>
      </c>
      <c r="F125" s="62" t="str">
        <f t="shared" ref="F125:G125" si="420">F123</f>
        <v>03</v>
      </c>
      <c r="G125" s="62">
        <f t="shared" si="420"/>
        <v>3</v>
      </c>
      <c r="H125" s="62" t="s">
        <v>33</v>
      </c>
      <c r="I125" s="62">
        <v>1</v>
      </c>
      <c r="J125" s="62" t="str">
        <f t="shared" si="231"/>
        <v>ProVisioNET_study_103_03_cam4_1</v>
      </c>
      <c r="K125" s="136" t="s">
        <v>188</v>
      </c>
      <c r="L125" s="62" t="str">
        <f t="shared" ref="L125:M125" si="421">L124</f>
        <v>f</v>
      </c>
      <c r="M125" s="62" t="str">
        <f t="shared" si="421"/>
        <v>Gymnasium</v>
      </c>
      <c r="N125" s="62">
        <v>11</v>
      </c>
      <c r="O125" s="62" t="s">
        <v>184</v>
      </c>
      <c r="P125" s="62">
        <v>0</v>
      </c>
      <c r="Q125" s="58" t="str">
        <f t="shared" ref="Q125:R125" si="422">Q124</f>
        <v>lab</v>
      </c>
      <c r="R125" s="58" t="str">
        <f t="shared" si="422"/>
        <v>MK</v>
      </c>
      <c r="S125" s="58">
        <v>1</v>
      </c>
      <c r="T125" s="58">
        <v>7</v>
      </c>
      <c r="U125" s="58">
        <v>1997</v>
      </c>
      <c r="V125" s="58" t="str">
        <f t="shared" si="391"/>
        <v>1/7/1997</v>
      </c>
      <c r="W125" s="58">
        <f t="shared" ref="W125:Z125" si="423">W124</f>
        <v>28</v>
      </c>
      <c r="X125" s="58">
        <f t="shared" si="423"/>
        <v>7</v>
      </c>
      <c r="Y125" s="58">
        <f t="shared" si="423"/>
        <v>2021</v>
      </c>
      <c r="Z125" s="58" t="str">
        <f t="shared" si="423"/>
        <v>28/7/2021</v>
      </c>
    </row>
    <row r="126" spans="1:26" s="57" customFormat="1" ht="15.6" x14ac:dyDescent="0.3">
      <c r="A126" s="61" t="s">
        <v>117</v>
      </c>
      <c r="B126" s="62">
        <f t="shared" ref="B126:C126" si="424">B125</f>
        <v>3</v>
      </c>
      <c r="C126" s="62" t="str">
        <f t="shared" si="424"/>
        <v>ProVisioNET</v>
      </c>
      <c r="D126" s="62" t="str">
        <f t="shared" si="399"/>
        <v>study</v>
      </c>
      <c r="E126" s="125" t="s">
        <v>202</v>
      </c>
      <c r="F126" s="62" t="str">
        <f t="shared" ref="F126:G126" si="425">F124</f>
        <v>03</v>
      </c>
      <c r="G126" s="62">
        <f t="shared" si="425"/>
        <v>3</v>
      </c>
      <c r="H126" s="62" t="s">
        <v>33</v>
      </c>
      <c r="I126" s="62">
        <v>2</v>
      </c>
      <c r="J126" s="62" t="str">
        <f t="shared" si="231"/>
        <v>ProVisioNET_study_103_03_cam4_2</v>
      </c>
      <c r="K126" s="136" t="s">
        <v>188</v>
      </c>
      <c r="L126" s="62" t="str">
        <f t="shared" ref="L126:M126" si="426">L125</f>
        <v>f</v>
      </c>
      <c r="M126" s="62" t="str">
        <f t="shared" si="426"/>
        <v>Gymnasium</v>
      </c>
      <c r="N126" s="62">
        <v>11</v>
      </c>
      <c r="O126" s="62" t="s">
        <v>184</v>
      </c>
      <c r="P126" s="62">
        <v>0</v>
      </c>
      <c r="Q126" s="58" t="str">
        <f t="shared" ref="Q126:R126" si="427">Q125</f>
        <v>lab</v>
      </c>
      <c r="R126" s="58" t="str">
        <f t="shared" si="427"/>
        <v>MK</v>
      </c>
      <c r="S126" s="58">
        <v>1</v>
      </c>
      <c r="T126" s="58">
        <v>7</v>
      </c>
      <c r="U126" s="58">
        <v>1977</v>
      </c>
      <c r="V126" s="58" t="str">
        <f t="shared" si="391"/>
        <v>1/7/1997</v>
      </c>
      <c r="W126" s="58">
        <f t="shared" ref="W126:Z126" si="428">W125</f>
        <v>28</v>
      </c>
      <c r="X126" s="58">
        <f t="shared" si="428"/>
        <v>7</v>
      </c>
      <c r="Y126" s="58">
        <f t="shared" si="428"/>
        <v>2021</v>
      </c>
      <c r="Z126" s="58" t="str">
        <f t="shared" si="428"/>
        <v>28/7/2021</v>
      </c>
    </row>
    <row r="127" spans="1:26" s="57" customFormat="1" ht="15.6" x14ac:dyDescent="0.3">
      <c r="A127" s="61" t="s">
        <v>117</v>
      </c>
      <c r="B127" s="62">
        <f t="shared" ref="B127:C127" si="429">B126</f>
        <v>3</v>
      </c>
      <c r="C127" s="62" t="str">
        <f t="shared" si="429"/>
        <v>ProVisioNET</v>
      </c>
      <c r="D127" s="62" t="str">
        <f t="shared" si="399"/>
        <v>study</v>
      </c>
      <c r="E127" s="125" t="s">
        <v>202</v>
      </c>
      <c r="F127" s="62" t="str">
        <f t="shared" ref="F127" si="430">F125</f>
        <v>03</v>
      </c>
      <c r="G127" s="62">
        <f>G125</f>
        <v>3</v>
      </c>
      <c r="H127" s="62" t="s">
        <v>120</v>
      </c>
      <c r="I127" s="62"/>
      <c r="J127" s="62" t="str">
        <f t="shared" ref="J127:J134" si="431">CONCATENATE(C127,"_",D127,"_",E127,"_",F127,"_",H127)</f>
        <v>ProVisioNET_study_103_03_glasses</v>
      </c>
      <c r="K127" s="136" t="s">
        <v>188</v>
      </c>
      <c r="L127" s="62" t="str">
        <f t="shared" ref="L127:M127" si="432">L126</f>
        <v>f</v>
      </c>
      <c r="M127" s="62" t="str">
        <f t="shared" si="432"/>
        <v>Gymnasium</v>
      </c>
      <c r="N127" s="62">
        <v>11</v>
      </c>
      <c r="O127" s="62" t="s">
        <v>184</v>
      </c>
      <c r="P127" s="62">
        <v>0</v>
      </c>
      <c r="Q127" s="58" t="str">
        <f t="shared" ref="Q127:R127" si="433">Q126</f>
        <v>lab</v>
      </c>
      <c r="R127" s="58" t="str">
        <f t="shared" si="433"/>
        <v>MK</v>
      </c>
      <c r="S127" s="58">
        <v>1</v>
      </c>
      <c r="T127" s="58">
        <v>7</v>
      </c>
      <c r="U127" s="58">
        <v>1997</v>
      </c>
      <c r="V127" s="58" t="str">
        <f t="shared" ref="V127" si="434">V126</f>
        <v>1/7/1997</v>
      </c>
      <c r="W127" s="58">
        <f t="shared" ref="W127:Z127" si="435">W126</f>
        <v>28</v>
      </c>
      <c r="X127" s="58">
        <f t="shared" si="435"/>
        <v>7</v>
      </c>
      <c r="Y127" s="58">
        <f t="shared" si="435"/>
        <v>2021</v>
      </c>
      <c r="Z127" s="58" t="str">
        <f t="shared" si="435"/>
        <v>28/7/2021</v>
      </c>
    </row>
    <row r="128" spans="1:26" s="57" customFormat="1" ht="15.6" x14ac:dyDescent="0.3">
      <c r="A128" s="61" t="s">
        <v>117</v>
      </c>
      <c r="B128" s="62">
        <f t="shared" ref="B128:D129" si="436">B127</f>
        <v>3</v>
      </c>
      <c r="C128" s="62" t="str">
        <f t="shared" si="436"/>
        <v>ProVisioNET</v>
      </c>
      <c r="D128" s="62" t="str">
        <f t="shared" si="436"/>
        <v>study</v>
      </c>
      <c r="E128" s="125" t="s">
        <v>202</v>
      </c>
      <c r="F128" s="62" t="str">
        <f t="shared" ref="F128:G128" si="437">F127</f>
        <v>03</v>
      </c>
      <c r="G128" s="62">
        <f t="shared" si="437"/>
        <v>3</v>
      </c>
      <c r="H128" s="62" t="s">
        <v>121</v>
      </c>
      <c r="I128" s="62"/>
      <c r="J128" s="62" t="str">
        <f t="shared" si="431"/>
        <v>ProVisioNET_study_103_03_ambient</v>
      </c>
      <c r="K128" s="136" t="s">
        <v>188</v>
      </c>
      <c r="L128" s="62" t="str">
        <f t="shared" ref="L128:M128" si="438">L127</f>
        <v>f</v>
      </c>
      <c r="M128" s="62" t="str">
        <f t="shared" si="438"/>
        <v>Gymnasium</v>
      </c>
      <c r="N128" s="62">
        <v>11</v>
      </c>
      <c r="O128" s="62" t="s">
        <v>184</v>
      </c>
      <c r="P128" s="62">
        <v>0</v>
      </c>
      <c r="Q128" s="58" t="str">
        <f t="shared" ref="Q128:R128" si="439">Q127</f>
        <v>lab</v>
      </c>
      <c r="R128" s="58" t="str">
        <f t="shared" si="439"/>
        <v>MK</v>
      </c>
      <c r="S128" s="58">
        <v>1</v>
      </c>
      <c r="T128" s="58">
        <v>7</v>
      </c>
      <c r="U128" s="58">
        <v>1997</v>
      </c>
      <c r="V128" s="58" t="str">
        <f t="shared" ref="V128" si="440">V127</f>
        <v>1/7/1997</v>
      </c>
      <c r="W128" s="58">
        <f t="shared" ref="W128:Z128" si="441">W127</f>
        <v>28</v>
      </c>
      <c r="X128" s="58">
        <f t="shared" si="441"/>
        <v>7</v>
      </c>
      <c r="Y128" s="58">
        <f t="shared" si="441"/>
        <v>2021</v>
      </c>
      <c r="Z128" s="58" t="str">
        <f t="shared" si="441"/>
        <v>28/7/2021</v>
      </c>
    </row>
    <row r="129" spans="1:26" s="57" customFormat="1" ht="15.6" x14ac:dyDescent="0.3">
      <c r="A129" s="61" t="s">
        <v>117</v>
      </c>
      <c r="B129" s="62">
        <f t="shared" ref="B129:C129" si="442">B127</f>
        <v>3</v>
      </c>
      <c r="C129" s="62" t="str">
        <f t="shared" si="442"/>
        <v>ProVisioNET</v>
      </c>
      <c r="D129" s="62" t="str">
        <f t="shared" si="436"/>
        <v>study</v>
      </c>
      <c r="E129" s="125" t="s">
        <v>202</v>
      </c>
      <c r="F129" s="62" t="str">
        <f t="shared" ref="F129:G130" si="443">F128</f>
        <v>03</v>
      </c>
      <c r="G129" s="62">
        <f t="shared" si="443"/>
        <v>3</v>
      </c>
      <c r="H129" s="62" t="s">
        <v>122</v>
      </c>
      <c r="I129" s="62"/>
      <c r="J129" s="62" t="str">
        <f t="shared" si="431"/>
        <v>ProVisioNET_study_103_03_ETrawdata</v>
      </c>
      <c r="K129" s="136" t="s">
        <v>188</v>
      </c>
      <c r="L129" s="62" t="str">
        <f t="shared" ref="L129:M129" si="444">L128</f>
        <v>f</v>
      </c>
      <c r="M129" s="62" t="str">
        <f t="shared" si="444"/>
        <v>Gymnasium</v>
      </c>
      <c r="N129" s="62">
        <v>11</v>
      </c>
      <c r="O129" s="62" t="s">
        <v>184</v>
      </c>
      <c r="P129" s="62">
        <v>0</v>
      </c>
      <c r="Q129" s="58" t="str">
        <f t="shared" ref="Q129:R129" si="445">Q128</f>
        <v>lab</v>
      </c>
      <c r="R129" s="58" t="str">
        <f t="shared" si="445"/>
        <v>MK</v>
      </c>
      <c r="S129" s="58">
        <v>1</v>
      </c>
      <c r="T129" s="58">
        <v>7</v>
      </c>
      <c r="U129" s="58">
        <v>1997</v>
      </c>
      <c r="V129" s="58" t="str">
        <f t="shared" ref="V129" si="446">V128</f>
        <v>1/7/1997</v>
      </c>
      <c r="W129" s="58">
        <f t="shared" ref="W129:Z129" si="447">W128</f>
        <v>28</v>
      </c>
      <c r="X129" s="58">
        <f t="shared" si="447"/>
        <v>7</v>
      </c>
      <c r="Y129" s="58">
        <f t="shared" si="447"/>
        <v>2021</v>
      </c>
      <c r="Z129" s="58" t="str">
        <f t="shared" si="447"/>
        <v>28/7/2021</v>
      </c>
    </row>
    <row r="130" spans="1:26" s="57" customFormat="1" ht="15.6" x14ac:dyDescent="0.3">
      <c r="A130" s="142" t="s">
        <v>117</v>
      </c>
      <c r="B130" s="143">
        <f t="shared" ref="B130:D130" si="448">B129</f>
        <v>3</v>
      </c>
      <c r="C130" s="143" t="str">
        <f t="shared" si="448"/>
        <v>ProVisioNET</v>
      </c>
      <c r="D130" s="143" t="str">
        <f t="shared" si="448"/>
        <v>study</v>
      </c>
      <c r="E130" s="144" t="s">
        <v>202</v>
      </c>
      <c r="F130" s="143" t="str">
        <f t="shared" si="443"/>
        <v>03</v>
      </c>
      <c r="G130" s="143">
        <v>3</v>
      </c>
      <c r="H130" s="143" t="s">
        <v>186</v>
      </c>
      <c r="I130" s="143"/>
      <c r="J130" s="62" t="str">
        <f t="shared" si="431"/>
        <v>ProVisioNET_study_103_03_sri_obs</v>
      </c>
      <c r="K130" s="145" t="s">
        <v>203</v>
      </c>
      <c r="L130" s="62" t="str">
        <f t="shared" ref="L130:M130" si="449">L129</f>
        <v>f</v>
      </c>
      <c r="M130" s="62" t="str">
        <f t="shared" si="449"/>
        <v>Gymnasium</v>
      </c>
      <c r="N130" s="62">
        <v>11</v>
      </c>
      <c r="O130" s="62" t="s">
        <v>184</v>
      </c>
      <c r="P130" s="62">
        <v>0</v>
      </c>
      <c r="Q130" s="58" t="str">
        <f t="shared" ref="Q130:R130" si="450">Q129</f>
        <v>lab</v>
      </c>
      <c r="R130" s="58" t="str">
        <f t="shared" si="450"/>
        <v>MK</v>
      </c>
      <c r="S130" s="58">
        <v>1</v>
      </c>
      <c r="T130" s="58">
        <v>7</v>
      </c>
      <c r="U130" s="58">
        <v>1977</v>
      </c>
      <c r="V130" s="58" t="str">
        <f t="shared" ref="V130" si="451">V129</f>
        <v>1/7/1997</v>
      </c>
      <c r="W130" s="58">
        <f t="shared" ref="W130:Z130" si="452">W129</f>
        <v>28</v>
      </c>
      <c r="X130" s="58">
        <f t="shared" si="452"/>
        <v>7</v>
      </c>
      <c r="Y130" s="58">
        <f t="shared" si="452"/>
        <v>2021</v>
      </c>
      <c r="Z130" s="58" t="str">
        <f t="shared" si="452"/>
        <v>28/7/2021</v>
      </c>
    </row>
    <row r="131" spans="1:26" s="61" customFormat="1" ht="15.6" x14ac:dyDescent="0.3">
      <c r="A131" s="61" t="s">
        <v>117</v>
      </c>
      <c r="B131" s="62">
        <f t="shared" ref="B131:D131" si="453">B130</f>
        <v>3</v>
      </c>
      <c r="C131" s="62" t="str">
        <f t="shared" si="453"/>
        <v>ProVisioNET</v>
      </c>
      <c r="D131" s="62" t="str">
        <f t="shared" si="453"/>
        <v>study</v>
      </c>
      <c r="E131" s="125" t="s">
        <v>202</v>
      </c>
      <c r="F131" s="62" t="str">
        <f>F130</f>
        <v>03</v>
      </c>
      <c r="G131" s="62">
        <v>3</v>
      </c>
      <c r="H131" s="62" t="s">
        <v>180</v>
      </c>
      <c r="I131" s="62"/>
      <c r="J131" s="62" t="str">
        <f t="shared" si="431"/>
        <v>ProVisioNET_study_103_03_sri_ambient</v>
      </c>
      <c r="K131" s="140" t="s">
        <v>188</v>
      </c>
      <c r="L131" s="62" t="str">
        <f t="shared" ref="L131:M131" si="454">L130</f>
        <v>f</v>
      </c>
      <c r="M131" s="62" t="str">
        <f t="shared" si="454"/>
        <v>Gymnasium</v>
      </c>
      <c r="N131" s="62">
        <v>11</v>
      </c>
      <c r="O131" s="62" t="s">
        <v>184</v>
      </c>
      <c r="P131" s="62">
        <v>0</v>
      </c>
      <c r="Q131" s="58" t="str">
        <f t="shared" ref="Q131:R131" si="455">Q130</f>
        <v>lab</v>
      </c>
      <c r="R131" s="58" t="str">
        <f t="shared" si="455"/>
        <v>MK</v>
      </c>
      <c r="S131" s="58">
        <v>1</v>
      </c>
      <c r="T131" s="58">
        <v>7</v>
      </c>
      <c r="U131" s="58">
        <v>1997</v>
      </c>
      <c r="V131" s="58" t="str">
        <f t="shared" ref="V131" si="456">V130</f>
        <v>1/7/1997</v>
      </c>
      <c r="W131" s="58">
        <f t="shared" ref="W131:Z131" si="457">W130</f>
        <v>28</v>
      </c>
      <c r="X131" s="58">
        <f t="shared" si="457"/>
        <v>7</v>
      </c>
      <c r="Y131" s="58">
        <f t="shared" si="457"/>
        <v>2021</v>
      </c>
      <c r="Z131" s="58" t="str">
        <f t="shared" si="457"/>
        <v>28/7/2021</v>
      </c>
    </row>
    <row r="132" spans="1:26" s="61" customFormat="1" ht="15.6" x14ac:dyDescent="0.3">
      <c r="A132" s="61" t="s">
        <v>117</v>
      </c>
      <c r="B132" s="62">
        <f t="shared" ref="B132:D132" si="458">B131</f>
        <v>3</v>
      </c>
      <c r="C132" s="62" t="str">
        <f t="shared" si="458"/>
        <v>ProVisioNET</v>
      </c>
      <c r="D132" s="62" t="str">
        <f t="shared" si="458"/>
        <v>study</v>
      </c>
      <c r="E132" s="125" t="s">
        <v>202</v>
      </c>
      <c r="F132" s="62" t="str">
        <f>F131</f>
        <v>03</v>
      </c>
      <c r="G132" s="62">
        <v>3</v>
      </c>
      <c r="H132" s="62" t="s">
        <v>199</v>
      </c>
      <c r="I132" s="62"/>
      <c r="J132" s="62" t="str">
        <f t="shared" si="431"/>
        <v>ProVisioNET_study_103_03_fitbit</v>
      </c>
      <c r="K132" s="140" t="s">
        <v>188</v>
      </c>
      <c r="L132" s="62" t="str">
        <f t="shared" ref="L132:M132" si="459">L131</f>
        <v>f</v>
      </c>
      <c r="M132" s="62" t="str">
        <f t="shared" si="459"/>
        <v>Gymnasium</v>
      </c>
      <c r="N132" s="62">
        <v>11</v>
      </c>
      <c r="O132" s="62" t="s">
        <v>184</v>
      </c>
      <c r="P132" s="62">
        <v>0</v>
      </c>
      <c r="Q132" s="58" t="s">
        <v>11</v>
      </c>
      <c r="R132" s="58" t="s">
        <v>18</v>
      </c>
      <c r="S132" s="58">
        <v>1</v>
      </c>
      <c r="T132" s="58">
        <v>7</v>
      </c>
      <c r="U132" s="58">
        <v>1997</v>
      </c>
      <c r="V132" s="58" t="str">
        <f t="shared" ref="V132" si="460">V131</f>
        <v>1/7/1997</v>
      </c>
      <c r="W132" s="58">
        <f t="shared" ref="W132:Z132" si="461">W131</f>
        <v>28</v>
      </c>
      <c r="X132" s="58">
        <f t="shared" si="461"/>
        <v>7</v>
      </c>
      <c r="Y132" s="58">
        <f t="shared" si="461"/>
        <v>2021</v>
      </c>
      <c r="Z132" s="58" t="str">
        <f t="shared" si="461"/>
        <v>28/7/2021</v>
      </c>
    </row>
    <row r="133" spans="1:26" s="122" customFormat="1" ht="15.6" x14ac:dyDescent="0.3">
      <c r="A133" s="122" t="s">
        <v>117</v>
      </c>
      <c r="B133" s="123">
        <f>B131</f>
        <v>3</v>
      </c>
      <c r="C133" s="123" t="str">
        <f>C131</f>
        <v>ProVisioNET</v>
      </c>
      <c r="D133" s="123" t="str">
        <f>D131</f>
        <v>study</v>
      </c>
      <c r="E133" s="139" t="s">
        <v>202</v>
      </c>
      <c r="F133" s="123" t="str">
        <f>F131</f>
        <v>03</v>
      </c>
      <c r="G133" s="123">
        <v>3</v>
      </c>
      <c r="H133" s="123" t="s">
        <v>195</v>
      </c>
      <c r="I133" s="123"/>
      <c r="J133" s="123" t="str">
        <f t="shared" si="431"/>
        <v>ProVisioNET_study_103_03_zed</v>
      </c>
      <c r="K133" s="141" t="s">
        <v>204</v>
      </c>
      <c r="L133" s="123" t="str">
        <f>L131</f>
        <v>f</v>
      </c>
      <c r="M133" s="123" t="s">
        <v>183</v>
      </c>
      <c r="N133" s="123">
        <v>11</v>
      </c>
      <c r="O133" s="62" t="s">
        <v>184</v>
      </c>
      <c r="P133" s="123">
        <v>0</v>
      </c>
      <c r="Q133" s="123" t="str">
        <f>Q131</f>
        <v>lab</v>
      </c>
      <c r="R133" s="123" t="str">
        <f>R131</f>
        <v>MK</v>
      </c>
      <c r="S133" s="123">
        <v>1</v>
      </c>
      <c r="T133" s="123">
        <v>7</v>
      </c>
      <c r="U133" s="123">
        <v>1977</v>
      </c>
      <c r="V133" s="123" t="str">
        <f t="shared" ref="V133" si="462">V132</f>
        <v>1/7/1997</v>
      </c>
      <c r="W133" s="123">
        <f t="shared" ref="W133:Z133" si="463">W131</f>
        <v>28</v>
      </c>
      <c r="X133" s="123">
        <f t="shared" si="463"/>
        <v>7</v>
      </c>
      <c r="Y133" s="123">
        <f t="shared" si="463"/>
        <v>2021</v>
      </c>
      <c r="Z133" s="123" t="str">
        <f t="shared" si="463"/>
        <v>28/7/2021</v>
      </c>
    </row>
    <row r="134" spans="1:26" s="153" customFormat="1" ht="15.6" x14ac:dyDescent="0.3">
      <c r="A134" s="146" t="s">
        <v>116</v>
      </c>
      <c r="B134" s="147">
        <v>4</v>
      </c>
      <c r="C134" s="147" t="s">
        <v>176</v>
      </c>
      <c r="D134" s="147" t="s">
        <v>0</v>
      </c>
      <c r="E134" s="148" t="s">
        <v>206</v>
      </c>
      <c r="F134" s="149" t="s">
        <v>23</v>
      </c>
      <c r="G134" s="147">
        <v>4</v>
      </c>
      <c r="H134" s="147" t="s">
        <v>117</v>
      </c>
      <c r="I134" s="147"/>
      <c r="J134" s="150" t="str">
        <f t="shared" si="431"/>
        <v>ProVisioNET_study_104_04_label</v>
      </c>
      <c r="K134" s="147" t="s">
        <v>115</v>
      </c>
      <c r="L134" s="151" t="s">
        <v>178</v>
      </c>
      <c r="M134" s="147" t="s">
        <v>183</v>
      </c>
      <c r="N134" s="147">
        <v>5</v>
      </c>
      <c r="O134" s="147" t="s">
        <v>216</v>
      </c>
      <c r="P134" s="147">
        <v>0</v>
      </c>
      <c r="Q134" s="152" t="s">
        <v>11</v>
      </c>
      <c r="R134" s="152" t="s">
        <v>18</v>
      </c>
      <c r="S134" s="152">
        <v>29</v>
      </c>
      <c r="T134" s="152">
        <v>5</v>
      </c>
      <c r="U134" s="152">
        <v>1998</v>
      </c>
      <c r="V134" s="152" t="str">
        <f>S134&amp;"/"&amp;T134&amp;"/"&amp;U134</f>
        <v>29/5/1998</v>
      </c>
      <c r="W134" s="152">
        <v>5</v>
      </c>
      <c r="X134" s="152">
        <v>8</v>
      </c>
      <c r="Y134" s="152">
        <v>2021</v>
      </c>
      <c r="Z134" s="152" t="str">
        <f>W134&amp;"/"&amp;X134&amp;"/"&amp;Y134</f>
        <v>5/8/2021</v>
      </c>
    </row>
    <row r="135" spans="1:26" s="158" customFormat="1" ht="15.6" x14ac:dyDescent="0.3">
      <c r="A135" s="154" t="s">
        <v>117</v>
      </c>
      <c r="B135" s="150">
        <f t="shared" ref="B135:D135" si="464">B134</f>
        <v>4</v>
      </c>
      <c r="C135" s="150" t="str">
        <f t="shared" si="464"/>
        <v>ProVisioNET</v>
      </c>
      <c r="D135" s="150" t="str">
        <f t="shared" si="464"/>
        <v>study</v>
      </c>
      <c r="E135" s="155" t="s">
        <v>206</v>
      </c>
      <c r="F135" s="150" t="str">
        <f t="shared" ref="F135:F136" si="465">F134</f>
        <v>04</v>
      </c>
      <c r="G135" s="150">
        <v>4</v>
      </c>
      <c r="H135" s="150" t="s">
        <v>119</v>
      </c>
      <c r="I135" s="150">
        <v>1</v>
      </c>
      <c r="J135" s="150" t="str">
        <f t="shared" ref="J135:J142" si="466">CONCATENATE(C135,"_",D135,"_",E135,"_",F135,"_",H135,"_",I135)</f>
        <v>ProVisioNET_study_104_04_cam1_1</v>
      </c>
      <c r="K135" s="156" t="s">
        <v>188</v>
      </c>
      <c r="L135" s="150" t="str">
        <f t="shared" ref="L135:M135" si="467">L134</f>
        <v>f</v>
      </c>
      <c r="M135" s="150" t="str">
        <f t="shared" si="467"/>
        <v>Gymnasium</v>
      </c>
      <c r="N135" s="150">
        <v>5</v>
      </c>
      <c r="O135" s="150" t="s">
        <v>216</v>
      </c>
      <c r="P135" s="150">
        <v>0</v>
      </c>
      <c r="Q135" s="157" t="str">
        <f t="shared" ref="Q135:R135" si="468">Q134</f>
        <v>lab</v>
      </c>
      <c r="R135" s="157" t="str">
        <f t="shared" si="468"/>
        <v>MK</v>
      </c>
      <c r="S135" s="157">
        <v>29</v>
      </c>
      <c r="T135" s="157">
        <v>5</v>
      </c>
      <c r="U135" s="157">
        <v>1998</v>
      </c>
      <c r="V135" s="157" t="str">
        <f t="shared" ref="V135:Z149" si="469">V134</f>
        <v>29/5/1998</v>
      </c>
      <c r="W135" s="157">
        <f t="shared" si="469"/>
        <v>5</v>
      </c>
      <c r="X135" s="157">
        <f t="shared" si="469"/>
        <v>8</v>
      </c>
      <c r="Y135" s="157">
        <f t="shared" si="469"/>
        <v>2021</v>
      </c>
      <c r="Z135" s="157" t="str">
        <f t="shared" si="469"/>
        <v>5/8/2021</v>
      </c>
    </row>
    <row r="136" spans="1:26" s="158" customFormat="1" ht="15.6" x14ac:dyDescent="0.3">
      <c r="A136" s="154" t="s">
        <v>117</v>
      </c>
      <c r="B136" s="150">
        <f t="shared" ref="B136:D136" si="470">B135</f>
        <v>4</v>
      </c>
      <c r="C136" s="150" t="str">
        <f t="shared" si="470"/>
        <v>ProVisioNET</v>
      </c>
      <c r="D136" s="150" t="str">
        <f t="shared" si="470"/>
        <v>study</v>
      </c>
      <c r="E136" s="155" t="s">
        <v>206</v>
      </c>
      <c r="F136" s="150" t="str">
        <f t="shared" si="465"/>
        <v>04</v>
      </c>
      <c r="G136" s="150">
        <v>4</v>
      </c>
      <c r="H136" s="150" t="s">
        <v>119</v>
      </c>
      <c r="I136" s="150">
        <v>2</v>
      </c>
      <c r="J136" s="150" t="str">
        <f t="shared" si="466"/>
        <v>ProVisioNET_study_104_04_cam1_2</v>
      </c>
      <c r="K136" s="156" t="s">
        <v>188</v>
      </c>
      <c r="L136" s="150" t="str">
        <f t="shared" ref="L136:M136" si="471">L135</f>
        <v>f</v>
      </c>
      <c r="M136" s="150" t="str">
        <f t="shared" si="471"/>
        <v>Gymnasium</v>
      </c>
      <c r="N136" s="150">
        <v>5</v>
      </c>
      <c r="O136" s="150" t="s">
        <v>216</v>
      </c>
      <c r="P136" s="150">
        <v>0</v>
      </c>
      <c r="Q136" s="157" t="str">
        <f t="shared" ref="Q136:R136" si="472">Q135</f>
        <v>lab</v>
      </c>
      <c r="R136" s="157" t="str">
        <f t="shared" si="472"/>
        <v>MK</v>
      </c>
      <c r="S136" s="157">
        <v>29</v>
      </c>
      <c r="T136" s="157">
        <v>5</v>
      </c>
      <c r="U136" s="157">
        <v>1998</v>
      </c>
      <c r="V136" s="157" t="str">
        <f t="shared" si="469"/>
        <v>29/5/1998</v>
      </c>
      <c r="W136" s="157">
        <f t="shared" si="469"/>
        <v>5</v>
      </c>
      <c r="X136" s="157">
        <f t="shared" si="469"/>
        <v>8</v>
      </c>
      <c r="Y136" s="157">
        <f t="shared" si="469"/>
        <v>2021</v>
      </c>
      <c r="Z136" s="157" t="str">
        <f t="shared" si="469"/>
        <v>5/8/2021</v>
      </c>
    </row>
    <row r="137" spans="1:26" s="158" customFormat="1" ht="15.6" x14ac:dyDescent="0.3">
      <c r="A137" s="154" t="s">
        <v>117</v>
      </c>
      <c r="B137" s="150">
        <f t="shared" ref="B137:C137" si="473">B136</f>
        <v>4</v>
      </c>
      <c r="C137" s="150" t="str">
        <f t="shared" si="473"/>
        <v>ProVisioNET</v>
      </c>
      <c r="D137" s="150" t="str">
        <f t="shared" ref="D137:D143" si="474">D135</f>
        <v>study</v>
      </c>
      <c r="E137" s="155" t="s">
        <v>206</v>
      </c>
      <c r="F137" s="150" t="str">
        <f t="shared" ref="F137" si="475">F135</f>
        <v>04</v>
      </c>
      <c r="G137" s="150">
        <v>4</v>
      </c>
      <c r="H137" s="150" t="s">
        <v>31</v>
      </c>
      <c r="I137" s="150">
        <v>1</v>
      </c>
      <c r="J137" s="150" t="str">
        <f t="shared" si="466"/>
        <v>ProVisioNET_study_104_04_cam2_1</v>
      </c>
      <c r="K137" s="156" t="s">
        <v>188</v>
      </c>
      <c r="L137" s="150" t="str">
        <f t="shared" ref="L137:M137" si="476">L136</f>
        <v>f</v>
      </c>
      <c r="M137" s="150" t="str">
        <f t="shared" si="476"/>
        <v>Gymnasium</v>
      </c>
      <c r="N137" s="150">
        <v>5</v>
      </c>
      <c r="O137" s="150" t="s">
        <v>216</v>
      </c>
      <c r="P137" s="150">
        <v>0</v>
      </c>
      <c r="Q137" s="157" t="str">
        <f t="shared" ref="Q137:R137" si="477">Q136</f>
        <v>lab</v>
      </c>
      <c r="R137" s="157" t="str">
        <f t="shared" si="477"/>
        <v>MK</v>
      </c>
      <c r="S137" s="157">
        <v>29</v>
      </c>
      <c r="T137" s="157">
        <v>5</v>
      </c>
      <c r="U137" s="157">
        <v>1998</v>
      </c>
      <c r="V137" s="157" t="str">
        <f t="shared" si="469"/>
        <v>29/5/1998</v>
      </c>
      <c r="W137" s="157">
        <f t="shared" si="469"/>
        <v>5</v>
      </c>
      <c r="X137" s="157">
        <f t="shared" si="469"/>
        <v>8</v>
      </c>
      <c r="Y137" s="157">
        <f t="shared" si="469"/>
        <v>2021</v>
      </c>
      <c r="Z137" s="157" t="str">
        <f t="shared" si="469"/>
        <v>5/8/2021</v>
      </c>
    </row>
    <row r="138" spans="1:26" s="158" customFormat="1" ht="15.6" x14ac:dyDescent="0.3">
      <c r="A138" s="154" t="s">
        <v>117</v>
      </c>
      <c r="B138" s="150">
        <f t="shared" ref="B138:C138" si="478">B137</f>
        <v>4</v>
      </c>
      <c r="C138" s="150" t="str">
        <f t="shared" si="478"/>
        <v>ProVisioNET</v>
      </c>
      <c r="D138" s="150" t="str">
        <f t="shared" si="474"/>
        <v>study</v>
      </c>
      <c r="E138" s="155" t="s">
        <v>206</v>
      </c>
      <c r="F138" s="150" t="str">
        <f t="shared" ref="F138:G138" si="479">F136</f>
        <v>04</v>
      </c>
      <c r="G138" s="150">
        <f t="shared" si="479"/>
        <v>4</v>
      </c>
      <c r="H138" s="150" t="s">
        <v>31</v>
      </c>
      <c r="I138" s="150">
        <v>2</v>
      </c>
      <c r="J138" s="150" t="str">
        <f t="shared" si="466"/>
        <v>ProVisioNET_study_104_04_cam2_2</v>
      </c>
      <c r="K138" s="156" t="s">
        <v>188</v>
      </c>
      <c r="L138" s="150" t="str">
        <f t="shared" ref="L138:M138" si="480">L137</f>
        <v>f</v>
      </c>
      <c r="M138" s="150" t="str">
        <f t="shared" si="480"/>
        <v>Gymnasium</v>
      </c>
      <c r="N138" s="150">
        <v>5</v>
      </c>
      <c r="O138" s="150" t="s">
        <v>216</v>
      </c>
      <c r="P138" s="150">
        <v>0</v>
      </c>
      <c r="Q138" s="157" t="str">
        <f t="shared" ref="Q138:R138" si="481">Q137</f>
        <v>lab</v>
      </c>
      <c r="R138" s="157" t="str">
        <f t="shared" si="481"/>
        <v>MK</v>
      </c>
      <c r="S138" s="157">
        <v>29</v>
      </c>
      <c r="T138" s="157">
        <v>5</v>
      </c>
      <c r="U138" s="157">
        <v>1998</v>
      </c>
      <c r="V138" s="157" t="str">
        <f t="shared" si="469"/>
        <v>29/5/1998</v>
      </c>
      <c r="W138" s="157">
        <f t="shared" si="469"/>
        <v>5</v>
      </c>
      <c r="X138" s="157">
        <f t="shared" si="469"/>
        <v>8</v>
      </c>
      <c r="Y138" s="157">
        <f t="shared" si="469"/>
        <v>2021</v>
      </c>
      <c r="Z138" s="157" t="str">
        <f t="shared" si="469"/>
        <v>5/8/2021</v>
      </c>
    </row>
    <row r="139" spans="1:26" s="158" customFormat="1" ht="15.6" x14ac:dyDescent="0.3">
      <c r="A139" s="154" t="s">
        <v>117</v>
      </c>
      <c r="B139" s="150">
        <f t="shared" ref="B139:C139" si="482">B138</f>
        <v>4</v>
      </c>
      <c r="C139" s="150" t="str">
        <f t="shared" si="482"/>
        <v>ProVisioNET</v>
      </c>
      <c r="D139" s="150" t="str">
        <f t="shared" si="474"/>
        <v>study</v>
      </c>
      <c r="E139" s="155" t="s">
        <v>206</v>
      </c>
      <c r="F139" s="150" t="str">
        <f t="shared" ref="F139:G139" si="483">F137</f>
        <v>04</v>
      </c>
      <c r="G139" s="150">
        <f t="shared" si="483"/>
        <v>4</v>
      </c>
      <c r="H139" s="150" t="s">
        <v>32</v>
      </c>
      <c r="I139" s="150">
        <v>1</v>
      </c>
      <c r="J139" s="150" t="str">
        <f t="shared" si="466"/>
        <v>ProVisioNET_study_104_04_cam3_1</v>
      </c>
      <c r="K139" s="156" t="s">
        <v>188</v>
      </c>
      <c r="L139" s="150" t="str">
        <f t="shared" ref="L139:M139" si="484">L138</f>
        <v>f</v>
      </c>
      <c r="M139" s="150" t="str">
        <f t="shared" si="484"/>
        <v>Gymnasium</v>
      </c>
      <c r="N139" s="150">
        <v>5</v>
      </c>
      <c r="O139" s="150" t="s">
        <v>216</v>
      </c>
      <c r="P139" s="150">
        <v>0</v>
      </c>
      <c r="Q139" s="157" t="str">
        <f t="shared" ref="Q139:R139" si="485">Q138</f>
        <v>lab</v>
      </c>
      <c r="R139" s="157" t="str">
        <f t="shared" si="485"/>
        <v>MK</v>
      </c>
      <c r="S139" s="157">
        <v>29</v>
      </c>
      <c r="T139" s="157">
        <v>5</v>
      </c>
      <c r="U139" s="157">
        <v>1998</v>
      </c>
      <c r="V139" s="157" t="str">
        <f t="shared" si="469"/>
        <v>29/5/1998</v>
      </c>
      <c r="W139" s="157">
        <f t="shared" si="469"/>
        <v>5</v>
      </c>
      <c r="X139" s="157">
        <f t="shared" si="469"/>
        <v>8</v>
      </c>
      <c r="Y139" s="157">
        <f t="shared" si="469"/>
        <v>2021</v>
      </c>
      <c r="Z139" s="157" t="str">
        <f t="shared" si="469"/>
        <v>5/8/2021</v>
      </c>
    </row>
    <row r="140" spans="1:26" s="158" customFormat="1" ht="15.6" x14ac:dyDescent="0.3">
      <c r="A140" s="154" t="s">
        <v>117</v>
      </c>
      <c r="B140" s="150">
        <f t="shared" ref="B140:C140" si="486">B139</f>
        <v>4</v>
      </c>
      <c r="C140" s="150" t="str">
        <f t="shared" si="486"/>
        <v>ProVisioNET</v>
      </c>
      <c r="D140" s="150" t="str">
        <f t="shared" si="474"/>
        <v>study</v>
      </c>
      <c r="E140" s="155" t="s">
        <v>206</v>
      </c>
      <c r="F140" s="150" t="str">
        <f t="shared" ref="F140" si="487">F138</f>
        <v>04</v>
      </c>
      <c r="G140" s="150">
        <v>4</v>
      </c>
      <c r="H140" s="150" t="s">
        <v>32</v>
      </c>
      <c r="I140" s="150">
        <v>2</v>
      </c>
      <c r="J140" s="150" t="str">
        <f t="shared" si="466"/>
        <v>ProVisioNET_study_104_04_cam3_2</v>
      </c>
      <c r="K140" s="156" t="s">
        <v>188</v>
      </c>
      <c r="L140" s="150" t="str">
        <f t="shared" ref="L140:M140" si="488">L139</f>
        <v>f</v>
      </c>
      <c r="M140" s="150" t="str">
        <f t="shared" si="488"/>
        <v>Gymnasium</v>
      </c>
      <c r="N140" s="150">
        <v>5</v>
      </c>
      <c r="O140" s="150" t="s">
        <v>216</v>
      </c>
      <c r="P140" s="150">
        <v>0</v>
      </c>
      <c r="Q140" s="157" t="str">
        <f t="shared" ref="Q140:R140" si="489">Q139</f>
        <v>lab</v>
      </c>
      <c r="R140" s="157" t="str">
        <f t="shared" si="489"/>
        <v>MK</v>
      </c>
      <c r="S140" s="157">
        <v>29</v>
      </c>
      <c r="T140" s="157">
        <v>5</v>
      </c>
      <c r="U140" s="157">
        <v>1998</v>
      </c>
      <c r="V140" s="157" t="str">
        <f t="shared" si="469"/>
        <v>29/5/1998</v>
      </c>
      <c r="W140" s="157">
        <f t="shared" si="469"/>
        <v>5</v>
      </c>
      <c r="X140" s="157">
        <f t="shared" si="469"/>
        <v>8</v>
      </c>
      <c r="Y140" s="157">
        <f t="shared" si="469"/>
        <v>2021</v>
      </c>
      <c r="Z140" s="157" t="str">
        <f t="shared" si="469"/>
        <v>5/8/2021</v>
      </c>
    </row>
    <row r="141" spans="1:26" s="158" customFormat="1" ht="15.6" x14ac:dyDescent="0.3">
      <c r="A141" s="154" t="s">
        <v>117</v>
      </c>
      <c r="B141" s="150">
        <f t="shared" ref="B141:C141" si="490">B140</f>
        <v>4</v>
      </c>
      <c r="C141" s="150" t="str">
        <f t="shared" si="490"/>
        <v>ProVisioNET</v>
      </c>
      <c r="D141" s="150" t="str">
        <f t="shared" si="474"/>
        <v>study</v>
      </c>
      <c r="E141" s="155" t="s">
        <v>206</v>
      </c>
      <c r="F141" s="150" t="str">
        <f t="shared" ref="F141:G141" si="491">F139</f>
        <v>04</v>
      </c>
      <c r="G141" s="150">
        <f t="shared" si="491"/>
        <v>4</v>
      </c>
      <c r="H141" s="150" t="s">
        <v>33</v>
      </c>
      <c r="I141" s="150">
        <v>1</v>
      </c>
      <c r="J141" s="150" t="str">
        <f t="shared" si="466"/>
        <v>ProVisioNET_study_104_04_cam4_1</v>
      </c>
      <c r="K141" s="156" t="s">
        <v>188</v>
      </c>
      <c r="L141" s="150" t="str">
        <f t="shared" ref="L141:M141" si="492">L140</f>
        <v>f</v>
      </c>
      <c r="M141" s="150" t="str">
        <f t="shared" si="492"/>
        <v>Gymnasium</v>
      </c>
      <c r="N141" s="150">
        <v>5</v>
      </c>
      <c r="O141" s="150" t="s">
        <v>216</v>
      </c>
      <c r="P141" s="150">
        <v>0</v>
      </c>
      <c r="Q141" s="157" t="str">
        <f t="shared" ref="Q141:R141" si="493">Q140</f>
        <v>lab</v>
      </c>
      <c r="R141" s="157" t="str">
        <f t="shared" si="493"/>
        <v>MK</v>
      </c>
      <c r="S141" s="157">
        <v>29</v>
      </c>
      <c r="T141" s="157">
        <v>5</v>
      </c>
      <c r="U141" s="157">
        <v>1998</v>
      </c>
      <c r="V141" s="157" t="str">
        <f t="shared" si="469"/>
        <v>29/5/1998</v>
      </c>
      <c r="W141" s="157">
        <f t="shared" si="469"/>
        <v>5</v>
      </c>
      <c r="X141" s="157">
        <f t="shared" si="469"/>
        <v>8</v>
      </c>
      <c r="Y141" s="157">
        <f t="shared" si="469"/>
        <v>2021</v>
      </c>
      <c r="Z141" s="157" t="str">
        <f t="shared" si="469"/>
        <v>5/8/2021</v>
      </c>
    </row>
    <row r="142" spans="1:26" s="158" customFormat="1" ht="15.6" x14ac:dyDescent="0.3">
      <c r="A142" s="154" t="s">
        <v>117</v>
      </c>
      <c r="B142" s="150">
        <f t="shared" ref="B142:C142" si="494">B141</f>
        <v>4</v>
      </c>
      <c r="C142" s="150" t="str">
        <f t="shared" si="494"/>
        <v>ProVisioNET</v>
      </c>
      <c r="D142" s="150" t="str">
        <f t="shared" si="474"/>
        <v>study</v>
      </c>
      <c r="E142" s="155" t="s">
        <v>206</v>
      </c>
      <c r="F142" s="150" t="str">
        <f t="shared" ref="F142:G143" si="495">F140</f>
        <v>04</v>
      </c>
      <c r="G142" s="150">
        <f t="shared" si="495"/>
        <v>4</v>
      </c>
      <c r="H142" s="150" t="s">
        <v>33</v>
      </c>
      <c r="I142" s="150">
        <v>2</v>
      </c>
      <c r="J142" s="150" t="str">
        <f t="shared" si="466"/>
        <v>ProVisioNET_study_104_04_cam4_2</v>
      </c>
      <c r="K142" s="156" t="s">
        <v>188</v>
      </c>
      <c r="L142" s="150" t="str">
        <f t="shared" ref="L142:M142" si="496">L141</f>
        <v>f</v>
      </c>
      <c r="M142" s="150" t="str">
        <f t="shared" si="496"/>
        <v>Gymnasium</v>
      </c>
      <c r="N142" s="150">
        <v>5</v>
      </c>
      <c r="O142" s="150" t="s">
        <v>216</v>
      </c>
      <c r="P142" s="150">
        <v>0</v>
      </c>
      <c r="Q142" s="157" t="str">
        <f t="shared" ref="Q142:R142" si="497">Q141</f>
        <v>lab</v>
      </c>
      <c r="R142" s="157" t="str">
        <f t="shared" si="497"/>
        <v>MK</v>
      </c>
      <c r="S142" s="157">
        <v>29</v>
      </c>
      <c r="T142" s="157">
        <v>5</v>
      </c>
      <c r="U142" s="157">
        <v>1998</v>
      </c>
      <c r="V142" s="157" t="str">
        <f t="shared" si="469"/>
        <v>29/5/1998</v>
      </c>
      <c r="W142" s="157">
        <f t="shared" si="469"/>
        <v>5</v>
      </c>
      <c r="X142" s="157">
        <f t="shared" si="469"/>
        <v>8</v>
      </c>
      <c r="Y142" s="157">
        <f t="shared" si="469"/>
        <v>2021</v>
      </c>
      <c r="Z142" s="157" t="str">
        <f t="shared" si="469"/>
        <v>5/8/2021</v>
      </c>
    </row>
    <row r="143" spans="1:26" s="158" customFormat="1" ht="15.6" x14ac:dyDescent="0.3">
      <c r="A143" s="154" t="s">
        <v>117</v>
      </c>
      <c r="B143" s="150">
        <f t="shared" ref="B143:C143" si="498">B142</f>
        <v>4</v>
      </c>
      <c r="C143" s="150" t="str">
        <f t="shared" si="498"/>
        <v>ProVisioNET</v>
      </c>
      <c r="D143" s="150" t="str">
        <f t="shared" si="474"/>
        <v>study</v>
      </c>
      <c r="E143" s="155" t="s">
        <v>206</v>
      </c>
      <c r="F143" s="150" t="str">
        <f t="shared" si="495"/>
        <v>04</v>
      </c>
      <c r="G143" s="150">
        <f>G141</f>
        <v>4</v>
      </c>
      <c r="H143" s="150" t="s">
        <v>120</v>
      </c>
      <c r="I143" s="150"/>
      <c r="J143" s="150" t="str">
        <f t="shared" ref="J143:J150" si="499">CONCATENATE(C143,"_",D143,"_",E143,"_",F143,"_",H143)</f>
        <v>ProVisioNET_study_104_04_glasses</v>
      </c>
      <c r="K143" s="156" t="s">
        <v>188</v>
      </c>
      <c r="L143" s="150" t="str">
        <f t="shared" ref="L143:M143" si="500">L142</f>
        <v>f</v>
      </c>
      <c r="M143" s="150" t="str">
        <f t="shared" si="500"/>
        <v>Gymnasium</v>
      </c>
      <c r="N143" s="150">
        <v>5</v>
      </c>
      <c r="O143" s="150" t="s">
        <v>216</v>
      </c>
      <c r="P143" s="150">
        <v>0</v>
      </c>
      <c r="Q143" s="157" t="str">
        <f t="shared" ref="Q143:R143" si="501">Q142</f>
        <v>lab</v>
      </c>
      <c r="R143" s="157" t="str">
        <f t="shared" si="501"/>
        <v>MK</v>
      </c>
      <c r="S143" s="157">
        <v>29</v>
      </c>
      <c r="T143" s="157">
        <v>5</v>
      </c>
      <c r="U143" s="157">
        <v>1998</v>
      </c>
      <c r="V143" s="157" t="str">
        <f t="shared" si="469"/>
        <v>29/5/1998</v>
      </c>
      <c r="W143" s="157">
        <f t="shared" si="469"/>
        <v>5</v>
      </c>
      <c r="X143" s="157">
        <f t="shared" si="469"/>
        <v>8</v>
      </c>
      <c r="Y143" s="157">
        <f t="shared" si="469"/>
        <v>2021</v>
      </c>
      <c r="Z143" s="157" t="str">
        <f t="shared" si="469"/>
        <v>5/8/2021</v>
      </c>
    </row>
    <row r="144" spans="1:26" s="158" customFormat="1" ht="15.6" x14ac:dyDescent="0.3">
      <c r="A144" s="154" t="s">
        <v>117</v>
      </c>
      <c r="B144" s="150">
        <f t="shared" ref="B144:D144" si="502">B143</f>
        <v>4</v>
      </c>
      <c r="C144" s="150" t="str">
        <f t="shared" si="502"/>
        <v>ProVisioNET</v>
      </c>
      <c r="D144" s="150" t="str">
        <f t="shared" si="502"/>
        <v>study</v>
      </c>
      <c r="E144" s="155" t="s">
        <v>206</v>
      </c>
      <c r="F144" s="150" t="str">
        <f t="shared" ref="F144:G144" si="503">F143</f>
        <v>04</v>
      </c>
      <c r="G144" s="150">
        <f t="shared" si="503"/>
        <v>4</v>
      </c>
      <c r="H144" s="150" t="s">
        <v>121</v>
      </c>
      <c r="I144" s="150"/>
      <c r="J144" s="150" t="str">
        <f t="shared" si="499"/>
        <v>ProVisioNET_study_104_04_ambient</v>
      </c>
      <c r="K144" s="156" t="s">
        <v>188</v>
      </c>
      <c r="L144" s="150" t="str">
        <f t="shared" ref="L144:M144" si="504">L143</f>
        <v>f</v>
      </c>
      <c r="M144" s="150" t="str">
        <f t="shared" si="504"/>
        <v>Gymnasium</v>
      </c>
      <c r="N144" s="150">
        <v>5</v>
      </c>
      <c r="O144" s="150" t="s">
        <v>216</v>
      </c>
      <c r="P144" s="150">
        <v>0</v>
      </c>
      <c r="Q144" s="157" t="str">
        <f t="shared" ref="Q144:R144" si="505">Q143</f>
        <v>lab</v>
      </c>
      <c r="R144" s="157" t="str">
        <f t="shared" si="505"/>
        <v>MK</v>
      </c>
      <c r="S144" s="157">
        <v>29</v>
      </c>
      <c r="T144" s="157">
        <v>5</v>
      </c>
      <c r="U144" s="157">
        <v>1998</v>
      </c>
      <c r="V144" s="157" t="str">
        <f t="shared" si="469"/>
        <v>29/5/1998</v>
      </c>
      <c r="W144" s="157">
        <f t="shared" si="469"/>
        <v>5</v>
      </c>
      <c r="X144" s="157">
        <f t="shared" si="469"/>
        <v>8</v>
      </c>
      <c r="Y144" s="157">
        <f t="shared" si="469"/>
        <v>2021</v>
      </c>
      <c r="Z144" s="157" t="str">
        <f t="shared" si="469"/>
        <v>5/8/2021</v>
      </c>
    </row>
    <row r="145" spans="1:26" s="158" customFormat="1" ht="15.6" x14ac:dyDescent="0.3">
      <c r="A145" s="154" t="s">
        <v>117</v>
      </c>
      <c r="B145" s="150">
        <f t="shared" ref="B145:C145" si="506">B143</f>
        <v>4</v>
      </c>
      <c r="C145" s="150" t="str">
        <f t="shared" si="506"/>
        <v>ProVisioNET</v>
      </c>
      <c r="D145" s="150" t="str">
        <f t="shared" ref="D145" si="507">D144</f>
        <v>study</v>
      </c>
      <c r="E145" s="155" t="s">
        <v>206</v>
      </c>
      <c r="F145" s="150" t="str">
        <f t="shared" ref="F145:G145" si="508">F144</f>
        <v>04</v>
      </c>
      <c r="G145" s="150">
        <f t="shared" si="508"/>
        <v>4</v>
      </c>
      <c r="H145" s="150" t="s">
        <v>122</v>
      </c>
      <c r="I145" s="150"/>
      <c r="J145" s="150" t="str">
        <f t="shared" si="499"/>
        <v>ProVisioNET_study_104_04_ETrawdata</v>
      </c>
      <c r="K145" s="156" t="s">
        <v>188</v>
      </c>
      <c r="L145" s="150" t="str">
        <f t="shared" ref="L145:M145" si="509">L144</f>
        <v>f</v>
      </c>
      <c r="M145" s="150" t="str">
        <f t="shared" si="509"/>
        <v>Gymnasium</v>
      </c>
      <c r="N145" s="150">
        <v>5</v>
      </c>
      <c r="O145" s="150" t="s">
        <v>216</v>
      </c>
      <c r="P145" s="150">
        <v>0</v>
      </c>
      <c r="Q145" s="157" t="str">
        <f t="shared" ref="Q145:R145" si="510">Q144</f>
        <v>lab</v>
      </c>
      <c r="R145" s="157" t="str">
        <f t="shared" si="510"/>
        <v>MK</v>
      </c>
      <c r="S145" s="157">
        <v>29</v>
      </c>
      <c r="T145" s="157">
        <v>5</v>
      </c>
      <c r="U145" s="157">
        <v>1998</v>
      </c>
      <c r="V145" s="157" t="str">
        <f t="shared" si="469"/>
        <v>29/5/1998</v>
      </c>
      <c r="W145" s="157">
        <f t="shared" si="469"/>
        <v>5</v>
      </c>
      <c r="X145" s="157">
        <f t="shared" si="469"/>
        <v>8</v>
      </c>
      <c r="Y145" s="157">
        <f t="shared" si="469"/>
        <v>2021</v>
      </c>
      <c r="Z145" s="157" t="str">
        <f t="shared" si="469"/>
        <v>5/8/2021</v>
      </c>
    </row>
    <row r="146" spans="1:26" s="158" customFormat="1" ht="15.6" x14ac:dyDescent="0.3">
      <c r="A146" s="154" t="s">
        <v>117</v>
      </c>
      <c r="B146" s="150">
        <f t="shared" ref="B146:D146" si="511">B145</f>
        <v>4</v>
      </c>
      <c r="C146" s="150" t="str">
        <f t="shared" si="511"/>
        <v>ProVisioNET</v>
      </c>
      <c r="D146" s="150" t="str">
        <f t="shared" si="511"/>
        <v>study</v>
      </c>
      <c r="E146" s="155" t="s">
        <v>206</v>
      </c>
      <c r="F146" s="150" t="str">
        <f t="shared" ref="F146" si="512">F145</f>
        <v>04</v>
      </c>
      <c r="G146" s="150">
        <v>4</v>
      </c>
      <c r="H146" s="150" t="s">
        <v>186</v>
      </c>
      <c r="I146" s="150"/>
      <c r="J146" s="150" t="str">
        <f t="shared" si="499"/>
        <v>ProVisioNET_study_104_04_sri_obs</v>
      </c>
      <c r="K146" s="156" t="s">
        <v>188</v>
      </c>
      <c r="L146" s="150" t="str">
        <f t="shared" ref="L146:M146" si="513">L145</f>
        <v>f</v>
      </c>
      <c r="M146" s="150" t="str">
        <f t="shared" si="513"/>
        <v>Gymnasium</v>
      </c>
      <c r="N146" s="150">
        <v>5</v>
      </c>
      <c r="O146" s="150" t="s">
        <v>216</v>
      </c>
      <c r="P146" s="150">
        <v>0</v>
      </c>
      <c r="Q146" s="157" t="str">
        <f t="shared" ref="Q146:R146" si="514">Q145</f>
        <v>lab</v>
      </c>
      <c r="R146" s="157" t="str">
        <f t="shared" si="514"/>
        <v>MK</v>
      </c>
      <c r="S146" s="157">
        <v>29</v>
      </c>
      <c r="T146" s="157">
        <v>5</v>
      </c>
      <c r="U146" s="157">
        <v>1998</v>
      </c>
      <c r="V146" s="157" t="str">
        <f t="shared" si="469"/>
        <v>29/5/1998</v>
      </c>
      <c r="W146" s="157">
        <f t="shared" si="469"/>
        <v>5</v>
      </c>
      <c r="X146" s="157">
        <f t="shared" si="469"/>
        <v>8</v>
      </c>
      <c r="Y146" s="157">
        <f t="shared" si="469"/>
        <v>2021</v>
      </c>
      <c r="Z146" s="157" t="str">
        <f t="shared" si="469"/>
        <v>5/8/2021</v>
      </c>
    </row>
    <row r="147" spans="1:26" s="154" customFormat="1" ht="15.6" x14ac:dyDescent="0.3">
      <c r="A147" s="154" t="s">
        <v>117</v>
      </c>
      <c r="B147" s="150">
        <f t="shared" ref="B147:D147" si="515">B146</f>
        <v>4</v>
      </c>
      <c r="C147" s="150" t="str">
        <f t="shared" si="515"/>
        <v>ProVisioNET</v>
      </c>
      <c r="D147" s="150" t="str">
        <f t="shared" si="515"/>
        <v>study</v>
      </c>
      <c r="E147" s="155" t="s">
        <v>206</v>
      </c>
      <c r="F147" s="150" t="str">
        <f>F146</f>
        <v>04</v>
      </c>
      <c r="G147" s="150">
        <v>4</v>
      </c>
      <c r="H147" s="150" t="s">
        <v>180</v>
      </c>
      <c r="I147" s="150"/>
      <c r="J147" s="150" t="str">
        <f t="shared" si="499"/>
        <v>ProVisioNET_study_104_04_sri_ambient</v>
      </c>
      <c r="K147" s="156" t="s">
        <v>188</v>
      </c>
      <c r="L147" s="150" t="str">
        <f t="shared" ref="L147:M147" si="516">L146</f>
        <v>f</v>
      </c>
      <c r="M147" s="150" t="str">
        <f t="shared" si="516"/>
        <v>Gymnasium</v>
      </c>
      <c r="N147" s="150">
        <v>5</v>
      </c>
      <c r="O147" s="150" t="s">
        <v>216</v>
      </c>
      <c r="P147" s="150">
        <v>0</v>
      </c>
      <c r="Q147" s="157" t="str">
        <f t="shared" ref="Q147:R147" si="517">Q146</f>
        <v>lab</v>
      </c>
      <c r="R147" s="157" t="str">
        <f t="shared" si="517"/>
        <v>MK</v>
      </c>
      <c r="S147" s="157">
        <v>29</v>
      </c>
      <c r="T147" s="157">
        <v>5</v>
      </c>
      <c r="U147" s="157">
        <v>1998</v>
      </c>
      <c r="V147" s="157" t="str">
        <f t="shared" si="469"/>
        <v>29/5/1998</v>
      </c>
      <c r="W147" s="157">
        <f t="shared" si="469"/>
        <v>5</v>
      </c>
      <c r="X147" s="157">
        <f t="shared" si="469"/>
        <v>8</v>
      </c>
      <c r="Y147" s="157">
        <f t="shared" si="469"/>
        <v>2021</v>
      </c>
      <c r="Z147" s="157" t="str">
        <f t="shared" si="469"/>
        <v>5/8/2021</v>
      </c>
    </row>
    <row r="148" spans="1:26" s="154" customFormat="1" ht="15.6" x14ac:dyDescent="0.3">
      <c r="A148" s="154" t="s">
        <v>117</v>
      </c>
      <c r="B148" s="150">
        <f t="shared" ref="B148:D148" si="518">B147</f>
        <v>4</v>
      </c>
      <c r="C148" s="150" t="str">
        <f t="shared" si="518"/>
        <v>ProVisioNET</v>
      </c>
      <c r="D148" s="150" t="str">
        <f t="shared" si="518"/>
        <v>study</v>
      </c>
      <c r="E148" s="155" t="s">
        <v>206</v>
      </c>
      <c r="F148" s="150" t="str">
        <f>F147</f>
        <v>04</v>
      </c>
      <c r="G148" s="150">
        <v>4</v>
      </c>
      <c r="H148" s="150" t="s">
        <v>199</v>
      </c>
      <c r="I148" s="150"/>
      <c r="J148" s="150" t="str">
        <f t="shared" si="499"/>
        <v>ProVisioNET_study_104_04_fitbit</v>
      </c>
      <c r="K148" s="156" t="s">
        <v>188</v>
      </c>
      <c r="L148" s="150" t="str">
        <f t="shared" ref="L148:M148" si="519">L147</f>
        <v>f</v>
      </c>
      <c r="M148" s="150" t="str">
        <f t="shared" si="519"/>
        <v>Gymnasium</v>
      </c>
      <c r="N148" s="150">
        <v>5</v>
      </c>
      <c r="O148" s="150" t="s">
        <v>216</v>
      </c>
      <c r="P148" s="150">
        <v>0</v>
      </c>
      <c r="Q148" s="157" t="s">
        <v>11</v>
      </c>
      <c r="R148" s="157" t="s">
        <v>18</v>
      </c>
      <c r="S148" s="157">
        <v>29</v>
      </c>
      <c r="T148" s="157">
        <v>5</v>
      </c>
      <c r="U148" s="157">
        <v>1998</v>
      </c>
      <c r="V148" s="157" t="str">
        <f t="shared" si="469"/>
        <v>29/5/1998</v>
      </c>
      <c r="W148" s="157">
        <f t="shared" si="469"/>
        <v>5</v>
      </c>
      <c r="X148" s="157">
        <f t="shared" si="469"/>
        <v>8</v>
      </c>
      <c r="Y148" s="157">
        <f t="shared" si="469"/>
        <v>2021</v>
      </c>
      <c r="Z148" s="157" t="str">
        <f t="shared" si="469"/>
        <v>5/8/2021</v>
      </c>
    </row>
    <row r="149" spans="1:26" s="159" customFormat="1" ht="15.6" x14ac:dyDescent="0.3">
      <c r="A149" s="159" t="s">
        <v>117</v>
      </c>
      <c r="B149" s="160">
        <f>B147</f>
        <v>4</v>
      </c>
      <c r="C149" s="160" t="str">
        <f>C147</f>
        <v>ProVisioNET</v>
      </c>
      <c r="D149" s="160" t="str">
        <f>D147</f>
        <v>study</v>
      </c>
      <c r="E149" s="161" t="s">
        <v>206</v>
      </c>
      <c r="F149" s="160" t="str">
        <f>F147</f>
        <v>04</v>
      </c>
      <c r="G149" s="160">
        <v>4</v>
      </c>
      <c r="H149" s="160" t="s">
        <v>195</v>
      </c>
      <c r="I149" s="160"/>
      <c r="J149" s="160" t="str">
        <f t="shared" si="499"/>
        <v>ProVisioNET_study_104_04_zed</v>
      </c>
      <c r="K149" s="165" t="s">
        <v>188</v>
      </c>
      <c r="L149" s="160" t="str">
        <f>L147</f>
        <v>f</v>
      </c>
      <c r="M149" s="160" t="s">
        <v>183</v>
      </c>
      <c r="N149" s="160">
        <v>5</v>
      </c>
      <c r="O149" s="160" t="s">
        <v>216</v>
      </c>
      <c r="P149" s="160">
        <v>0</v>
      </c>
      <c r="Q149" s="160" t="str">
        <f>Q147</f>
        <v>lab</v>
      </c>
      <c r="R149" s="160" t="str">
        <f>R147</f>
        <v>MK</v>
      </c>
      <c r="S149" s="160">
        <v>29</v>
      </c>
      <c r="T149" s="160">
        <v>5</v>
      </c>
      <c r="U149" s="160">
        <v>1998</v>
      </c>
      <c r="V149" s="160" t="str">
        <f t="shared" si="469"/>
        <v>29/5/1998</v>
      </c>
      <c r="W149" s="160">
        <f t="shared" ref="W149:Z149" si="520">W147</f>
        <v>5</v>
      </c>
      <c r="X149" s="160">
        <f t="shared" si="520"/>
        <v>8</v>
      </c>
      <c r="Y149" s="160">
        <f t="shared" si="520"/>
        <v>2021</v>
      </c>
      <c r="Z149" s="160" t="str">
        <f t="shared" si="520"/>
        <v>5/8/2021</v>
      </c>
    </row>
    <row r="150" spans="1:26" ht="15.6" x14ac:dyDescent="0.3">
      <c r="A150" s="146" t="s">
        <v>116</v>
      </c>
      <c r="B150" s="147">
        <v>5</v>
      </c>
      <c r="C150" s="147" t="s">
        <v>176</v>
      </c>
      <c r="D150" s="147" t="s">
        <v>0</v>
      </c>
      <c r="E150" s="148" t="s">
        <v>208</v>
      </c>
      <c r="F150" s="149" t="s">
        <v>20</v>
      </c>
      <c r="G150" s="147">
        <v>5</v>
      </c>
      <c r="H150" s="147" t="s">
        <v>117</v>
      </c>
      <c r="I150" s="147"/>
      <c r="J150" s="150" t="str">
        <f t="shared" si="499"/>
        <v>ProVisioNET_study_201_01_label</v>
      </c>
      <c r="K150" s="147" t="s">
        <v>115</v>
      </c>
      <c r="L150" s="151" t="s">
        <v>178</v>
      </c>
      <c r="M150" s="147" t="s">
        <v>183</v>
      </c>
      <c r="N150" s="147">
        <v>5</v>
      </c>
      <c r="O150" s="147" t="s">
        <v>185</v>
      </c>
      <c r="P150" s="147">
        <v>29</v>
      </c>
      <c r="Q150" s="152" t="s">
        <v>11</v>
      </c>
      <c r="R150" s="152" t="s">
        <v>18</v>
      </c>
      <c r="S150" s="152">
        <v>11</v>
      </c>
      <c r="T150" s="152">
        <v>3</v>
      </c>
      <c r="U150" s="152">
        <v>1966</v>
      </c>
      <c r="V150" s="152" t="str">
        <f>S150&amp;"/"&amp;T150&amp;"/"&amp;U150</f>
        <v>11/3/1966</v>
      </c>
      <c r="W150" s="152">
        <v>31</v>
      </c>
      <c r="X150" s="152">
        <v>8</v>
      </c>
      <c r="Y150" s="152">
        <v>2021</v>
      </c>
      <c r="Z150" s="152" t="str">
        <f>W150&amp;"/"&amp;X150&amp;"/"&amp;Y150</f>
        <v>31/8/2021</v>
      </c>
    </row>
    <row r="151" spans="1:26" ht="15.6" x14ac:dyDescent="0.3">
      <c r="A151" s="154" t="s">
        <v>117</v>
      </c>
      <c r="B151" s="3">
        <v>5</v>
      </c>
      <c r="C151" t="s">
        <v>176</v>
      </c>
      <c r="D151" s="3" t="s">
        <v>0</v>
      </c>
      <c r="E151" s="155" t="s">
        <v>208</v>
      </c>
      <c r="F151" s="162" t="s">
        <v>20</v>
      </c>
      <c r="G151" s="150">
        <v>5</v>
      </c>
      <c r="H151" s="150" t="s">
        <v>119</v>
      </c>
      <c r="I151" s="3">
        <v>1</v>
      </c>
      <c r="J151" s="150" t="str">
        <f t="shared" ref="J151:J158" si="521">CONCATENATE(C151,"_",D151,"_",E151,"_",F151,"_",H151,"_",I151)</f>
        <v>ProVisioNET_study_201_01_cam1_1</v>
      </c>
      <c r="K151" s="156" t="s">
        <v>188</v>
      </c>
      <c r="L151" s="3" t="s">
        <v>178</v>
      </c>
      <c r="M151" s="150" t="str">
        <f t="shared" ref="M151" si="522">M150</f>
        <v>Gymnasium</v>
      </c>
      <c r="N151" s="3">
        <v>5</v>
      </c>
      <c r="O151" s="150" t="s">
        <v>185</v>
      </c>
      <c r="P151" s="150">
        <v>29</v>
      </c>
      <c r="Q151" s="157" t="s">
        <v>11</v>
      </c>
      <c r="R151" s="157" t="s">
        <v>18</v>
      </c>
      <c r="S151" s="150">
        <v>11</v>
      </c>
      <c r="T151" s="150">
        <v>3</v>
      </c>
      <c r="U151" s="150">
        <v>1966</v>
      </c>
      <c r="V151" s="150" t="str">
        <f>S151&amp;"/"&amp;T151&amp;"/"&amp;U151</f>
        <v>11/3/1966</v>
      </c>
      <c r="W151" s="157">
        <v>31</v>
      </c>
      <c r="X151" s="157">
        <v>8</v>
      </c>
      <c r="Y151" s="157">
        <v>2021</v>
      </c>
      <c r="Z151" s="157" t="str">
        <f t="shared" ref="Z151:Z165" si="523">W151&amp;"/"&amp;X151&amp;"/"&amp;Y151</f>
        <v>31/8/2021</v>
      </c>
    </row>
    <row r="152" spans="1:26" ht="15.6" x14ac:dyDescent="0.3">
      <c r="A152" s="154" t="s">
        <v>117</v>
      </c>
      <c r="B152" s="3">
        <v>5</v>
      </c>
      <c r="C152" t="s">
        <v>176</v>
      </c>
      <c r="D152" s="3" t="s">
        <v>0</v>
      </c>
      <c r="E152" s="155" t="s">
        <v>208</v>
      </c>
      <c r="F152" s="162" t="s">
        <v>20</v>
      </c>
      <c r="G152" s="150">
        <v>5</v>
      </c>
      <c r="H152" s="150" t="s">
        <v>119</v>
      </c>
      <c r="I152" s="150">
        <v>2</v>
      </c>
      <c r="J152" s="150" t="str">
        <f t="shared" si="521"/>
        <v>ProVisioNET_study_201_01_cam1_2</v>
      </c>
      <c r="K152" s="156" t="s">
        <v>188</v>
      </c>
      <c r="L152" s="3" t="s">
        <v>178</v>
      </c>
      <c r="M152" s="150" t="str">
        <f t="shared" ref="M152" si="524">M151</f>
        <v>Gymnasium</v>
      </c>
      <c r="N152" s="3">
        <v>5</v>
      </c>
      <c r="O152" s="150" t="s">
        <v>185</v>
      </c>
      <c r="P152" s="150">
        <v>29</v>
      </c>
      <c r="Q152" s="157" t="s">
        <v>11</v>
      </c>
      <c r="R152" s="157" t="s">
        <v>18</v>
      </c>
      <c r="S152" s="150">
        <v>11</v>
      </c>
      <c r="T152" s="150">
        <v>3</v>
      </c>
      <c r="U152" s="150">
        <v>1966</v>
      </c>
      <c r="V152" s="150" t="str">
        <f t="shared" ref="V152:V165" si="525">S152&amp;"/"&amp;T152&amp;"/"&amp;U152</f>
        <v>11/3/1966</v>
      </c>
      <c r="W152" s="157">
        <v>31</v>
      </c>
      <c r="X152" s="157">
        <v>8</v>
      </c>
      <c r="Y152" s="157">
        <v>2021</v>
      </c>
      <c r="Z152" s="157" t="str">
        <f t="shared" si="523"/>
        <v>31/8/2021</v>
      </c>
    </row>
    <row r="153" spans="1:26" ht="15.6" x14ac:dyDescent="0.3">
      <c r="A153" s="154" t="s">
        <v>117</v>
      </c>
      <c r="B153" s="3">
        <v>5</v>
      </c>
      <c r="C153" t="s">
        <v>176</v>
      </c>
      <c r="D153" s="3" t="s">
        <v>0</v>
      </c>
      <c r="E153" s="155" t="s">
        <v>208</v>
      </c>
      <c r="F153" s="162" t="s">
        <v>20</v>
      </c>
      <c r="G153" s="150">
        <v>5</v>
      </c>
      <c r="H153" s="150" t="s">
        <v>31</v>
      </c>
      <c r="I153" s="150">
        <v>1</v>
      </c>
      <c r="J153" s="150" t="str">
        <f t="shared" si="521"/>
        <v>ProVisioNET_study_201_01_cam2_1</v>
      </c>
      <c r="K153" s="156" t="s">
        <v>188</v>
      </c>
      <c r="L153" s="3" t="s">
        <v>178</v>
      </c>
      <c r="M153" s="150" t="str">
        <f t="shared" ref="M153" si="526">M152</f>
        <v>Gymnasium</v>
      </c>
      <c r="N153" s="3">
        <v>5</v>
      </c>
      <c r="O153" s="150" t="s">
        <v>185</v>
      </c>
      <c r="P153" s="150">
        <v>29</v>
      </c>
      <c r="Q153" s="157" t="s">
        <v>11</v>
      </c>
      <c r="R153" s="157" t="s">
        <v>18</v>
      </c>
      <c r="S153" s="150">
        <v>11</v>
      </c>
      <c r="T153" s="150">
        <v>3</v>
      </c>
      <c r="U153" s="150">
        <v>1966</v>
      </c>
      <c r="V153" s="150" t="str">
        <f t="shared" si="525"/>
        <v>11/3/1966</v>
      </c>
      <c r="W153" s="157">
        <v>31</v>
      </c>
      <c r="X153" s="157">
        <v>8</v>
      </c>
      <c r="Y153" s="157">
        <v>2021</v>
      </c>
      <c r="Z153" s="157" t="str">
        <f t="shared" si="523"/>
        <v>31/8/2021</v>
      </c>
    </row>
    <row r="154" spans="1:26" ht="15.6" x14ac:dyDescent="0.3">
      <c r="A154" s="154" t="s">
        <v>117</v>
      </c>
      <c r="B154" s="3">
        <v>5</v>
      </c>
      <c r="C154" t="s">
        <v>176</v>
      </c>
      <c r="D154" s="3" t="s">
        <v>0</v>
      </c>
      <c r="E154" s="155" t="s">
        <v>208</v>
      </c>
      <c r="F154" s="162" t="s">
        <v>20</v>
      </c>
      <c r="G154" s="150">
        <v>5</v>
      </c>
      <c r="H154" s="150" t="s">
        <v>31</v>
      </c>
      <c r="I154" s="150">
        <v>2</v>
      </c>
      <c r="J154" s="150" t="str">
        <f t="shared" si="521"/>
        <v>ProVisioNET_study_201_01_cam2_2</v>
      </c>
      <c r="K154" s="156" t="s">
        <v>188</v>
      </c>
      <c r="L154" s="3" t="s">
        <v>178</v>
      </c>
      <c r="M154" s="150" t="str">
        <f t="shared" ref="M154" si="527">M153</f>
        <v>Gymnasium</v>
      </c>
      <c r="N154" s="3">
        <v>5</v>
      </c>
      <c r="O154" s="150" t="s">
        <v>185</v>
      </c>
      <c r="P154" s="150">
        <v>29</v>
      </c>
      <c r="Q154" s="157" t="s">
        <v>11</v>
      </c>
      <c r="R154" s="157" t="s">
        <v>18</v>
      </c>
      <c r="S154" s="150">
        <v>11</v>
      </c>
      <c r="T154" s="150">
        <v>3</v>
      </c>
      <c r="U154" s="150">
        <v>1966</v>
      </c>
      <c r="V154" s="150" t="str">
        <f t="shared" si="525"/>
        <v>11/3/1966</v>
      </c>
      <c r="W154" s="157">
        <v>31</v>
      </c>
      <c r="X154" s="157">
        <v>8</v>
      </c>
      <c r="Y154" s="157">
        <v>2021</v>
      </c>
      <c r="Z154" s="157" t="str">
        <f t="shared" si="523"/>
        <v>31/8/2021</v>
      </c>
    </row>
    <row r="155" spans="1:26" ht="15.6" x14ac:dyDescent="0.3">
      <c r="A155" s="154" t="s">
        <v>117</v>
      </c>
      <c r="B155" s="3">
        <v>5</v>
      </c>
      <c r="C155" t="s">
        <v>176</v>
      </c>
      <c r="D155" s="3" t="s">
        <v>0</v>
      </c>
      <c r="E155" s="155" t="s">
        <v>208</v>
      </c>
      <c r="F155" s="162" t="s">
        <v>20</v>
      </c>
      <c r="G155" s="150">
        <v>5</v>
      </c>
      <c r="H155" s="150" t="s">
        <v>32</v>
      </c>
      <c r="I155" s="150">
        <v>1</v>
      </c>
      <c r="J155" s="150" t="str">
        <f t="shared" si="521"/>
        <v>ProVisioNET_study_201_01_cam3_1</v>
      </c>
      <c r="K155" s="156" t="s">
        <v>188</v>
      </c>
      <c r="L155" s="3" t="s">
        <v>178</v>
      </c>
      <c r="M155" s="150" t="str">
        <f t="shared" ref="M155" si="528">M154</f>
        <v>Gymnasium</v>
      </c>
      <c r="N155" s="3">
        <v>5</v>
      </c>
      <c r="O155" s="150" t="s">
        <v>185</v>
      </c>
      <c r="P155" s="150">
        <v>29</v>
      </c>
      <c r="Q155" s="157" t="s">
        <v>11</v>
      </c>
      <c r="R155" s="157" t="s">
        <v>18</v>
      </c>
      <c r="S155" s="150">
        <v>11</v>
      </c>
      <c r="T155" s="150">
        <v>3</v>
      </c>
      <c r="U155" s="150">
        <v>1966</v>
      </c>
      <c r="V155" s="150" t="str">
        <f t="shared" si="525"/>
        <v>11/3/1966</v>
      </c>
      <c r="W155" s="157">
        <v>31</v>
      </c>
      <c r="X155" s="157">
        <v>8</v>
      </c>
      <c r="Y155" s="157">
        <v>2021</v>
      </c>
      <c r="Z155" s="157" t="str">
        <f t="shared" si="523"/>
        <v>31/8/2021</v>
      </c>
    </row>
    <row r="156" spans="1:26" ht="15.6" x14ac:dyDescent="0.3">
      <c r="A156" s="154" t="s">
        <v>117</v>
      </c>
      <c r="B156" s="3">
        <v>5</v>
      </c>
      <c r="C156" t="s">
        <v>176</v>
      </c>
      <c r="D156" s="3" t="s">
        <v>0</v>
      </c>
      <c r="E156" s="155" t="s">
        <v>208</v>
      </c>
      <c r="F156" s="162" t="s">
        <v>20</v>
      </c>
      <c r="G156" s="150">
        <v>5</v>
      </c>
      <c r="H156" s="150" t="s">
        <v>32</v>
      </c>
      <c r="I156" s="150">
        <v>2</v>
      </c>
      <c r="J156" s="150" t="str">
        <f t="shared" si="521"/>
        <v>ProVisioNET_study_201_01_cam3_2</v>
      </c>
      <c r="K156" s="156" t="s">
        <v>188</v>
      </c>
      <c r="L156" s="3" t="s">
        <v>178</v>
      </c>
      <c r="M156" s="150" t="str">
        <f t="shared" ref="M156" si="529">M155</f>
        <v>Gymnasium</v>
      </c>
      <c r="N156" s="3">
        <v>5</v>
      </c>
      <c r="O156" s="150" t="s">
        <v>185</v>
      </c>
      <c r="P156" s="150">
        <v>29</v>
      </c>
      <c r="Q156" s="157" t="s">
        <v>11</v>
      </c>
      <c r="R156" s="157" t="s">
        <v>18</v>
      </c>
      <c r="S156" s="150">
        <v>11</v>
      </c>
      <c r="T156" s="150">
        <v>3</v>
      </c>
      <c r="U156" s="150">
        <v>1966</v>
      </c>
      <c r="V156" s="150" t="str">
        <f t="shared" si="525"/>
        <v>11/3/1966</v>
      </c>
      <c r="W156" s="157">
        <v>31</v>
      </c>
      <c r="X156" s="157">
        <v>8</v>
      </c>
      <c r="Y156" s="157">
        <v>2021</v>
      </c>
      <c r="Z156" s="157" t="str">
        <f t="shared" si="523"/>
        <v>31/8/2021</v>
      </c>
    </row>
    <row r="157" spans="1:26" ht="15.6" x14ac:dyDescent="0.3">
      <c r="A157" s="154" t="s">
        <v>117</v>
      </c>
      <c r="B157" s="3">
        <v>5</v>
      </c>
      <c r="C157" t="s">
        <v>176</v>
      </c>
      <c r="D157" s="3" t="s">
        <v>0</v>
      </c>
      <c r="E157" s="155" t="s">
        <v>208</v>
      </c>
      <c r="F157" s="162" t="s">
        <v>20</v>
      </c>
      <c r="G157" s="150">
        <v>5</v>
      </c>
      <c r="H157" s="150" t="s">
        <v>33</v>
      </c>
      <c r="I157" s="150">
        <v>1</v>
      </c>
      <c r="J157" s="150" t="str">
        <f t="shared" si="521"/>
        <v>ProVisioNET_study_201_01_cam4_1</v>
      </c>
      <c r="K157" s="156" t="s">
        <v>188</v>
      </c>
      <c r="L157" s="3" t="s">
        <v>178</v>
      </c>
      <c r="M157" s="150" t="str">
        <f t="shared" ref="M157" si="530">M156</f>
        <v>Gymnasium</v>
      </c>
      <c r="N157" s="3">
        <v>5</v>
      </c>
      <c r="O157" s="150" t="s">
        <v>185</v>
      </c>
      <c r="P157" s="150">
        <v>29</v>
      </c>
      <c r="Q157" s="157" t="s">
        <v>11</v>
      </c>
      <c r="R157" s="157" t="s">
        <v>18</v>
      </c>
      <c r="S157" s="150">
        <v>11</v>
      </c>
      <c r="T157" s="150">
        <v>3</v>
      </c>
      <c r="U157" s="150">
        <v>1966</v>
      </c>
      <c r="V157" s="150" t="str">
        <f t="shared" si="525"/>
        <v>11/3/1966</v>
      </c>
      <c r="W157" s="157">
        <v>31</v>
      </c>
      <c r="X157" s="157">
        <v>8</v>
      </c>
      <c r="Y157" s="157">
        <v>2021</v>
      </c>
      <c r="Z157" s="157" t="str">
        <f t="shared" si="523"/>
        <v>31/8/2021</v>
      </c>
    </row>
    <row r="158" spans="1:26" ht="15.6" x14ac:dyDescent="0.3">
      <c r="A158" s="154" t="s">
        <v>117</v>
      </c>
      <c r="B158" s="3">
        <v>5</v>
      </c>
      <c r="C158" t="s">
        <v>176</v>
      </c>
      <c r="D158" s="3" t="s">
        <v>0</v>
      </c>
      <c r="E158" s="155" t="s">
        <v>208</v>
      </c>
      <c r="F158" s="162" t="s">
        <v>20</v>
      </c>
      <c r="G158" s="150">
        <v>5</v>
      </c>
      <c r="H158" s="150" t="s">
        <v>33</v>
      </c>
      <c r="I158" s="150">
        <v>2</v>
      </c>
      <c r="J158" s="150" t="str">
        <f t="shared" si="521"/>
        <v>ProVisioNET_study_201_01_cam4_2</v>
      </c>
      <c r="K158" s="156" t="s">
        <v>188</v>
      </c>
      <c r="L158" s="3" t="s">
        <v>178</v>
      </c>
      <c r="M158" s="150" t="str">
        <f t="shared" ref="M158" si="531">M157</f>
        <v>Gymnasium</v>
      </c>
      <c r="N158" s="3">
        <v>5</v>
      </c>
      <c r="O158" s="150" t="s">
        <v>185</v>
      </c>
      <c r="P158" s="150">
        <v>29</v>
      </c>
      <c r="Q158" s="157" t="s">
        <v>11</v>
      </c>
      <c r="R158" s="157" t="s">
        <v>18</v>
      </c>
      <c r="S158" s="150">
        <v>11</v>
      </c>
      <c r="T158" s="150">
        <v>3</v>
      </c>
      <c r="U158" s="150">
        <v>1966</v>
      </c>
      <c r="V158" s="150" t="str">
        <f t="shared" si="525"/>
        <v>11/3/1966</v>
      </c>
      <c r="W158" s="157">
        <v>31</v>
      </c>
      <c r="X158" s="157">
        <v>8</v>
      </c>
      <c r="Y158" s="157">
        <v>2021</v>
      </c>
      <c r="Z158" s="157" t="str">
        <f t="shared" si="523"/>
        <v>31/8/2021</v>
      </c>
    </row>
    <row r="159" spans="1:26" ht="15.6" x14ac:dyDescent="0.3">
      <c r="A159" s="154" t="s">
        <v>117</v>
      </c>
      <c r="B159" s="3">
        <v>5</v>
      </c>
      <c r="C159" t="s">
        <v>176</v>
      </c>
      <c r="D159" s="3" t="s">
        <v>0</v>
      </c>
      <c r="E159" s="155" t="s">
        <v>208</v>
      </c>
      <c r="F159" s="162" t="s">
        <v>20</v>
      </c>
      <c r="G159" s="150">
        <v>5</v>
      </c>
      <c r="H159" s="150" t="s">
        <v>120</v>
      </c>
      <c r="J159" s="150" t="str">
        <f t="shared" ref="J159:J166" si="532">CONCATENATE(C159,"_",D159,"_",E159,"_",F159,"_",H159)</f>
        <v>ProVisioNET_study_201_01_glasses</v>
      </c>
      <c r="K159" s="156" t="s">
        <v>188</v>
      </c>
      <c r="L159" s="3" t="s">
        <v>178</v>
      </c>
      <c r="M159" s="150" t="str">
        <f t="shared" ref="M159" si="533">M158</f>
        <v>Gymnasium</v>
      </c>
      <c r="N159" s="3">
        <v>5</v>
      </c>
      <c r="O159" s="150" t="s">
        <v>185</v>
      </c>
      <c r="P159" s="150">
        <v>29</v>
      </c>
      <c r="Q159" s="157" t="s">
        <v>11</v>
      </c>
      <c r="R159" s="157" t="s">
        <v>18</v>
      </c>
      <c r="S159" s="150">
        <v>11</v>
      </c>
      <c r="T159" s="150">
        <v>3</v>
      </c>
      <c r="U159" s="150">
        <v>1966</v>
      </c>
      <c r="V159" s="150" t="str">
        <f t="shared" si="525"/>
        <v>11/3/1966</v>
      </c>
      <c r="W159" s="157">
        <v>31</v>
      </c>
      <c r="X159" s="157">
        <v>8</v>
      </c>
      <c r="Y159" s="157">
        <v>2021</v>
      </c>
      <c r="Z159" s="157" t="str">
        <f t="shared" si="523"/>
        <v>31/8/2021</v>
      </c>
    </row>
    <row r="160" spans="1:26" ht="15.6" x14ac:dyDescent="0.3">
      <c r="A160" s="154" t="s">
        <v>117</v>
      </c>
      <c r="B160" s="3">
        <v>5</v>
      </c>
      <c r="C160" t="s">
        <v>176</v>
      </c>
      <c r="D160" s="3" t="s">
        <v>0</v>
      </c>
      <c r="E160" s="155" t="s">
        <v>208</v>
      </c>
      <c r="F160" s="162" t="s">
        <v>20</v>
      </c>
      <c r="G160" s="150">
        <v>5</v>
      </c>
      <c r="H160" s="150" t="s">
        <v>121</v>
      </c>
      <c r="J160" s="150" t="str">
        <f t="shared" si="532"/>
        <v>ProVisioNET_study_201_01_ambient</v>
      </c>
      <c r="K160" s="156" t="s">
        <v>188</v>
      </c>
      <c r="L160" s="3" t="s">
        <v>178</v>
      </c>
      <c r="M160" s="150" t="str">
        <f t="shared" ref="M160" si="534">M159</f>
        <v>Gymnasium</v>
      </c>
      <c r="N160" s="3">
        <v>5</v>
      </c>
      <c r="O160" s="150" t="s">
        <v>185</v>
      </c>
      <c r="P160" s="150">
        <v>29</v>
      </c>
      <c r="Q160" s="157" t="s">
        <v>11</v>
      </c>
      <c r="R160" s="157" t="s">
        <v>18</v>
      </c>
      <c r="S160" s="150">
        <v>11</v>
      </c>
      <c r="T160" s="150">
        <v>3</v>
      </c>
      <c r="U160" s="150">
        <v>1966</v>
      </c>
      <c r="V160" s="150" t="str">
        <f t="shared" si="525"/>
        <v>11/3/1966</v>
      </c>
      <c r="W160" s="157">
        <v>31</v>
      </c>
      <c r="X160" s="157">
        <v>8</v>
      </c>
      <c r="Y160" s="157">
        <v>2021</v>
      </c>
      <c r="Z160" s="157" t="str">
        <f t="shared" si="523"/>
        <v>31/8/2021</v>
      </c>
    </row>
    <row r="161" spans="1:26" ht="15.6" x14ac:dyDescent="0.3">
      <c r="A161" s="154" t="s">
        <v>117</v>
      </c>
      <c r="B161" s="3">
        <v>5</v>
      </c>
      <c r="C161" t="s">
        <v>176</v>
      </c>
      <c r="D161" s="3" t="s">
        <v>0</v>
      </c>
      <c r="E161" s="155" t="s">
        <v>208</v>
      </c>
      <c r="F161" s="162" t="s">
        <v>20</v>
      </c>
      <c r="G161" s="150">
        <v>5</v>
      </c>
      <c r="H161" s="150" t="s">
        <v>122</v>
      </c>
      <c r="J161" s="150" t="str">
        <f t="shared" si="532"/>
        <v>ProVisioNET_study_201_01_ETrawdata</v>
      </c>
      <c r="K161" s="156" t="s">
        <v>188</v>
      </c>
      <c r="L161" s="3" t="s">
        <v>178</v>
      </c>
      <c r="M161" s="150" t="str">
        <f t="shared" ref="M161" si="535">M160</f>
        <v>Gymnasium</v>
      </c>
      <c r="N161" s="3">
        <v>5</v>
      </c>
      <c r="O161" s="150" t="s">
        <v>185</v>
      </c>
      <c r="P161" s="150">
        <v>29</v>
      </c>
      <c r="Q161" s="157" t="s">
        <v>11</v>
      </c>
      <c r="R161" s="157" t="s">
        <v>18</v>
      </c>
      <c r="S161" s="150">
        <v>11</v>
      </c>
      <c r="T161" s="150">
        <v>3</v>
      </c>
      <c r="U161" s="150">
        <v>1966</v>
      </c>
      <c r="V161" s="150" t="str">
        <f t="shared" si="525"/>
        <v>11/3/1966</v>
      </c>
      <c r="W161" s="157">
        <v>31</v>
      </c>
      <c r="X161" s="157">
        <v>8</v>
      </c>
      <c r="Y161" s="157">
        <v>2021</v>
      </c>
      <c r="Z161" s="157" t="str">
        <f t="shared" si="523"/>
        <v>31/8/2021</v>
      </c>
    </row>
    <row r="162" spans="1:26" ht="15.6" x14ac:dyDescent="0.3">
      <c r="A162" s="154" t="s">
        <v>117</v>
      </c>
      <c r="B162" s="3">
        <v>5</v>
      </c>
      <c r="C162" t="s">
        <v>176</v>
      </c>
      <c r="D162" s="3" t="s">
        <v>0</v>
      </c>
      <c r="E162" s="155" t="s">
        <v>208</v>
      </c>
      <c r="F162" s="162" t="s">
        <v>20</v>
      </c>
      <c r="G162" s="150">
        <v>5</v>
      </c>
      <c r="H162" s="150" t="s">
        <v>186</v>
      </c>
      <c r="J162" s="150" t="str">
        <f t="shared" si="532"/>
        <v>ProVisioNET_study_201_01_sri_obs</v>
      </c>
      <c r="K162" s="156" t="s">
        <v>188</v>
      </c>
      <c r="L162" s="3" t="s">
        <v>178</v>
      </c>
      <c r="M162" s="150" t="str">
        <f t="shared" ref="M162" si="536">M161</f>
        <v>Gymnasium</v>
      </c>
      <c r="N162" s="3">
        <v>5</v>
      </c>
      <c r="O162" s="150" t="s">
        <v>185</v>
      </c>
      <c r="P162" s="150">
        <v>29</v>
      </c>
      <c r="Q162" s="157" t="s">
        <v>11</v>
      </c>
      <c r="R162" s="157" t="s">
        <v>18</v>
      </c>
      <c r="S162" s="150">
        <v>11</v>
      </c>
      <c r="T162" s="150">
        <v>3</v>
      </c>
      <c r="U162" s="150">
        <v>1966</v>
      </c>
      <c r="V162" s="150" t="str">
        <f t="shared" si="525"/>
        <v>11/3/1966</v>
      </c>
      <c r="W162" s="157">
        <v>31</v>
      </c>
      <c r="X162" s="157">
        <v>8</v>
      </c>
      <c r="Y162" s="157">
        <v>2021</v>
      </c>
      <c r="Z162" s="157" t="str">
        <f t="shared" si="523"/>
        <v>31/8/2021</v>
      </c>
    </row>
    <row r="163" spans="1:26" ht="15.6" x14ac:dyDescent="0.3">
      <c r="A163" s="154" t="s">
        <v>117</v>
      </c>
      <c r="B163" s="3">
        <v>5</v>
      </c>
      <c r="C163" t="s">
        <v>176</v>
      </c>
      <c r="D163" s="3" t="s">
        <v>0</v>
      </c>
      <c r="E163" s="155" t="s">
        <v>208</v>
      </c>
      <c r="F163" s="162" t="s">
        <v>20</v>
      </c>
      <c r="G163" s="150">
        <v>5</v>
      </c>
      <c r="H163" s="150" t="s">
        <v>180</v>
      </c>
      <c r="J163" s="150" t="str">
        <f t="shared" si="532"/>
        <v>ProVisioNET_study_201_01_sri_ambient</v>
      </c>
      <c r="K163" s="156" t="s">
        <v>188</v>
      </c>
      <c r="L163" s="3" t="s">
        <v>178</v>
      </c>
      <c r="M163" s="150" t="str">
        <f t="shared" ref="M163" si="537">M162</f>
        <v>Gymnasium</v>
      </c>
      <c r="N163" s="3">
        <v>5</v>
      </c>
      <c r="O163" s="150" t="s">
        <v>185</v>
      </c>
      <c r="P163" s="150">
        <v>29</v>
      </c>
      <c r="Q163" s="157" t="s">
        <v>11</v>
      </c>
      <c r="R163" s="157" t="s">
        <v>18</v>
      </c>
      <c r="S163" s="150">
        <v>11</v>
      </c>
      <c r="T163" s="150">
        <v>3</v>
      </c>
      <c r="U163" s="150">
        <v>1966</v>
      </c>
      <c r="V163" s="150" t="str">
        <f t="shared" si="525"/>
        <v>11/3/1966</v>
      </c>
      <c r="W163" s="157">
        <v>31</v>
      </c>
      <c r="X163" s="157">
        <v>8</v>
      </c>
      <c r="Y163" s="157">
        <v>2021</v>
      </c>
      <c r="Z163" s="157" t="str">
        <f t="shared" si="523"/>
        <v>31/8/2021</v>
      </c>
    </row>
    <row r="164" spans="1:26" ht="15.6" x14ac:dyDescent="0.3">
      <c r="A164" s="154" t="s">
        <v>117</v>
      </c>
      <c r="B164" s="3">
        <v>5</v>
      </c>
      <c r="C164" t="s">
        <v>176</v>
      </c>
      <c r="D164" s="3" t="s">
        <v>0</v>
      </c>
      <c r="E164" s="155" t="s">
        <v>208</v>
      </c>
      <c r="F164" s="162" t="s">
        <v>20</v>
      </c>
      <c r="G164" s="150">
        <v>5</v>
      </c>
      <c r="H164" s="150" t="s">
        <v>199</v>
      </c>
      <c r="J164" s="150" t="str">
        <f t="shared" si="532"/>
        <v>ProVisioNET_study_201_01_fitbit</v>
      </c>
      <c r="K164" s="156" t="s">
        <v>188</v>
      </c>
      <c r="L164" s="3" t="s">
        <v>178</v>
      </c>
      <c r="M164" s="150" t="str">
        <f t="shared" ref="M164" si="538">M163</f>
        <v>Gymnasium</v>
      </c>
      <c r="N164" s="3">
        <v>5</v>
      </c>
      <c r="O164" s="150" t="s">
        <v>185</v>
      </c>
      <c r="P164" s="150">
        <v>29</v>
      </c>
      <c r="Q164" s="157" t="s">
        <v>11</v>
      </c>
      <c r="R164" s="157" t="s">
        <v>18</v>
      </c>
      <c r="S164" s="150">
        <v>11</v>
      </c>
      <c r="T164" s="150">
        <v>3</v>
      </c>
      <c r="U164" s="150">
        <v>1966</v>
      </c>
      <c r="V164" s="150" t="str">
        <f t="shared" si="525"/>
        <v>11/3/1966</v>
      </c>
      <c r="W164" s="157">
        <v>31</v>
      </c>
      <c r="X164" s="157">
        <v>8</v>
      </c>
      <c r="Y164" s="157">
        <v>2021</v>
      </c>
      <c r="Z164" s="157" t="str">
        <f t="shared" si="523"/>
        <v>31/8/2021</v>
      </c>
    </row>
    <row r="165" spans="1:26" s="166" customFormat="1" ht="15.6" x14ac:dyDescent="0.3">
      <c r="A165" s="159" t="s">
        <v>117</v>
      </c>
      <c r="B165" s="5">
        <v>5</v>
      </c>
      <c r="C165" s="166" t="s">
        <v>176</v>
      </c>
      <c r="D165" s="5" t="s">
        <v>0</v>
      </c>
      <c r="E165" s="161" t="s">
        <v>208</v>
      </c>
      <c r="F165" s="167" t="s">
        <v>20</v>
      </c>
      <c r="G165" s="160">
        <v>5</v>
      </c>
      <c r="H165" s="160" t="s">
        <v>195</v>
      </c>
      <c r="J165" s="160" t="str">
        <f t="shared" si="532"/>
        <v>ProVisioNET_study_201_01_zed</v>
      </c>
      <c r="K165" s="165" t="s">
        <v>188</v>
      </c>
      <c r="L165" s="5" t="s">
        <v>178</v>
      </c>
      <c r="M165" s="160" t="s">
        <v>183</v>
      </c>
      <c r="N165" s="5">
        <v>5</v>
      </c>
      <c r="O165" s="160" t="s">
        <v>185</v>
      </c>
      <c r="P165" s="160">
        <v>29</v>
      </c>
      <c r="Q165" s="160" t="s">
        <v>11</v>
      </c>
      <c r="R165" s="160" t="s">
        <v>18</v>
      </c>
      <c r="S165" s="160">
        <v>11</v>
      </c>
      <c r="T165" s="160">
        <v>3</v>
      </c>
      <c r="U165" s="160">
        <v>1966</v>
      </c>
      <c r="V165" s="160" t="str">
        <f t="shared" si="525"/>
        <v>11/3/1966</v>
      </c>
      <c r="W165" s="160">
        <v>31</v>
      </c>
      <c r="X165" s="160">
        <v>8</v>
      </c>
      <c r="Y165" s="160">
        <v>2021</v>
      </c>
      <c r="Z165" s="160" t="str">
        <f t="shared" si="523"/>
        <v>31/8/2021</v>
      </c>
    </row>
    <row r="166" spans="1:26" ht="15.6" x14ac:dyDescent="0.3">
      <c r="A166" s="146" t="s">
        <v>117</v>
      </c>
      <c r="B166" s="147">
        <v>6</v>
      </c>
      <c r="C166" s="147" t="s">
        <v>176</v>
      </c>
      <c r="D166" s="147" t="s">
        <v>0</v>
      </c>
      <c r="E166" s="148" t="s">
        <v>207</v>
      </c>
      <c r="F166" s="149" t="s">
        <v>127</v>
      </c>
      <c r="G166" s="147">
        <v>6</v>
      </c>
      <c r="H166" s="147" t="s">
        <v>117</v>
      </c>
      <c r="I166" s="147"/>
      <c r="J166" s="150" t="str">
        <f t="shared" si="532"/>
        <v>ProVisioNET_study_105_05_label</v>
      </c>
      <c r="K166" s="147" t="s">
        <v>115</v>
      </c>
      <c r="L166" s="151" t="s">
        <v>196</v>
      </c>
      <c r="M166" s="147" t="s">
        <v>183</v>
      </c>
      <c r="N166" s="147">
        <v>5</v>
      </c>
      <c r="O166" s="147" t="s">
        <v>217</v>
      </c>
      <c r="P166" s="147">
        <v>0</v>
      </c>
      <c r="Q166" s="152" t="s">
        <v>11</v>
      </c>
      <c r="R166" s="152" t="s">
        <v>18</v>
      </c>
      <c r="S166" s="152">
        <v>29</v>
      </c>
      <c r="T166" s="152">
        <v>1</v>
      </c>
      <c r="U166" s="152">
        <v>1998</v>
      </c>
      <c r="V166" s="152" t="str">
        <f>S166&amp;"/"&amp;T166&amp;"/"&amp;U166</f>
        <v>29/1/1998</v>
      </c>
      <c r="W166" s="152">
        <v>1</v>
      </c>
      <c r="X166" s="152">
        <v>9</v>
      </c>
      <c r="Y166" s="152">
        <v>2021</v>
      </c>
      <c r="Z166" s="152" t="str">
        <f>W166&amp;"/"&amp;X166&amp;"/"&amp;Y166</f>
        <v>1/9/2021</v>
      </c>
    </row>
    <row r="167" spans="1:26" ht="15.6" x14ac:dyDescent="0.3">
      <c r="A167" s="154" t="s">
        <v>117</v>
      </c>
      <c r="B167" s="3">
        <v>6</v>
      </c>
      <c r="C167" t="s">
        <v>176</v>
      </c>
      <c r="D167" s="3" t="s">
        <v>0</v>
      </c>
      <c r="E167" s="155" t="s">
        <v>207</v>
      </c>
      <c r="F167" s="162" t="s">
        <v>127</v>
      </c>
      <c r="G167" s="150">
        <v>6</v>
      </c>
      <c r="H167" s="150" t="s">
        <v>119</v>
      </c>
      <c r="I167" s="3">
        <v>1</v>
      </c>
      <c r="J167" s="150" t="str">
        <f t="shared" ref="J167:J174" si="539">CONCATENATE(C167,"_",D167,"_",E167,"_",F167,"_",H167,"_",I167)</f>
        <v>ProVisioNET_study_105_05_cam1_1</v>
      </c>
      <c r="K167" s="156" t="s">
        <v>188</v>
      </c>
      <c r="L167" s="3" t="s">
        <v>196</v>
      </c>
      <c r="M167" s="3" t="s">
        <v>183</v>
      </c>
      <c r="N167" s="3">
        <v>5</v>
      </c>
      <c r="O167" s="150" t="s">
        <v>217</v>
      </c>
      <c r="P167" s="150">
        <v>0</v>
      </c>
      <c r="Q167" s="157" t="s">
        <v>11</v>
      </c>
      <c r="R167" s="157" t="s">
        <v>18</v>
      </c>
      <c r="S167" s="3">
        <v>29</v>
      </c>
      <c r="T167" s="3">
        <v>1</v>
      </c>
      <c r="U167" s="3">
        <v>1998</v>
      </c>
      <c r="V167" s="3" t="str">
        <f>"29/1/1998"</f>
        <v>29/1/1998</v>
      </c>
      <c r="W167" s="157">
        <v>1</v>
      </c>
      <c r="X167" s="157">
        <v>9</v>
      </c>
      <c r="Y167" s="157">
        <v>2021</v>
      </c>
      <c r="Z167" s="157" t="str">
        <f t="shared" ref="Z167:Z181" si="540">W167&amp;"/"&amp;X167&amp;"/"&amp;Y167</f>
        <v>1/9/2021</v>
      </c>
    </row>
    <row r="168" spans="1:26" ht="15.6" x14ac:dyDescent="0.3">
      <c r="A168" s="154" t="s">
        <v>117</v>
      </c>
      <c r="B168" s="3">
        <v>6</v>
      </c>
      <c r="C168" t="s">
        <v>176</v>
      </c>
      <c r="D168" s="3" t="s">
        <v>0</v>
      </c>
      <c r="E168" s="155" t="s">
        <v>207</v>
      </c>
      <c r="F168" s="162" t="s">
        <v>127</v>
      </c>
      <c r="G168" s="150">
        <v>6</v>
      </c>
      <c r="H168" s="150" t="s">
        <v>119</v>
      </c>
      <c r="I168" s="150">
        <v>2</v>
      </c>
      <c r="J168" s="150" t="str">
        <f t="shared" si="539"/>
        <v>ProVisioNET_study_105_05_cam1_2</v>
      </c>
      <c r="K168" s="156" t="s">
        <v>188</v>
      </c>
      <c r="L168" s="3" t="s">
        <v>196</v>
      </c>
      <c r="M168" s="3" t="s">
        <v>183</v>
      </c>
      <c r="N168" s="3">
        <v>5</v>
      </c>
      <c r="O168" s="150" t="s">
        <v>217</v>
      </c>
      <c r="P168" s="150">
        <v>0</v>
      </c>
      <c r="Q168" s="157" t="s">
        <v>11</v>
      </c>
      <c r="R168" s="157" t="s">
        <v>18</v>
      </c>
      <c r="S168" s="3">
        <v>29</v>
      </c>
      <c r="T168" s="3">
        <v>1</v>
      </c>
      <c r="U168" s="3">
        <v>1998</v>
      </c>
      <c r="V168" s="3" t="str">
        <f t="shared" ref="V168:V181" si="541">"29/1/1998"</f>
        <v>29/1/1998</v>
      </c>
      <c r="W168" s="157">
        <v>1</v>
      </c>
      <c r="X168" s="157">
        <v>9</v>
      </c>
      <c r="Y168" s="157">
        <v>2021</v>
      </c>
      <c r="Z168" s="157" t="str">
        <f t="shared" si="540"/>
        <v>1/9/2021</v>
      </c>
    </row>
    <row r="169" spans="1:26" ht="15.6" x14ac:dyDescent="0.3">
      <c r="A169" s="154" t="s">
        <v>117</v>
      </c>
      <c r="B169" s="3">
        <v>6</v>
      </c>
      <c r="C169" t="s">
        <v>176</v>
      </c>
      <c r="D169" s="3" t="s">
        <v>0</v>
      </c>
      <c r="E169" s="155" t="s">
        <v>207</v>
      </c>
      <c r="F169" s="162" t="s">
        <v>127</v>
      </c>
      <c r="G169" s="150">
        <v>6</v>
      </c>
      <c r="H169" s="150" t="s">
        <v>31</v>
      </c>
      <c r="I169" s="150">
        <v>1</v>
      </c>
      <c r="J169" s="150" t="str">
        <f t="shared" si="539"/>
        <v>ProVisioNET_study_105_05_cam2_1</v>
      </c>
      <c r="K169" s="156" t="s">
        <v>188</v>
      </c>
      <c r="L169" s="3" t="s">
        <v>196</v>
      </c>
      <c r="M169" s="3" t="s">
        <v>183</v>
      </c>
      <c r="N169" s="3">
        <v>5</v>
      </c>
      <c r="O169" s="150" t="s">
        <v>217</v>
      </c>
      <c r="P169" s="150">
        <v>0</v>
      </c>
      <c r="Q169" s="157" t="s">
        <v>11</v>
      </c>
      <c r="R169" s="157" t="s">
        <v>18</v>
      </c>
      <c r="S169" s="3">
        <v>29</v>
      </c>
      <c r="T169" s="3">
        <v>1</v>
      </c>
      <c r="U169" s="3">
        <v>1998</v>
      </c>
      <c r="V169" s="3" t="str">
        <f t="shared" si="541"/>
        <v>29/1/1998</v>
      </c>
      <c r="W169" s="157">
        <v>1</v>
      </c>
      <c r="X169" s="157">
        <v>9</v>
      </c>
      <c r="Y169" s="157">
        <v>2021</v>
      </c>
      <c r="Z169" s="157" t="str">
        <f t="shared" si="540"/>
        <v>1/9/2021</v>
      </c>
    </row>
    <row r="170" spans="1:26" ht="15.6" x14ac:dyDescent="0.3">
      <c r="A170" s="154" t="s">
        <v>117</v>
      </c>
      <c r="B170" s="3">
        <v>6</v>
      </c>
      <c r="C170" t="s">
        <v>176</v>
      </c>
      <c r="D170" s="3" t="s">
        <v>0</v>
      </c>
      <c r="E170" s="155" t="s">
        <v>207</v>
      </c>
      <c r="F170" s="162" t="s">
        <v>127</v>
      </c>
      <c r="G170" s="150">
        <v>6</v>
      </c>
      <c r="H170" s="150" t="s">
        <v>31</v>
      </c>
      <c r="I170" s="150">
        <v>2</v>
      </c>
      <c r="J170" s="150" t="str">
        <f t="shared" si="539"/>
        <v>ProVisioNET_study_105_05_cam2_2</v>
      </c>
      <c r="K170" s="156" t="s">
        <v>188</v>
      </c>
      <c r="L170" s="3" t="s">
        <v>196</v>
      </c>
      <c r="M170" s="3" t="s">
        <v>183</v>
      </c>
      <c r="N170" s="3">
        <v>5</v>
      </c>
      <c r="O170" s="150" t="s">
        <v>217</v>
      </c>
      <c r="P170" s="150">
        <v>0</v>
      </c>
      <c r="Q170" s="157" t="s">
        <v>11</v>
      </c>
      <c r="R170" s="157" t="s">
        <v>18</v>
      </c>
      <c r="S170" s="3">
        <v>29</v>
      </c>
      <c r="T170" s="3">
        <v>1</v>
      </c>
      <c r="U170" s="3">
        <v>1998</v>
      </c>
      <c r="V170" s="3" t="str">
        <f t="shared" si="541"/>
        <v>29/1/1998</v>
      </c>
      <c r="W170" s="157">
        <v>1</v>
      </c>
      <c r="X170" s="157">
        <v>9</v>
      </c>
      <c r="Y170" s="157">
        <v>2021</v>
      </c>
      <c r="Z170" s="157" t="str">
        <f t="shared" si="540"/>
        <v>1/9/2021</v>
      </c>
    </row>
    <row r="171" spans="1:26" ht="15.6" x14ac:dyDescent="0.3">
      <c r="A171" s="154" t="s">
        <v>117</v>
      </c>
      <c r="B171" s="3">
        <v>6</v>
      </c>
      <c r="C171" t="s">
        <v>176</v>
      </c>
      <c r="D171" s="3" t="s">
        <v>0</v>
      </c>
      <c r="E171" s="155" t="s">
        <v>207</v>
      </c>
      <c r="F171" s="162" t="s">
        <v>127</v>
      </c>
      <c r="G171" s="150">
        <v>6</v>
      </c>
      <c r="H171" s="150" t="s">
        <v>32</v>
      </c>
      <c r="I171" s="150">
        <v>1</v>
      </c>
      <c r="J171" s="150" t="str">
        <f t="shared" si="539"/>
        <v>ProVisioNET_study_105_05_cam3_1</v>
      </c>
      <c r="K171" s="156" t="s">
        <v>188</v>
      </c>
      <c r="L171" s="3" t="s">
        <v>196</v>
      </c>
      <c r="M171" s="3" t="s">
        <v>183</v>
      </c>
      <c r="N171" s="3">
        <v>5</v>
      </c>
      <c r="O171" s="150" t="s">
        <v>217</v>
      </c>
      <c r="P171" s="150">
        <v>0</v>
      </c>
      <c r="Q171" s="157" t="s">
        <v>11</v>
      </c>
      <c r="R171" s="157" t="s">
        <v>18</v>
      </c>
      <c r="S171" s="3">
        <v>29</v>
      </c>
      <c r="T171" s="3">
        <v>1</v>
      </c>
      <c r="U171" s="3">
        <v>1998</v>
      </c>
      <c r="V171" s="3" t="str">
        <f t="shared" si="541"/>
        <v>29/1/1998</v>
      </c>
      <c r="W171" s="157">
        <v>1</v>
      </c>
      <c r="X171" s="157">
        <v>9</v>
      </c>
      <c r="Y171" s="157">
        <v>2021</v>
      </c>
      <c r="Z171" s="157" t="str">
        <f t="shared" si="540"/>
        <v>1/9/2021</v>
      </c>
    </row>
    <row r="172" spans="1:26" ht="15.6" x14ac:dyDescent="0.3">
      <c r="A172" s="154" t="s">
        <v>117</v>
      </c>
      <c r="B172" s="3">
        <v>6</v>
      </c>
      <c r="C172" t="s">
        <v>176</v>
      </c>
      <c r="D172" s="3" t="s">
        <v>0</v>
      </c>
      <c r="E172" s="155" t="s">
        <v>207</v>
      </c>
      <c r="F172" s="162" t="s">
        <v>127</v>
      </c>
      <c r="G172" s="150">
        <v>6</v>
      </c>
      <c r="H172" s="150" t="s">
        <v>32</v>
      </c>
      <c r="I172" s="150">
        <v>2</v>
      </c>
      <c r="J172" s="150" t="str">
        <f t="shared" si="539"/>
        <v>ProVisioNET_study_105_05_cam3_2</v>
      </c>
      <c r="K172" s="156" t="s">
        <v>188</v>
      </c>
      <c r="L172" s="3" t="s">
        <v>196</v>
      </c>
      <c r="M172" s="3" t="s">
        <v>183</v>
      </c>
      <c r="N172" s="3">
        <v>5</v>
      </c>
      <c r="O172" s="150" t="s">
        <v>217</v>
      </c>
      <c r="P172" s="150">
        <v>0</v>
      </c>
      <c r="Q172" s="157" t="s">
        <v>11</v>
      </c>
      <c r="R172" s="157" t="s">
        <v>18</v>
      </c>
      <c r="S172" s="3">
        <v>29</v>
      </c>
      <c r="T172" s="3">
        <v>1</v>
      </c>
      <c r="U172" s="3">
        <v>1998</v>
      </c>
      <c r="V172" s="3" t="str">
        <f t="shared" si="541"/>
        <v>29/1/1998</v>
      </c>
      <c r="W172" s="157">
        <v>1</v>
      </c>
      <c r="X172" s="157">
        <v>9</v>
      </c>
      <c r="Y172" s="157">
        <v>2021</v>
      </c>
      <c r="Z172" s="157" t="str">
        <f t="shared" si="540"/>
        <v>1/9/2021</v>
      </c>
    </row>
    <row r="173" spans="1:26" ht="15.6" x14ac:dyDescent="0.3">
      <c r="A173" s="154" t="s">
        <v>117</v>
      </c>
      <c r="B173" s="3">
        <v>6</v>
      </c>
      <c r="C173" t="s">
        <v>176</v>
      </c>
      <c r="D173" s="3" t="s">
        <v>0</v>
      </c>
      <c r="E173" s="155" t="s">
        <v>207</v>
      </c>
      <c r="F173" s="162" t="s">
        <v>127</v>
      </c>
      <c r="G173" s="150">
        <v>6</v>
      </c>
      <c r="H173" s="150" t="s">
        <v>33</v>
      </c>
      <c r="I173" s="150">
        <v>1</v>
      </c>
      <c r="J173" s="150" t="str">
        <f t="shared" si="539"/>
        <v>ProVisioNET_study_105_05_cam4_1</v>
      </c>
      <c r="K173" s="156" t="s">
        <v>188</v>
      </c>
      <c r="L173" s="3" t="s">
        <v>196</v>
      </c>
      <c r="M173" s="3" t="s">
        <v>183</v>
      </c>
      <c r="N173" s="3">
        <v>5</v>
      </c>
      <c r="O173" s="150" t="s">
        <v>217</v>
      </c>
      <c r="P173" s="150">
        <v>0</v>
      </c>
      <c r="Q173" s="157" t="s">
        <v>11</v>
      </c>
      <c r="R173" s="157" t="s">
        <v>18</v>
      </c>
      <c r="S173" s="3">
        <v>29</v>
      </c>
      <c r="T173" s="3">
        <v>1</v>
      </c>
      <c r="U173" s="3">
        <v>1998</v>
      </c>
      <c r="V173" s="3" t="str">
        <f t="shared" si="541"/>
        <v>29/1/1998</v>
      </c>
      <c r="W173" s="157">
        <v>1</v>
      </c>
      <c r="X173" s="157">
        <v>9</v>
      </c>
      <c r="Y173" s="157">
        <v>2021</v>
      </c>
      <c r="Z173" s="157" t="str">
        <f t="shared" si="540"/>
        <v>1/9/2021</v>
      </c>
    </row>
    <row r="174" spans="1:26" ht="15.6" x14ac:dyDescent="0.3">
      <c r="A174" s="154" t="s">
        <v>117</v>
      </c>
      <c r="B174" s="3">
        <v>6</v>
      </c>
      <c r="C174" t="s">
        <v>176</v>
      </c>
      <c r="D174" s="3" t="s">
        <v>0</v>
      </c>
      <c r="E174" s="155" t="s">
        <v>207</v>
      </c>
      <c r="F174" s="162" t="s">
        <v>127</v>
      </c>
      <c r="G174" s="150">
        <v>6</v>
      </c>
      <c r="H174" s="150" t="s">
        <v>33</v>
      </c>
      <c r="I174" s="150">
        <v>2</v>
      </c>
      <c r="J174" s="150" t="str">
        <f t="shared" si="539"/>
        <v>ProVisioNET_study_105_05_cam4_2</v>
      </c>
      <c r="K174" s="156" t="s">
        <v>188</v>
      </c>
      <c r="L174" s="3" t="s">
        <v>196</v>
      </c>
      <c r="M174" s="3" t="s">
        <v>183</v>
      </c>
      <c r="N174" s="3">
        <v>5</v>
      </c>
      <c r="O174" s="150" t="s">
        <v>217</v>
      </c>
      <c r="P174" s="150">
        <v>0</v>
      </c>
      <c r="Q174" s="157" t="s">
        <v>11</v>
      </c>
      <c r="R174" s="157" t="s">
        <v>18</v>
      </c>
      <c r="S174" s="3">
        <v>29</v>
      </c>
      <c r="T174" s="3">
        <v>1</v>
      </c>
      <c r="U174" s="3">
        <v>1998</v>
      </c>
      <c r="V174" s="3" t="str">
        <f t="shared" si="541"/>
        <v>29/1/1998</v>
      </c>
      <c r="W174" s="157">
        <v>1</v>
      </c>
      <c r="X174" s="157">
        <v>9</v>
      </c>
      <c r="Y174" s="157">
        <v>2021</v>
      </c>
      <c r="Z174" s="157" t="str">
        <f t="shared" si="540"/>
        <v>1/9/2021</v>
      </c>
    </row>
    <row r="175" spans="1:26" ht="15.6" x14ac:dyDescent="0.3">
      <c r="A175" s="154" t="s">
        <v>117</v>
      </c>
      <c r="B175" s="3">
        <v>6</v>
      </c>
      <c r="C175" t="s">
        <v>176</v>
      </c>
      <c r="D175" s="3" t="s">
        <v>0</v>
      </c>
      <c r="E175" s="155" t="s">
        <v>207</v>
      </c>
      <c r="F175" s="162" t="s">
        <v>127</v>
      </c>
      <c r="G175" s="150">
        <v>6</v>
      </c>
      <c r="H175" s="150" t="s">
        <v>120</v>
      </c>
      <c r="J175" s="150" t="str">
        <f t="shared" ref="J175:J182" si="542">CONCATENATE(C175,"_",D175,"_",E175,"_",F175,"_",H175)</f>
        <v>ProVisioNET_study_105_05_glasses</v>
      </c>
      <c r="K175" s="156" t="s">
        <v>188</v>
      </c>
      <c r="L175" s="3" t="s">
        <v>196</v>
      </c>
      <c r="M175" s="3" t="s">
        <v>183</v>
      </c>
      <c r="N175" s="3">
        <v>5</v>
      </c>
      <c r="O175" s="150" t="s">
        <v>217</v>
      </c>
      <c r="P175" s="150">
        <v>0</v>
      </c>
      <c r="Q175" s="157" t="s">
        <v>11</v>
      </c>
      <c r="R175" s="157" t="s">
        <v>18</v>
      </c>
      <c r="S175" s="3">
        <v>29</v>
      </c>
      <c r="T175" s="3">
        <v>1</v>
      </c>
      <c r="U175" s="3">
        <v>1998</v>
      </c>
      <c r="V175" s="3" t="str">
        <f t="shared" si="541"/>
        <v>29/1/1998</v>
      </c>
      <c r="W175" s="157">
        <v>1</v>
      </c>
      <c r="X175" s="157">
        <v>9</v>
      </c>
      <c r="Y175" s="157">
        <v>2021</v>
      </c>
      <c r="Z175" s="157" t="str">
        <f t="shared" si="540"/>
        <v>1/9/2021</v>
      </c>
    </row>
    <row r="176" spans="1:26" ht="15.6" x14ac:dyDescent="0.3">
      <c r="A176" s="154" t="s">
        <v>117</v>
      </c>
      <c r="B176" s="3">
        <v>6</v>
      </c>
      <c r="C176" t="s">
        <v>176</v>
      </c>
      <c r="D176" s="3" t="s">
        <v>0</v>
      </c>
      <c r="E176" s="155" t="s">
        <v>207</v>
      </c>
      <c r="F176" s="162" t="s">
        <v>127</v>
      </c>
      <c r="G176" s="150">
        <v>6</v>
      </c>
      <c r="H176" s="150" t="s">
        <v>121</v>
      </c>
      <c r="J176" s="150" t="str">
        <f t="shared" si="542"/>
        <v>ProVisioNET_study_105_05_ambient</v>
      </c>
      <c r="K176" s="156" t="s">
        <v>188</v>
      </c>
      <c r="L176" s="3" t="s">
        <v>196</v>
      </c>
      <c r="M176" s="3" t="s">
        <v>183</v>
      </c>
      <c r="N176" s="3">
        <v>5</v>
      </c>
      <c r="O176" s="150" t="s">
        <v>217</v>
      </c>
      <c r="P176" s="150">
        <v>0</v>
      </c>
      <c r="Q176" s="157" t="s">
        <v>11</v>
      </c>
      <c r="R176" s="157" t="s">
        <v>18</v>
      </c>
      <c r="S176" s="3">
        <v>29</v>
      </c>
      <c r="T176" s="3">
        <v>1</v>
      </c>
      <c r="U176" s="3">
        <v>1998</v>
      </c>
      <c r="V176" s="3" t="str">
        <f t="shared" si="541"/>
        <v>29/1/1998</v>
      </c>
      <c r="W176" s="157">
        <v>1</v>
      </c>
      <c r="X176" s="157">
        <v>9</v>
      </c>
      <c r="Y176" s="157">
        <v>2021</v>
      </c>
      <c r="Z176" s="157" t="str">
        <f t="shared" si="540"/>
        <v>1/9/2021</v>
      </c>
    </row>
    <row r="177" spans="1:26" ht="15.6" x14ac:dyDescent="0.3">
      <c r="A177" s="154" t="s">
        <v>117</v>
      </c>
      <c r="B177" s="3">
        <v>6</v>
      </c>
      <c r="C177" t="s">
        <v>176</v>
      </c>
      <c r="D177" s="3" t="s">
        <v>0</v>
      </c>
      <c r="E177" s="155" t="s">
        <v>207</v>
      </c>
      <c r="F177" s="162" t="s">
        <v>127</v>
      </c>
      <c r="G177" s="150">
        <v>6</v>
      </c>
      <c r="H177" s="150" t="s">
        <v>122</v>
      </c>
      <c r="J177" s="150" t="str">
        <f t="shared" si="542"/>
        <v>ProVisioNET_study_105_05_ETrawdata</v>
      </c>
      <c r="K177" s="156" t="s">
        <v>188</v>
      </c>
      <c r="L177" s="3" t="s">
        <v>196</v>
      </c>
      <c r="M177" s="3" t="s">
        <v>183</v>
      </c>
      <c r="N177" s="3">
        <v>5</v>
      </c>
      <c r="O177" s="150" t="s">
        <v>217</v>
      </c>
      <c r="P177" s="150">
        <v>0</v>
      </c>
      <c r="Q177" s="157" t="s">
        <v>11</v>
      </c>
      <c r="R177" s="157" t="s">
        <v>18</v>
      </c>
      <c r="S177" s="3">
        <v>29</v>
      </c>
      <c r="T177" s="3">
        <v>1</v>
      </c>
      <c r="U177" s="3">
        <v>1998</v>
      </c>
      <c r="V177" s="3" t="str">
        <f t="shared" si="541"/>
        <v>29/1/1998</v>
      </c>
      <c r="W177" s="157">
        <v>1</v>
      </c>
      <c r="X177" s="157">
        <v>9</v>
      </c>
      <c r="Y177" s="157">
        <v>2021</v>
      </c>
      <c r="Z177" s="157" t="str">
        <f t="shared" si="540"/>
        <v>1/9/2021</v>
      </c>
    </row>
    <row r="178" spans="1:26" ht="15.6" x14ac:dyDescent="0.3">
      <c r="A178" s="154" t="s">
        <v>117</v>
      </c>
      <c r="B178" s="3">
        <v>6</v>
      </c>
      <c r="C178" t="s">
        <v>176</v>
      </c>
      <c r="D178" s="3" t="s">
        <v>0</v>
      </c>
      <c r="E178" s="155" t="s">
        <v>207</v>
      </c>
      <c r="F178" s="162" t="s">
        <v>127</v>
      </c>
      <c r="G178" s="150">
        <v>6</v>
      </c>
      <c r="H178" s="150" t="s">
        <v>186</v>
      </c>
      <c r="J178" s="150" t="str">
        <f t="shared" si="542"/>
        <v>ProVisioNET_study_105_05_sri_obs</v>
      </c>
      <c r="K178" s="156" t="s">
        <v>188</v>
      </c>
      <c r="L178" s="3" t="s">
        <v>196</v>
      </c>
      <c r="M178" s="3" t="s">
        <v>183</v>
      </c>
      <c r="N178" s="3">
        <v>5</v>
      </c>
      <c r="O178" s="150" t="s">
        <v>217</v>
      </c>
      <c r="P178" s="150">
        <v>0</v>
      </c>
      <c r="Q178" s="157" t="s">
        <v>11</v>
      </c>
      <c r="R178" s="157" t="s">
        <v>18</v>
      </c>
      <c r="S178" s="3">
        <v>29</v>
      </c>
      <c r="T178" s="3">
        <v>1</v>
      </c>
      <c r="U178" s="3">
        <v>1998</v>
      </c>
      <c r="V178" s="3" t="str">
        <f t="shared" si="541"/>
        <v>29/1/1998</v>
      </c>
      <c r="W178" s="157">
        <v>1</v>
      </c>
      <c r="X178" s="157">
        <v>9</v>
      </c>
      <c r="Y178" s="157">
        <v>2021</v>
      </c>
      <c r="Z178" s="157" t="str">
        <f t="shared" si="540"/>
        <v>1/9/2021</v>
      </c>
    </row>
    <row r="179" spans="1:26" ht="15.6" x14ac:dyDescent="0.3">
      <c r="A179" s="154" t="s">
        <v>117</v>
      </c>
      <c r="B179" s="3">
        <v>6</v>
      </c>
      <c r="C179" t="s">
        <v>176</v>
      </c>
      <c r="D179" s="3" t="s">
        <v>0</v>
      </c>
      <c r="E179" s="155" t="s">
        <v>207</v>
      </c>
      <c r="F179" s="162" t="s">
        <v>127</v>
      </c>
      <c r="G179" s="150">
        <v>6</v>
      </c>
      <c r="H179" s="150" t="s">
        <v>180</v>
      </c>
      <c r="J179" s="150" t="str">
        <f t="shared" si="542"/>
        <v>ProVisioNET_study_105_05_sri_ambient</v>
      </c>
      <c r="K179" s="156" t="s">
        <v>188</v>
      </c>
      <c r="L179" s="3" t="s">
        <v>196</v>
      </c>
      <c r="M179" s="3" t="s">
        <v>183</v>
      </c>
      <c r="N179" s="3">
        <v>5</v>
      </c>
      <c r="O179" s="150" t="s">
        <v>217</v>
      </c>
      <c r="P179" s="150">
        <v>0</v>
      </c>
      <c r="Q179" s="157" t="s">
        <v>11</v>
      </c>
      <c r="R179" s="157" t="s">
        <v>18</v>
      </c>
      <c r="S179" s="3">
        <v>29</v>
      </c>
      <c r="T179" s="3">
        <v>1</v>
      </c>
      <c r="U179" s="3">
        <v>1998</v>
      </c>
      <c r="V179" s="3" t="str">
        <f t="shared" si="541"/>
        <v>29/1/1998</v>
      </c>
      <c r="W179" s="157">
        <v>1</v>
      </c>
      <c r="X179" s="157">
        <v>9</v>
      </c>
      <c r="Y179" s="157">
        <v>2021</v>
      </c>
      <c r="Z179" s="157" t="str">
        <f t="shared" si="540"/>
        <v>1/9/2021</v>
      </c>
    </row>
    <row r="180" spans="1:26" ht="15.6" x14ac:dyDescent="0.3">
      <c r="A180" s="154" t="s">
        <v>117</v>
      </c>
      <c r="B180" s="3">
        <v>6</v>
      </c>
      <c r="C180" t="s">
        <v>176</v>
      </c>
      <c r="D180" s="3" t="s">
        <v>0</v>
      </c>
      <c r="E180" s="155" t="s">
        <v>207</v>
      </c>
      <c r="F180" s="162" t="s">
        <v>127</v>
      </c>
      <c r="G180" s="150">
        <v>6</v>
      </c>
      <c r="H180" s="150" t="s">
        <v>199</v>
      </c>
      <c r="J180" s="150" t="str">
        <f t="shared" si="542"/>
        <v>ProVisioNET_study_105_05_fitbit</v>
      </c>
      <c r="K180" s="156" t="s">
        <v>188</v>
      </c>
      <c r="L180" s="3" t="s">
        <v>196</v>
      </c>
      <c r="M180" s="3" t="s">
        <v>183</v>
      </c>
      <c r="N180" s="3">
        <v>5</v>
      </c>
      <c r="O180" s="150" t="s">
        <v>217</v>
      </c>
      <c r="P180" s="150">
        <v>0</v>
      </c>
      <c r="Q180" s="157" t="s">
        <v>11</v>
      </c>
      <c r="R180" s="157" t="s">
        <v>18</v>
      </c>
      <c r="S180" s="3">
        <v>29</v>
      </c>
      <c r="T180" s="3">
        <v>1</v>
      </c>
      <c r="U180" s="3">
        <v>1998</v>
      </c>
      <c r="V180" s="3" t="str">
        <f t="shared" si="541"/>
        <v>29/1/1998</v>
      </c>
      <c r="W180" s="157">
        <v>1</v>
      </c>
      <c r="X180" s="157">
        <v>9</v>
      </c>
      <c r="Y180" s="157">
        <v>2021</v>
      </c>
      <c r="Z180" s="157" t="str">
        <f t="shared" si="540"/>
        <v>1/9/2021</v>
      </c>
    </row>
    <row r="181" spans="1:26" s="166" customFormat="1" ht="15.6" x14ac:dyDescent="0.3">
      <c r="A181" s="159" t="s">
        <v>117</v>
      </c>
      <c r="B181" s="5">
        <v>6</v>
      </c>
      <c r="C181" s="166" t="s">
        <v>176</v>
      </c>
      <c r="D181" s="5" t="s">
        <v>0</v>
      </c>
      <c r="E181" s="161" t="s">
        <v>207</v>
      </c>
      <c r="F181" s="167" t="s">
        <v>127</v>
      </c>
      <c r="G181" s="160">
        <v>6</v>
      </c>
      <c r="H181" s="160" t="s">
        <v>195</v>
      </c>
      <c r="J181" s="160" t="str">
        <f t="shared" si="542"/>
        <v>ProVisioNET_study_105_05_zed</v>
      </c>
      <c r="K181" s="165" t="s">
        <v>188</v>
      </c>
      <c r="L181" s="5" t="s">
        <v>196</v>
      </c>
      <c r="M181" s="5" t="s">
        <v>183</v>
      </c>
      <c r="N181" s="5">
        <v>5</v>
      </c>
      <c r="O181" s="160" t="s">
        <v>217</v>
      </c>
      <c r="P181" s="160">
        <v>0</v>
      </c>
      <c r="Q181" s="160" t="s">
        <v>11</v>
      </c>
      <c r="R181" s="160" t="s">
        <v>18</v>
      </c>
      <c r="S181" s="5">
        <v>29</v>
      </c>
      <c r="T181" s="5">
        <v>1</v>
      </c>
      <c r="U181" s="5">
        <v>1998</v>
      </c>
      <c r="V181" s="5" t="str">
        <f t="shared" si="541"/>
        <v>29/1/1998</v>
      </c>
      <c r="W181" s="160">
        <v>1</v>
      </c>
      <c r="X181" s="160">
        <v>9</v>
      </c>
      <c r="Y181" s="160">
        <v>2021</v>
      </c>
      <c r="Z181" s="160" t="str">
        <f t="shared" si="540"/>
        <v>1/9/2021</v>
      </c>
    </row>
    <row r="182" spans="1:26" ht="15.6" x14ac:dyDescent="0.3">
      <c r="A182" s="146" t="s">
        <v>117</v>
      </c>
      <c r="B182" s="147">
        <v>7</v>
      </c>
      <c r="C182" s="147" t="s">
        <v>176</v>
      </c>
      <c r="D182" s="147" t="s">
        <v>0</v>
      </c>
      <c r="E182" s="148" t="s">
        <v>211</v>
      </c>
      <c r="F182" s="149" t="s">
        <v>128</v>
      </c>
      <c r="G182" s="147">
        <v>7</v>
      </c>
      <c r="H182" s="147" t="s">
        <v>117</v>
      </c>
      <c r="I182" s="147"/>
      <c r="J182" s="150" t="str">
        <f t="shared" si="542"/>
        <v>ProVisioNET_study_106_06_label</v>
      </c>
      <c r="K182" s="147" t="s">
        <v>115</v>
      </c>
      <c r="L182" s="151" t="s">
        <v>196</v>
      </c>
      <c r="M182" s="147" t="s">
        <v>183</v>
      </c>
      <c r="N182" s="147">
        <v>5</v>
      </c>
      <c r="O182" s="147" t="s">
        <v>191</v>
      </c>
      <c r="P182" s="147">
        <v>0</v>
      </c>
      <c r="Q182" s="152" t="s">
        <v>11</v>
      </c>
      <c r="R182" s="152" t="s">
        <v>18</v>
      </c>
      <c r="S182" s="152">
        <v>16</v>
      </c>
      <c r="T182" s="152">
        <v>8</v>
      </c>
      <c r="U182" s="152">
        <v>1996</v>
      </c>
      <c r="V182" s="152" t="str">
        <f>S182&amp;"/"&amp;T182&amp;"/"&amp;U182</f>
        <v>16/8/1996</v>
      </c>
      <c r="W182" s="152">
        <v>15</v>
      </c>
      <c r="X182" s="152">
        <v>9</v>
      </c>
      <c r="Y182" s="152">
        <v>2021</v>
      </c>
      <c r="Z182" s="152" t="str">
        <f>W182&amp;"/"&amp;X182&amp;"/"&amp;Y182</f>
        <v>15/9/2021</v>
      </c>
    </row>
    <row r="183" spans="1:26" ht="15.6" x14ac:dyDescent="0.3">
      <c r="A183" s="154" t="s">
        <v>117</v>
      </c>
      <c r="B183" s="3">
        <v>7</v>
      </c>
      <c r="C183" t="s">
        <v>176</v>
      </c>
      <c r="D183" s="3" t="s">
        <v>0</v>
      </c>
      <c r="E183" s="155" t="s">
        <v>211</v>
      </c>
      <c r="F183" s="162" t="s">
        <v>128</v>
      </c>
      <c r="G183" s="150">
        <v>7</v>
      </c>
      <c r="H183" s="150" t="s">
        <v>119</v>
      </c>
      <c r="I183" s="3">
        <v>1</v>
      </c>
      <c r="J183" s="150" t="str">
        <f t="shared" ref="J183:J190" si="543">CONCATENATE(C183,"_",D183,"_",E183,"_",F183,"_",H183,"_",I183)</f>
        <v>ProVisioNET_study_106_06_cam1_1</v>
      </c>
      <c r="K183" s="156" t="s">
        <v>188</v>
      </c>
      <c r="L183" s="3" t="s">
        <v>196</v>
      </c>
      <c r="M183" s="3" t="s">
        <v>183</v>
      </c>
      <c r="N183" s="3">
        <v>5</v>
      </c>
      <c r="O183" s="3" t="s">
        <v>191</v>
      </c>
      <c r="P183" s="150">
        <v>0</v>
      </c>
      <c r="Q183" s="157" t="s">
        <v>11</v>
      </c>
      <c r="R183" s="157" t="s">
        <v>18</v>
      </c>
      <c r="S183" s="3">
        <v>16</v>
      </c>
      <c r="T183" s="3">
        <v>8</v>
      </c>
      <c r="U183" s="3">
        <v>1996</v>
      </c>
      <c r="V183" s="3" t="str">
        <f>"16/8/1996"</f>
        <v>16/8/1996</v>
      </c>
      <c r="W183" s="157">
        <v>15</v>
      </c>
      <c r="X183" s="157">
        <v>9</v>
      </c>
      <c r="Y183" s="157">
        <v>2021</v>
      </c>
      <c r="Z183" s="157" t="str">
        <f t="shared" ref="Z183:Z197" si="544">W183&amp;"/"&amp;X183&amp;"/"&amp;Y183</f>
        <v>15/9/2021</v>
      </c>
    </row>
    <row r="184" spans="1:26" ht="15.6" x14ac:dyDescent="0.3">
      <c r="A184" s="154" t="s">
        <v>117</v>
      </c>
      <c r="B184" s="3">
        <v>7</v>
      </c>
      <c r="C184" t="s">
        <v>176</v>
      </c>
      <c r="D184" s="3" t="s">
        <v>0</v>
      </c>
      <c r="E184" s="155" t="s">
        <v>211</v>
      </c>
      <c r="F184" s="162" t="s">
        <v>128</v>
      </c>
      <c r="G184" s="150">
        <v>7</v>
      </c>
      <c r="H184" s="150" t="s">
        <v>119</v>
      </c>
      <c r="I184" s="150">
        <v>2</v>
      </c>
      <c r="J184" s="150" t="str">
        <f t="shared" si="543"/>
        <v>ProVisioNET_study_106_06_cam1_2</v>
      </c>
      <c r="K184" s="156" t="s">
        <v>188</v>
      </c>
      <c r="L184" s="3" t="s">
        <v>196</v>
      </c>
      <c r="M184" s="3" t="s">
        <v>183</v>
      </c>
      <c r="N184" s="3">
        <v>5</v>
      </c>
      <c r="O184" s="3" t="s">
        <v>191</v>
      </c>
      <c r="P184" s="150">
        <v>0</v>
      </c>
      <c r="Q184" s="157" t="s">
        <v>11</v>
      </c>
      <c r="R184" s="157" t="s">
        <v>18</v>
      </c>
      <c r="S184" s="3">
        <v>16</v>
      </c>
      <c r="T184" s="3">
        <v>8</v>
      </c>
      <c r="U184" s="3">
        <v>1996</v>
      </c>
      <c r="V184" s="3" t="str">
        <f t="shared" ref="V184:V197" si="545">"16/8/1996"</f>
        <v>16/8/1996</v>
      </c>
      <c r="W184" s="157">
        <v>15</v>
      </c>
      <c r="X184" s="157">
        <v>9</v>
      </c>
      <c r="Y184" s="157">
        <v>2021</v>
      </c>
      <c r="Z184" s="157" t="str">
        <f t="shared" si="544"/>
        <v>15/9/2021</v>
      </c>
    </row>
    <row r="185" spans="1:26" ht="15.6" x14ac:dyDescent="0.3">
      <c r="A185" s="154" t="s">
        <v>117</v>
      </c>
      <c r="B185" s="3">
        <v>7</v>
      </c>
      <c r="C185" t="s">
        <v>176</v>
      </c>
      <c r="D185" s="3" t="s">
        <v>0</v>
      </c>
      <c r="E185" s="155" t="s">
        <v>211</v>
      </c>
      <c r="F185" s="162" t="s">
        <v>128</v>
      </c>
      <c r="G185" s="150">
        <v>7</v>
      </c>
      <c r="H185" s="150" t="s">
        <v>31</v>
      </c>
      <c r="I185" s="150">
        <v>1</v>
      </c>
      <c r="J185" s="150" t="str">
        <f t="shared" si="543"/>
        <v>ProVisioNET_study_106_06_cam2_1</v>
      </c>
      <c r="K185" s="156" t="s">
        <v>188</v>
      </c>
      <c r="L185" s="3" t="s">
        <v>196</v>
      </c>
      <c r="M185" s="3" t="s">
        <v>183</v>
      </c>
      <c r="N185" s="3">
        <v>5</v>
      </c>
      <c r="O185" s="3" t="s">
        <v>191</v>
      </c>
      <c r="P185" s="150">
        <v>0</v>
      </c>
      <c r="Q185" s="157" t="s">
        <v>11</v>
      </c>
      <c r="R185" s="157" t="s">
        <v>18</v>
      </c>
      <c r="S185" s="3">
        <v>16</v>
      </c>
      <c r="T185" s="3">
        <v>8</v>
      </c>
      <c r="U185" s="3">
        <v>1996</v>
      </c>
      <c r="V185" s="3" t="str">
        <f t="shared" si="545"/>
        <v>16/8/1996</v>
      </c>
      <c r="W185" s="157">
        <v>15</v>
      </c>
      <c r="X185" s="157">
        <v>9</v>
      </c>
      <c r="Y185" s="157">
        <v>2021</v>
      </c>
      <c r="Z185" s="157" t="str">
        <f t="shared" si="544"/>
        <v>15/9/2021</v>
      </c>
    </row>
    <row r="186" spans="1:26" ht="15.6" x14ac:dyDescent="0.3">
      <c r="A186" s="154" t="s">
        <v>117</v>
      </c>
      <c r="B186" s="3">
        <v>7</v>
      </c>
      <c r="C186" t="s">
        <v>176</v>
      </c>
      <c r="D186" s="3" t="s">
        <v>0</v>
      </c>
      <c r="E186" s="155" t="s">
        <v>211</v>
      </c>
      <c r="F186" s="162" t="s">
        <v>128</v>
      </c>
      <c r="G186" s="150">
        <v>7</v>
      </c>
      <c r="H186" s="150" t="s">
        <v>31</v>
      </c>
      <c r="I186" s="150">
        <v>2</v>
      </c>
      <c r="J186" s="150" t="str">
        <f t="shared" si="543"/>
        <v>ProVisioNET_study_106_06_cam2_2</v>
      </c>
      <c r="K186" s="156" t="s">
        <v>188</v>
      </c>
      <c r="L186" s="3" t="s">
        <v>196</v>
      </c>
      <c r="M186" s="3" t="s">
        <v>183</v>
      </c>
      <c r="N186" s="3">
        <v>5</v>
      </c>
      <c r="O186" s="3" t="s">
        <v>191</v>
      </c>
      <c r="P186" s="150">
        <v>0</v>
      </c>
      <c r="Q186" s="157" t="s">
        <v>11</v>
      </c>
      <c r="R186" s="157" t="s">
        <v>18</v>
      </c>
      <c r="S186" s="3">
        <v>16</v>
      </c>
      <c r="T186" s="3">
        <v>8</v>
      </c>
      <c r="U186" s="3">
        <v>1996</v>
      </c>
      <c r="V186" s="3" t="str">
        <f t="shared" si="545"/>
        <v>16/8/1996</v>
      </c>
      <c r="W186" s="157">
        <v>15</v>
      </c>
      <c r="X186" s="157">
        <v>9</v>
      </c>
      <c r="Y186" s="157">
        <v>2021</v>
      </c>
      <c r="Z186" s="157" t="str">
        <f t="shared" si="544"/>
        <v>15/9/2021</v>
      </c>
    </row>
    <row r="187" spans="1:26" ht="15.6" x14ac:dyDescent="0.3">
      <c r="A187" s="154" t="s">
        <v>117</v>
      </c>
      <c r="B187" s="3">
        <v>7</v>
      </c>
      <c r="C187" t="s">
        <v>176</v>
      </c>
      <c r="D187" s="3" t="s">
        <v>0</v>
      </c>
      <c r="E187" s="155" t="s">
        <v>211</v>
      </c>
      <c r="F187" s="162" t="s">
        <v>128</v>
      </c>
      <c r="G187" s="150">
        <v>7</v>
      </c>
      <c r="H187" s="150" t="s">
        <v>32</v>
      </c>
      <c r="I187" s="150">
        <v>1</v>
      </c>
      <c r="J187" s="150" t="str">
        <f t="shared" si="543"/>
        <v>ProVisioNET_study_106_06_cam3_1</v>
      </c>
      <c r="K187" s="156" t="s">
        <v>188</v>
      </c>
      <c r="L187" s="3" t="s">
        <v>196</v>
      </c>
      <c r="M187" s="3" t="s">
        <v>183</v>
      </c>
      <c r="N187" s="3">
        <v>5</v>
      </c>
      <c r="O187" s="3" t="s">
        <v>191</v>
      </c>
      <c r="P187" s="150">
        <v>0</v>
      </c>
      <c r="Q187" s="157" t="s">
        <v>11</v>
      </c>
      <c r="R187" s="157" t="s">
        <v>18</v>
      </c>
      <c r="S187" s="3">
        <v>16</v>
      </c>
      <c r="T187" s="3">
        <v>8</v>
      </c>
      <c r="U187" s="3">
        <v>1996</v>
      </c>
      <c r="V187" s="3" t="str">
        <f t="shared" si="545"/>
        <v>16/8/1996</v>
      </c>
      <c r="W187" s="157">
        <v>15</v>
      </c>
      <c r="X187" s="157">
        <v>9</v>
      </c>
      <c r="Y187" s="157">
        <v>2021</v>
      </c>
      <c r="Z187" s="157" t="str">
        <f t="shared" si="544"/>
        <v>15/9/2021</v>
      </c>
    </row>
    <row r="188" spans="1:26" ht="15.6" x14ac:dyDescent="0.3">
      <c r="A188" s="154" t="s">
        <v>117</v>
      </c>
      <c r="B188" s="3">
        <v>7</v>
      </c>
      <c r="C188" t="s">
        <v>176</v>
      </c>
      <c r="D188" s="3" t="s">
        <v>0</v>
      </c>
      <c r="E188" s="155" t="s">
        <v>211</v>
      </c>
      <c r="F188" s="162" t="s">
        <v>128</v>
      </c>
      <c r="G188" s="150">
        <v>7</v>
      </c>
      <c r="H188" s="150" t="s">
        <v>32</v>
      </c>
      <c r="I188" s="150">
        <v>2</v>
      </c>
      <c r="J188" s="150" t="str">
        <f t="shared" si="543"/>
        <v>ProVisioNET_study_106_06_cam3_2</v>
      </c>
      <c r="K188" s="156" t="s">
        <v>188</v>
      </c>
      <c r="L188" s="3" t="s">
        <v>196</v>
      </c>
      <c r="M188" s="3" t="s">
        <v>183</v>
      </c>
      <c r="N188" s="3">
        <v>5</v>
      </c>
      <c r="O188" s="3" t="s">
        <v>191</v>
      </c>
      <c r="P188" s="150">
        <v>0</v>
      </c>
      <c r="Q188" s="157" t="s">
        <v>11</v>
      </c>
      <c r="R188" s="157" t="s">
        <v>18</v>
      </c>
      <c r="S188" s="3">
        <v>16</v>
      </c>
      <c r="T188" s="3">
        <v>8</v>
      </c>
      <c r="U188" s="3">
        <v>1996</v>
      </c>
      <c r="V188" s="3" t="str">
        <f t="shared" si="545"/>
        <v>16/8/1996</v>
      </c>
      <c r="W188" s="157">
        <v>15</v>
      </c>
      <c r="X188" s="157">
        <v>9</v>
      </c>
      <c r="Y188" s="157">
        <v>2021</v>
      </c>
      <c r="Z188" s="157" t="str">
        <f t="shared" si="544"/>
        <v>15/9/2021</v>
      </c>
    </row>
    <row r="189" spans="1:26" ht="15.6" x14ac:dyDescent="0.3">
      <c r="A189" s="154" t="s">
        <v>117</v>
      </c>
      <c r="B189" s="3">
        <v>7</v>
      </c>
      <c r="C189" t="s">
        <v>176</v>
      </c>
      <c r="D189" s="3" t="s">
        <v>0</v>
      </c>
      <c r="E189" s="155" t="s">
        <v>211</v>
      </c>
      <c r="F189" s="162" t="s">
        <v>128</v>
      </c>
      <c r="G189" s="150">
        <v>7</v>
      </c>
      <c r="H189" s="150" t="s">
        <v>33</v>
      </c>
      <c r="I189" s="150">
        <v>1</v>
      </c>
      <c r="J189" s="150" t="str">
        <f t="shared" si="543"/>
        <v>ProVisioNET_study_106_06_cam4_1</v>
      </c>
      <c r="K189" s="156" t="s">
        <v>188</v>
      </c>
      <c r="L189" s="3" t="s">
        <v>196</v>
      </c>
      <c r="M189" s="3" t="s">
        <v>183</v>
      </c>
      <c r="N189" s="3">
        <v>5</v>
      </c>
      <c r="O189" s="3" t="s">
        <v>191</v>
      </c>
      <c r="P189" s="150">
        <v>0</v>
      </c>
      <c r="Q189" s="157" t="s">
        <v>11</v>
      </c>
      <c r="R189" s="157" t="s">
        <v>18</v>
      </c>
      <c r="S189" s="3">
        <v>16</v>
      </c>
      <c r="T189" s="3">
        <v>8</v>
      </c>
      <c r="U189" s="3">
        <v>1996</v>
      </c>
      <c r="V189" s="3" t="str">
        <f t="shared" si="545"/>
        <v>16/8/1996</v>
      </c>
      <c r="W189" s="157">
        <v>15</v>
      </c>
      <c r="X189" s="157">
        <v>9</v>
      </c>
      <c r="Y189" s="157">
        <v>2021</v>
      </c>
      <c r="Z189" s="157" t="str">
        <f t="shared" si="544"/>
        <v>15/9/2021</v>
      </c>
    </row>
    <row r="190" spans="1:26" ht="15.6" x14ac:dyDescent="0.3">
      <c r="A190" s="154" t="s">
        <v>117</v>
      </c>
      <c r="B190" s="3">
        <v>7</v>
      </c>
      <c r="C190" t="s">
        <v>176</v>
      </c>
      <c r="D190" s="3" t="s">
        <v>0</v>
      </c>
      <c r="E190" s="155" t="s">
        <v>211</v>
      </c>
      <c r="F190" s="162" t="s">
        <v>128</v>
      </c>
      <c r="G190" s="150">
        <v>7</v>
      </c>
      <c r="H190" s="150" t="s">
        <v>33</v>
      </c>
      <c r="I190" s="150">
        <v>2</v>
      </c>
      <c r="J190" s="150" t="str">
        <f t="shared" si="543"/>
        <v>ProVisioNET_study_106_06_cam4_2</v>
      </c>
      <c r="K190" s="156" t="s">
        <v>188</v>
      </c>
      <c r="L190" s="3" t="s">
        <v>196</v>
      </c>
      <c r="M190" s="3" t="s">
        <v>183</v>
      </c>
      <c r="N190" s="3">
        <v>5</v>
      </c>
      <c r="O190" s="3" t="s">
        <v>191</v>
      </c>
      <c r="P190" s="150">
        <v>0</v>
      </c>
      <c r="Q190" s="157" t="s">
        <v>11</v>
      </c>
      <c r="R190" s="157" t="s">
        <v>18</v>
      </c>
      <c r="S190" s="3">
        <v>16</v>
      </c>
      <c r="T190" s="3">
        <v>8</v>
      </c>
      <c r="U190" s="3">
        <v>1996</v>
      </c>
      <c r="V190" s="3" t="str">
        <f t="shared" si="545"/>
        <v>16/8/1996</v>
      </c>
      <c r="W190" s="157">
        <v>15</v>
      </c>
      <c r="X190" s="157">
        <v>9</v>
      </c>
      <c r="Y190" s="157">
        <v>2021</v>
      </c>
      <c r="Z190" s="157" t="str">
        <f t="shared" si="544"/>
        <v>15/9/2021</v>
      </c>
    </row>
    <row r="191" spans="1:26" ht="15.6" x14ac:dyDescent="0.3">
      <c r="A191" s="154" t="s">
        <v>117</v>
      </c>
      <c r="B191" s="3">
        <v>7</v>
      </c>
      <c r="C191" t="s">
        <v>176</v>
      </c>
      <c r="D191" s="3" t="s">
        <v>0</v>
      </c>
      <c r="E191" s="155" t="s">
        <v>211</v>
      </c>
      <c r="F191" s="162" t="s">
        <v>128</v>
      </c>
      <c r="G191" s="150">
        <v>7</v>
      </c>
      <c r="H191" s="150" t="s">
        <v>120</v>
      </c>
      <c r="J191" s="150" t="str">
        <f t="shared" ref="J191:J198" si="546">CONCATENATE(C191,"_",D191,"_",E191,"_",F191,"_",H191)</f>
        <v>ProVisioNET_study_106_06_glasses</v>
      </c>
      <c r="K191" s="156" t="s">
        <v>188</v>
      </c>
      <c r="L191" s="3" t="s">
        <v>196</v>
      </c>
      <c r="M191" s="3" t="s">
        <v>183</v>
      </c>
      <c r="N191" s="3">
        <v>5</v>
      </c>
      <c r="O191" s="3" t="s">
        <v>191</v>
      </c>
      <c r="P191" s="150">
        <v>0</v>
      </c>
      <c r="Q191" s="157" t="s">
        <v>11</v>
      </c>
      <c r="R191" s="157" t="s">
        <v>18</v>
      </c>
      <c r="S191" s="3">
        <v>16</v>
      </c>
      <c r="T191" s="3">
        <v>8</v>
      </c>
      <c r="U191" s="3">
        <v>1996</v>
      </c>
      <c r="V191" s="3" t="str">
        <f t="shared" si="545"/>
        <v>16/8/1996</v>
      </c>
      <c r="W191" s="157">
        <v>15</v>
      </c>
      <c r="X191" s="157">
        <v>9</v>
      </c>
      <c r="Y191" s="157">
        <v>2021</v>
      </c>
      <c r="Z191" s="157" t="str">
        <f t="shared" si="544"/>
        <v>15/9/2021</v>
      </c>
    </row>
    <row r="192" spans="1:26" ht="15.6" x14ac:dyDescent="0.3">
      <c r="A192" s="154" t="s">
        <v>117</v>
      </c>
      <c r="B192" s="3">
        <v>7</v>
      </c>
      <c r="C192" t="s">
        <v>176</v>
      </c>
      <c r="D192" s="3" t="s">
        <v>0</v>
      </c>
      <c r="E192" s="155" t="s">
        <v>211</v>
      </c>
      <c r="F192" s="162" t="s">
        <v>128</v>
      </c>
      <c r="G192" s="150">
        <v>7</v>
      </c>
      <c r="H192" s="150" t="s">
        <v>121</v>
      </c>
      <c r="J192" s="150" t="str">
        <f t="shared" si="546"/>
        <v>ProVisioNET_study_106_06_ambient</v>
      </c>
      <c r="K192" s="156" t="s">
        <v>188</v>
      </c>
      <c r="L192" s="3" t="s">
        <v>196</v>
      </c>
      <c r="M192" s="3" t="s">
        <v>183</v>
      </c>
      <c r="N192" s="3">
        <v>5</v>
      </c>
      <c r="O192" s="3" t="s">
        <v>191</v>
      </c>
      <c r="P192" s="150">
        <v>0</v>
      </c>
      <c r="Q192" s="157" t="s">
        <v>11</v>
      </c>
      <c r="R192" s="157" t="s">
        <v>18</v>
      </c>
      <c r="S192" s="3">
        <v>16</v>
      </c>
      <c r="T192" s="3">
        <v>8</v>
      </c>
      <c r="U192" s="3">
        <v>1996</v>
      </c>
      <c r="V192" s="3" t="str">
        <f t="shared" si="545"/>
        <v>16/8/1996</v>
      </c>
      <c r="W192" s="157">
        <v>15</v>
      </c>
      <c r="X192" s="157">
        <v>9</v>
      </c>
      <c r="Y192" s="157">
        <v>2021</v>
      </c>
      <c r="Z192" s="157" t="str">
        <f t="shared" si="544"/>
        <v>15/9/2021</v>
      </c>
    </row>
    <row r="193" spans="1:26" ht="15.6" x14ac:dyDescent="0.3">
      <c r="A193" s="154" t="s">
        <v>117</v>
      </c>
      <c r="B193" s="3">
        <v>7</v>
      </c>
      <c r="C193" t="s">
        <v>176</v>
      </c>
      <c r="D193" s="3" t="s">
        <v>0</v>
      </c>
      <c r="E193" s="155" t="s">
        <v>211</v>
      </c>
      <c r="F193" s="162" t="s">
        <v>128</v>
      </c>
      <c r="G193" s="150">
        <v>7</v>
      </c>
      <c r="H193" s="150" t="s">
        <v>122</v>
      </c>
      <c r="J193" s="150" t="str">
        <f t="shared" si="546"/>
        <v>ProVisioNET_study_106_06_ETrawdata</v>
      </c>
      <c r="K193" s="156" t="s">
        <v>188</v>
      </c>
      <c r="L193" s="3" t="s">
        <v>196</v>
      </c>
      <c r="M193" s="3" t="s">
        <v>183</v>
      </c>
      <c r="N193" s="3">
        <v>5</v>
      </c>
      <c r="O193" s="3" t="s">
        <v>191</v>
      </c>
      <c r="P193" s="150">
        <v>0</v>
      </c>
      <c r="Q193" s="157" t="s">
        <v>11</v>
      </c>
      <c r="R193" s="157" t="s">
        <v>18</v>
      </c>
      <c r="S193" s="3">
        <v>16</v>
      </c>
      <c r="T193" s="3">
        <v>8</v>
      </c>
      <c r="U193" s="3">
        <v>1996</v>
      </c>
      <c r="V193" s="3" t="str">
        <f t="shared" si="545"/>
        <v>16/8/1996</v>
      </c>
      <c r="W193" s="157">
        <v>15</v>
      </c>
      <c r="X193" s="157">
        <v>9</v>
      </c>
      <c r="Y193" s="157">
        <v>2021</v>
      </c>
      <c r="Z193" s="157" t="str">
        <f t="shared" si="544"/>
        <v>15/9/2021</v>
      </c>
    </row>
    <row r="194" spans="1:26" ht="15.6" x14ac:dyDescent="0.3">
      <c r="A194" s="154" t="s">
        <v>117</v>
      </c>
      <c r="B194" s="3">
        <v>7</v>
      </c>
      <c r="C194" t="s">
        <v>176</v>
      </c>
      <c r="D194" s="3" t="s">
        <v>0</v>
      </c>
      <c r="E194" s="155" t="s">
        <v>211</v>
      </c>
      <c r="F194" s="162" t="s">
        <v>128</v>
      </c>
      <c r="G194" s="150">
        <v>7</v>
      </c>
      <c r="H194" s="150" t="s">
        <v>186</v>
      </c>
      <c r="J194" s="150" t="str">
        <f t="shared" si="546"/>
        <v>ProVisioNET_study_106_06_sri_obs</v>
      </c>
      <c r="K194" s="156" t="s">
        <v>188</v>
      </c>
      <c r="L194" s="3" t="s">
        <v>196</v>
      </c>
      <c r="M194" s="3" t="s">
        <v>183</v>
      </c>
      <c r="N194" s="3">
        <v>5</v>
      </c>
      <c r="O194" s="3" t="s">
        <v>191</v>
      </c>
      <c r="P194" s="150">
        <v>0</v>
      </c>
      <c r="Q194" s="157" t="s">
        <v>11</v>
      </c>
      <c r="R194" s="157" t="s">
        <v>18</v>
      </c>
      <c r="S194" s="3">
        <v>16</v>
      </c>
      <c r="T194" s="3">
        <v>8</v>
      </c>
      <c r="U194" s="3">
        <v>1996</v>
      </c>
      <c r="V194" s="3" t="str">
        <f t="shared" si="545"/>
        <v>16/8/1996</v>
      </c>
      <c r="W194" s="157">
        <v>15</v>
      </c>
      <c r="X194" s="157">
        <v>9</v>
      </c>
      <c r="Y194" s="157">
        <v>2021</v>
      </c>
      <c r="Z194" s="157" t="str">
        <f t="shared" si="544"/>
        <v>15/9/2021</v>
      </c>
    </row>
    <row r="195" spans="1:26" ht="15.6" x14ac:dyDescent="0.3">
      <c r="A195" s="154" t="s">
        <v>117</v>
      </c>
      <c r="B195" s="3">
        <v>7</v>
      </c>
      <c r="C195" t="s">
        <v>176</v>
      </c>
      <c r="D195" s="3" t="s">
        <v>0</v>
      </c>
      <c r="E195" s="155" t="s">
        <v>211</v>
      </c>
      <c r="F195" s="162" t="s">
        <v>128</v>
      </c>
      <c r="G195" s="150">
        <v>7</v>
      </c>
      <c r="H195" s="150" t="s">
        <v>180</v>
      </c>
      <c r="J195" s="150" t="str">
        <f t="shared" si="546"/>
        <v>ProVisioNET_study_106_06_sri_ambient</v>
      </c>
      <c r="K195" s="156" t="s">
        <v>188</v>
      </c>
      <c r="L195" s="3" t="s">
        <v>196</v>
      </c>
      <c r="M195" s="3" t="s">
        <v>183</v>
      </c>
      <c r="N195" s="3">
        <v>5</v>
      </c>
      <c r="O195" s="3" t="s">
        <v>191</v>
      </c>
      <c r="P195" s="150">
        <v>0</v>
      </c>
      <c r="Q195" s="157" t="s">
        <v>11</v>
      </c>
      <c r="R195" s="157" t="s">
        <v>18</v>
      </c>
      <c r="S195" s="3">
        <v>16</v>
      </c>
      <c r="T195" s="3">
        <v>8</v>
      </c>
      <c r="U195" s="3">
        <v>1996</v>
      </c>
      <c r="V195" s="3" t="str">
        <f t="shared" si="545"/>
        <v>16/8/1996</v>
      </c>
      <c r="W195" s="157">
        <v>15</v>
      </c>
      <c r="X195" s="157">
        <v>9</v>
      </c>
      <c r="Y195" s="157">
        <v>2021</v>
      </c>
      <c r="Z195" s="157" t="str">
        <f t="shared" si="544"/>
        <v>15/9/2021</v>
      </c>
    </row>
    <row r="196" spans="1:26" ht="15.6" x14ac:dyDescent="0.3">
      <c r="A196" s="154" t="s">
        <v>117</v>
      </c>
      <c r="B196" s="3">
        <v>7</v>
      </c>
      <c r="C196" t="s">
        <v>176</v>
      </c>
      <c r="D196" s="3" t="s">
        <v>0</v>
      </c>
      <c r="E196" s="155" t="s">
        <v>211</v>
      </c>
      <c r="F196" s="162" t="s">
        <v>128</v>
      </c>
      <c r="G196" s="150">
        <v>7</v>
      </c>
      <c r="H196" s="150" t="s">
        <v>199</v>
      </c>
      <c r="J196" s="150" t="str">
        <f t="shared" si="546"/>
        <v>ProVisioNET_study_106_06_fitbit</v>
      </c>
      <c r="K196" s="156" t="s">
        <v>188</v>
      </c>
      <c r="L196" s="3" t="s">
        <v>196</v>
      </c>
      <c r="M196" s="3" t="s">
        <v>183</v>
      </c>
      <c r="N196" s="3">
        <v>5</v>
      </c>
      <c r="O196" s="3" t="s">
        <v>191</v>
      </c>
      <c r="P196" s="150">
        <v>0</v>
      </c>
      <c r="Q196" s="157" t="s">
        <v>11</v>
      </c>
      <c r="R196" s="157" t="s">
        <v>18</v>
      </c>
      <c r="S196" s="3">
        <v>16</v>
      </c>
      <c r="T196" s="3">
        <v>8</v>
      </c>
      <c r="U196" s="3">
        <v>1996</v>
      </c>
      <c r="V196" s="3" t="str">
        <f t="shared" si="545"/>
        <v>16/8/1996</v>
      </c>
      <c r="W196" s="157">
        <v>15</v>
      </c>
      <c r="X196" s="157">
        <v>9</v>
      </c>
      <c r="Y196" s="157">
        <v>2021</v>
      </c>
      <c r="Z196" s="157" t="str">
        <f t="shared" si="544"/>
        <v>15/9/2021</v>
      </c>
    </row>
    <row r="197" spans="1:26" s="166" customFormat="1" ht="15.6" x14ac:dyDescent="0.3">
      <c r="A197" s="159" t="s">
        <v>117</v>
      </c>
      <c r="B197" s="5">
        <v>7</v>
      </c>
      <c r="C197" s="166" t="s">
        <v>176</v>
      </c>
      <c r="D197" s="5" t="s">
        <v>0</v>
      </c>
      <c r="E197" s="161" t="s">
        <v>211</v>
      </c>
      <c r="F197" s="167" t="s">
        <v>128</v>
      </c>
      <c r="G197" s="160">
        <v>7</v>
      </c>
      <c r="H197" s="160" t="s">
        <v>195</v>
      </c>
      <c r="J197" s="160" t="str">
        <f t="shared" si="546"/>
        <v>ProVisioNET_study_106_06_zed</v>
      </c>
      <c r="K197" s="165" t="s">
        <v>188</v>
      </c>
      <c r="L197" s="5" t="s">
        <v>196</v>
      </c>
      <c r="M197" s="5" t="s">
        <v>183</v>
      </c>
      <c r="N197" s="5">
        <v>5</v>
      </c>
      <c r="O197" s="5" t="s">
        <v>191</v>
      </c>
      <c r="P197" s="160">
        <v>0</v>
      </c>
      <c r="Q197" s="160" t="s">
        <v>11</v>
      </c>
      <c r="R197" s="160" t="s">
        <v>18</v>
      </c>
      <c r="S197" s="5">
        <v>16</v>
      </c>
      <c r="T197" s="5">
        <v>8</v>
      </c>
      <c r="U197" s="5">
        <v>1996</v>
      </c>
      <c r="V197" s="5" t="str">
        <f t="shared" si="545"/>
        <v>16/8/1996</v>
      </c>
      <c r="W197" s="160">
        <v>15</v>
      </c>
      <c r="X197" s="160">
        <v>9</v>
      </c>
      <c r="Y197" s="160">
        <v>2021</v>
      </c>
      <c r="Z197" s="160" t="str">
        <f t="shared" si="544"/>
        <v>15/9/2021</v>
      </c>
    </row>
    <row r="198" spans="1:26" ht="15.6" x14ac:dyDescent="0.3">
      <c r="A198" s="146" t="s">
        <v>117</v>
      </c>
      <c r="B198" s="147">
        <v>8</v>
      </c>
      <c r="C198" s="147" t="s">
        <v>176</v>
      </c>
      <c r="D198" s="147" t="s">
        <v>0</v>
      </c>
      <c r="E198" s="148" t="s">
        <v>209</v>
      </c>
      <c r="F198" s="149" t="s">
        <v>21</v>
      </c>
      <c r="G198" s="147">
        <v>8</v>
      </c>
      <c r="H198" s="147" t="s">
        <v>117</v>
      </c>
      <c r="I198" s="147"/>
      <c r="J198" s="150" t="str">
        <f t="shared" si="546"/>
        <v>ProVisioNET_study_202_02_label</v>
      </c>
      <c r="K198" s="147" t="s">
        <v>115</v>
      </c>
      <c r="L198" s="151" t="s">
        <v>178</v>
      </c>
      <c r="M198" s="147" t="s">
        <v>183</v>
      </c>
      <c r="N198" s="147">
        <v>5</v>
      </c>
      <c r="O198" s="147" t="s">
        <v>201</v>
      </c>
      <c r="P198" s="147">
        <v>32</v>
      </c>
      <c r="Q198" s="152" t="s">
        <v>11</v>
      </c>
      <c r="R198" s="152" t="s">
        <v>18</v>
      </c>
      <c r="S198" s="152">
        <v>7</v>
      </c>
      <c r="T198" s="152">
        <v>7</v>
      </c>
      <c r="U198" s="152">
        <v>1965</v>
      </c>
      <c r="V198" s="152" t="str">
        <f>S198&amp;"/"&amp;T198&amp;"/"&amp;U198</f>
        <v>7/7/1965</v>
      </c>
      <c r="W198" s="152">
        <v>27</v>
      </c>
      <c r="X198" s="152">
        <v>9</v>
      </c>
      <c r="Y198" s="152">
        <v>2021</v>
      </c>
      <c r="Z198" s="152" t="str">
        <f>W198&amp;"/"&amp;X198&amp;"/"&amp;Y198</f>
        <v>27/9/2021</v>
      </c>
    </row>
    <row r="199" spans="1:26" ht="15.6" x14ac:dyDescent="0.3">
      <c r="A199" s="154" t="s">
        <v>117</v>
      </c>
      <c r="B199" s="3">
        <v>8</v>
      </c>
      <c r="C199" t="s">
        <v>176</v>
      </c>
      <c r="D199" s="3" t="s">
        <v>0</v>
      </c>
      <c r="E199" s="155" t="s">
        <v>209</v>
      </c>
      <c r="F199" s="162" t="s">
        <v>21</v>
      </c>
      <c r="G199" s="150">
        <v>8</v>
      </c>
      <c r="H199" s="150" t="s">
        <v>119</v>
      </c>
      <c r="I199" s="3">
        <v>1</v>
      </c>
      <c r="J199" s="150" t="str">
        <f t="shared" ref="J199:J206" si="547">CONCATENATE(C199,"_",D199,"_",E199,"_",F199,"_",H199,"_",I199)</f>
        <v>ProVisioNET_study_202_02_cam1_1</v>
      </c>
      <c r="K199" s="156" t="s">
        <v>188</v>
      </c>
      <c r="L199" s="3" t="s">
        <v>178</v>
      </c>
      <c r="M199" s="3" t="s">
        <v>183</v>
      </c>
      <c r="N199" s="3">
        <v>5</v>
      </c>
      <c r="O199" s="3" t="s">
        <v>201</v>
      </c>
      <c r="P199" s="3">
        <v>32</v>
      </c>
      <c r="Q199" s="157" t="s">
        <v>11</v>
      </c>
      <c r="R199" s="157" t="s">
        <v>18</v>
      </c>
      <c r="S199" s="3">
        <v>7</v>
      </c>
      <c r="T199" s="3">
        <v>7</v>
      </c>
      <c r="U199" s="3">
        <v>1965</v>
      </c>
      <c r="V199" s="3" t="str">
        <f>"7/7/1965"</f>
        <v>7/7/1965</v>
      </c>
      <c r="W199" s="157">
        <v>27</v>
      </c>
      <c r="X199" s="157">
        <v>9</v>
      </c>
      <c r="Y199" s="157">
        <v>2021</v>
      </c>
      <c r="Z199" s="157" t="str">
        <f t="shared" ref="Z199:Z212" si="548">W199&amp;"/"&amp;X199&amp;"/"&amp;Y199</f>
        <v>27/9/2021</v>
      </c>
    </row>
    <row r="200" spans="1:26" ht="15.6" x14ac:dyDescent="0.3">
      <c r="A200" s="154" t="s">
        <v>117</v>
      </c>
      <c r="B200" s="3">
        <v>8</v>
      </c>
      <c r="C200" t="s">
        <v>176</v>
      </c>
      <c r="D200" s="3" t="s">
        <v>0</v>
      </c>
      <c r="E200" s="155" t="s">
        <v>209</v>
      </c>
      <c r="F200" s="162" t="s">
        <v>21</v>
      </c>
      <c r="G200" s="150">
        <v>8</v>
      </c>
      <c r="H200" s="150" t="s">
        <v>119</v>
      </c>
      <c r="I200" s="150">
        <v>2</v>
      </c>
      <c r="J200" s="150" t="str">
        <f t="shared" si="547"/>
        <v>ProVisioNET_study_202_02_cam1_2</v>
      </c>
      <c r="K200" s="156" t="s">
        <v>188</v>
      </c>
      <c r="L200" s="3" t="s">
        <v>178</v>
      </c>
      <c r="M200" s="3" t="s">
        <v>183</v>
      </c>
      <c r="N200" s="3">
        <v>5</v>
      </c>
      <c r="O200" s="3" t="s">
        <v>201</v>
      </c>
      <c r="P200" s="3">
        <v>32</v>
      </c>
      <c r="Q200" s="157" t="s">
        <v>11</v>
      </c>
      <c r="R200" s="157" t="s">
        <v>18</v>
      </c>
      <c r="S200" s="3">
        <v>7</v>
      </c>
      <c r="T200" s="3">
        <v>7</v>
      </c>
      <c r="U200" s="3">
        <v>1965</v>
      </c>
      <c r="V200" s="3" t="str">
        <f t="shared" ref="V200:V214" si="549">"7/7/1965"</f>
        <v>7/7/1965</v>
      </c>
      <c r="W200" s="157">
        <v>27</v>
      </c>
      <c r="X200" s="157">
        <v>9</v>
      </c>
      <c r="Y200" s="157">
        <v>2021</v>
      </c>
      <c r="Z200" s="157" t="str">
        <f t="shared" si="548"/>
        <v>27/9/2021</v>
      </c>
    </row>
    <row r="201" spans="1:26" ht="15.6" x14ac:dyDescent="0.3">
      <c r="A201" s="154" t="s">
        <v>117</v>
      </c>
      <c r="B201" s="3">
        <v>8</v>
      </c>
      <c r="C201" t="s">
        <v>176</v>
      </c>
      <c r="D201" s="3" t="s">
        <v>0</v>
      </c>
      <c r="E201" s="155" t="s">
        <v>209</v>
      </c>
      <c r="F201" s="162" t="s">
        <v>21</v>
      </c>
      <c r="G201" s="150">
        <v>8</v>
      </c>
      <c r="H201" s="150" t="s">
        <v>31</v>
      </c>
      <c r="I201" s="150">
        <v>1</v>
      </c>
      <c r="J201" s="150" t="str">
        <f t="shared" si="547"/>
        <v>ProVisioNET_study_202_02_cam2_1</v>
      </c>
      <c r="K201" s="156" t="s">
        <v>188</v>
      </c>
      <c r="L201" s="3" t="s">
        <v>178</v>
      </c>
      <c r="M201" s="3" t="s">
        <v>183</v>
      </c>
      <c r="N201" s="3">
        <v>5</v>
      </c>
      <c r="O201" s="3" t="s">
        <v>201</v>
      </c>
      <c r="P201" s="3">
        <v>32</v>
      </c>
      <c r="Q201" s="157" t="s">
        <v>11</v>
      </c>
      <c r="R201" s="157" t="s">
        <v>18</v>
      </c>
      <c r="S201" s="3">
        <v>7</v>
      </c>
      <c r="T201" s="3">
        <v>7</v>
      </c>
      <c r="U201" s="3">
        <v>1965</v>
      </c>
      <c r="V201" s="3" t="str">
        <f t="shared" si="549"/>
        <v>7/7/1965</v>
      </c>
      <c r="W201" s="157">
        <v>27</v>
      </c>
      <c r="X201" s="157">
        <v>9</v>
      </c>
      <c r="Y201" s="157">
        <v>2021</v>
      </c>
      <c r="Z201" s="157" t="str">
        <f t="shared" si="548"/>
        <v>27/9/2021</v>
      </c>
    </row>
    <row r="202" spans="1:26" ht="15.6" x14ac:dyDescent="0.3">
      <c r="A202" s="154" t="s">
        <v>117</v>
      </c>
      <c r="B202" s="3">
        <v>8</v>
      </c>
      <c r="C202" t="s">
        <v>176</v>
      </c>
      <c r="D202" s="3" t="s">
        <v>0</v>
      </c>
      <c r="E202" s="155" t="s">
        <v>209</v>
      </c>
      <c r="F202" s="162" t="s">
        <v>21</v>
      </c>
      <c r="G202" s="150">
        <v>8</v>
      </c>
      <c r="H202" s="150" t="s">
        <v>31</v>
      </c>
      <c r="I202" s="150">
        <v>2</v>
      </c>
      <c r="J202" s="150" t="str">
        <f t="shared" si="547"/>
        <v>ProVisioNET_study_202_02_cam2_2</v>
      </c>
      <c r="K202" s="156" t="s">
        <v>188</v>
      </c>
      <c r="L202" s="3" t="s">
        <v>178</v>
      </c>
      <c r="M202" s="3" t="s">
        <v>183</v>
      </c>
      <c r="N202" s="3">
        <v>5</v>
      </c>
      <c r="O202" s="3" t="s">
        <v>201</v>
      </c>
      <c r="P202" s="3">
        <v>32</v>
      </c>
      <c r="Q202" s="157" t="s">
        <v>11</v>
      </c>
      <c r="R202" s="157" t="s">
        <v>18</v>
      </c>
      <c r="S202" s="3">
        <v>7</v>
      </c>
      <c r="T202" s="3">
        <v>7</v>
      </c>
      <c r="U202" s="3">
        <v>1965</v>
      </c>
      <c r="V202" s="3" t="str">
        <f t="shared" si="549"/>
        <v>7/7/1965</v>
      </c>
      <c r="W202" s="157">
        <v>27</v>
      </c>
      <c r="X202" s="157">
        <v>9</v>
      </c>
      <c r="Y202" s="157">
        <v>2021</v>
      </c>
      <c r="Z202" s="157" t="str">
        <f t="shared" si="548"/>
        <v>27/9/2021</v>
      </c>
    </row>
    <row r="203" spans="1:26" ht="15.6" x14ac:dyDescent="0.3">
      <c r="A203" s="154" t="s">
        <v>117</v>
      </c>
      <c r="B203" s="3">
        <v>8</v>
      </c>
      <c r="C203" t="s">
        <v>176</v>
      </c>
      <c r="D203" s="3" t="s">
        <v>0</v>
      </c>
      <c r="E203" s="155" t="s">
        <v>209</v>
      </c>
      <c r="F203" s="162" t="s">
        <v>21</v>
      </c>
      <c r="G203" s="150">
        <v>8</v>
      </c>
      <c r="H203" s="150" t="s">
        <v>32</v>
      </c>
      <c r="I203" s="150">
        <v>1</v>
      </c>
      <c r="J203" s="150" t="str">
        <f t="shared" si="547"/>
        <v>ProVisioNET_study_202_02_cam3_1</v>
      </c>
      <c r="K203" s="156" t="s">
        <v>188</v>
      </c>
      <c r="L203" s="3" t="s">
        <v>178</v>
      </c>
      <c r="M203" s="3" t="s">
        <v>183</v>
      </c>
      <c r="N203" s="3">
        <v>5</v>
      </c>
      <c r="O203" s="3" t="s">
        <v>201</v>
      </c>
      <c r="P203" s="3">
        <v>32</v>
      </c>
      <c r="Q203" s="157" t="s">
        <v>11</v>
      </c>
      <c r="R203" s="157" t="s">
        <v>18</v>
      </c>
      <c r="S203" s="3">
        <v>7</v>
      </c>
      <c r="T203" s="3">
        <v>7</v>
      </c>
      <c r="U203" s="3">
        <v>1965</v>
      </c>
      <c r="V203" s="3" t="str">
        <f t="shared" si="549"/>
        <v>7/7/1965</v>
      </c>
      <c r="W203" s="157">
        <v>27</v>
      </c>
      <c r="X203" s="157">
        <v>9</v>
      </c>
      <c r="Y203" s="157">
        <v>2021</v>
      </c>
      <c r="Z203" s="157" t="str">
        <f t="shared" si="548"/>
        <v>27/9/2021</v>
      </c>
    </row>
    <row r="204" spans="1:26" ht="15.6" x14ac:dyDescent="0.3">
      <c r="A204" s="154" t="s">
        <v>117</v>
      </c>
      <c r="B204" s="3">
        <v>8</v>
      </c>
      <c r="C204" t="s">
        <v>176</v>
      </c>
      <c r="D204" s="3" t="s">
        <v>0</v>
      </c>
      <c r="E204" s="155" t="s">
        <v>209</v>
      </c>
      <c r="F204" s="162" t="s">
        <v>21</v>
      </c>
      <c r="G204" s="150">
        <v>8</v>
      </c>
      <c r="H204" s="150" t="s">
        <v>32</v>
      </c>
      <c r="I204" s="150">
        <v>2</v>
      </c>
      <c r="J204" s="150" t="str">
        <f t="shared" si="547"/>
        <v>ProVisioNET_study_202_02_cam3_2</v>
      </c>
      <c r="K204" s="156" t="s">
        <v>188</v>
      </c>
      <c r="L204" s="3" t="s">
        <v>178</v>
      </c>
      <c r="M204" s="3" t="s">
        <v>183</v>
      </c>
      <c r="N204" s="3">
        <v>5</v>
      </c>
      <c r="O204" s="3" t="s">
        <v>201</v>
      </c>
      <c r="P204" s="3">
        <v>32</v>
      </c>
      <c r="Q204" s="157" t="s">
        <v>11</v>
      </c>
      <c r="R204" s="157" t="s">
        <v>18</v>
      </c>
      <c r="S204" s="3">
        <v>7</v>
      </c>
      <c r="T204" s="3">
        <v>7</v>
      </c>
      <c r="U204" s="3">
        <v>1965</v>
      </c>
      <c r="V204" s="3" t="str">
        <f t="shared" si="549"/>
        <v>7/7/1965</v>
      </c>
      <c r="W204" s="157">
        <v>27</v>
      </c>
      <c r="X204" s="157">
        <v>9</v>
      </c>
      <c r="Y204" s="157">
        <v>2021</v>
      </c>
      <c r="Z204" s="157" t="str">
        <f t="shared" si="548"/>
        <v>27/9/2021</v>
      </c>
    </row>
    <row r="205" spans="1:26" ht="15.6" x14ac:dyDescent="0.3">
      <c r="A205" s="154" t="s">
        <v>117</v>
      </c>
      <c r="B205" s="3">
        <v>8</v>
      </c>
      <c r="C205" t="s">
        <v>176</v>
      </c>
      <c r="D205" s="3" t="s">
        <v>0</v>
      </c>
      <c r="E205" s="155" t="s">
        <v>209</v>
      </c>
      <c r="F205" s="162" t="s">
        <v>21</v>
      </c>
      <c r="G205" s="150">
        <v>8</v>
      </c>
      <c r="H205" s="150" t="s">
        <v>33</v>
      </c>
      <c r="I205" s="150">
        <v>1</v>
      </c>
      <c r="J205" s="150" t="str">
        <f t="shared" si="547"/>
        <v>ProVisioNET_study_202_02_cam4_1</v>
      </c>
      <c r="K205" s="156" t="s">
        <v>188</v>
      </c>
      <c r="L205" s="3" t="s">
        <v>178</v>
      </c>
      <c r="M205" s="3" t="s">
        <v>183</v>
      </c>
      <c r="N205" s="3">
        <v>5</v>
      </c>
      <c r="O205" s="3" t="s">
        <v>201</v>
      </c>
      <c r="P205" s="3">
        <v>32</v>
      </c>
      <c r="Q205" s="157" t="s">
        <v>11</v>
      </c>
      <c r="R205" s="157" t="s">
        <v>18</v>
      </c>
      <c r="S205" s="3">
        <v>7</v>
      </c>
      <c r="T205" s="3">
        <v>7</v>
      </c>
      <c r="U205" s="3">
        <v>1965</v>
      </c>
      <c r="V205" s="3" t="str">
        <f t="shared" si="549"/>
        <v>7/7/1965</v>
      </c>
      <c r="W205" s="157">
        <v>27</v>
      </c>
      <c r="X205" s="157">
        <v>9</v>
      </c>
      <c r="Y205" s="157">
        <v>2021</v>
      </c>
      <c r="Z205" s="157" t="str">
        <f t="shared" si="548"/>
        <v>27/9/2021</v>
      </c>
    </row>
    <row r="206" spans="1:26" ht="15.6" x14ac:dyDescent="0.3">
      <c r="A206" s="154" t="s">
        <v>117</v>
      </c>
      <c r="B206" s="3">
        <v>8</v>
      </c>
      <c r="C206" t="s">
        <v>176</v>
      </c>
      <c r="D206" s="3" t="s">
        <v>0</v>
      </c>
      <c r="E206" s="155" t="s">
        <v>209</v>
      </c>
      <c r="F206" s="162" t="s">
        <v>21</v>
      </c>
      <c r="G206" s="150">
        <v>8</v>
      </c>
      <c r="H206" s="150" t="s">
        <v>33</v>
      </c>
      <c r="I206" s="150">
        <v>2</v>
      </c>
      <c r="J206" s="150" t="str">
        <f t="shared" si="547"/>
        <v>ProVisioNET_study_202_02_cam4_2</v>
      </c>
      <c r="K206" s="156" t="s">
        <v>188</v>
      </c>
      <c r="L206" s="3" t="s">
        <v>178</v>
      </c>
      <c r="M206" s="3" t="s">
        <v>183</v>
      </c>
      <c r="N206" s="3">
        <v>5</v>
      </c>
      <c r="O206" s="3" t="s">
        <v>201</v>
      </c>
      <c r="P206" s="3">
        <v>32</v>
      </c>
      <c r="Q206" s="157" t="s">
        <v>11</v>
      </c>
      <c r="R206" s="157" t="s">
        <v>18</v>
      </c>
      <c r="S206" s="3">
        <v>7</v>
      </c>
      <c r="T206" s="3">
        <v>7</v>
      </c>
      <c r="U206" s="3">
        <v>1965</v>
      </c>
      <c r="V206" s="3" t="str">
        <f t="shared" si="549"/>
        <v>7/7/1965</v>
      </c>
      <c r="W206" s="157">
        <v>27</v>
      </c>
      <c r="X206" s="157">
        <v>9</v>
      </c>
      <c r="Y206" s="157">
        <v>2021</v>
      </c>
      <c r="Z206" s="157" t="str">
        <f t="shared" si="548"/>
        <v>27/9/2021</v>
      </c>
    </row>
    <row r="207" spans="1:26" ht="15.6" x14ac:dyDescent="0.3">
      <c r="A207" s="154" t="s">
        <v>117</v>
      </c>
      <c r="B207" s="3">
        <v>8</v>
      </c>
      <c r="C207" t="s">
        <v>176</v>
      </c>
      <c r="D207" s="3" t="s">
        <v>0</v>
      </c>
      <c r="E207" s="155" t="s">
        <v>209</v>
      </c>
      <c r="F207" s="162" t="s">
        <v>21</v>
      </c>
      <c r="G207" s="150">
        <v>8</v>
      </c>
      <c r="H207" s="150" t="s">
        <v>120</v>
      </c>
      <c r="J207" s="150" t="str">
        <f t="shared" ref="J207:J210" si="550">CONCATENATE(C207,"_",D207,"_",E207,"_",F207,"_",H207)</f>
        <v>ProVisioNET_study_202_02_glasses</v>
      </c>
      <c r="K207" s="156" t="s">
        <v>188</v>
      </c>
      <c r="L207" s="3" t="s">
        <v>178</v>
      </c>
      <c r="M207" s="3" t="s">
        <v>183</v>
      </c>
      <c r="N207" s="3">
        <v>5</v>
      </c>
      <c r="O207" s="3" t="s">
        <v>201</v>
      </c>
      <c r="P207" s="3">
        <v>32</v>
      </c>
      <c r="Q207" s="157" t="s">
        <v>11</v>
      </c>
      <c r="R207" s="157" t="s">
        <v>18</v>
      </c>
      <c r="S207" s="3">
        <v>7</v>
      </c>
      <c r="T207" s="3">
        <v>7</v>
      </c>
      <c r="U207" s="3">
        <v>1965</v>
      </c>
      <c r="V207" s="3" t="str">
        <f t="shared" si="549"/>
        <v>7/7/1965</v>
      </c>
      <c r="W207" s="157">
        <v>27</v>
      </c>
      <c r="X207" s="157">
        <v>9</v>
      </c>
      <c r="Y207" s="157">
        <v>2021</v>
      </c>
      <c r="Z207" s="157" t="str">
        <f t="shared" si="548"/>
        <v>27/9/2021</v>
      </c>
    </row>
    <row r="208" spans="1:26" ht="15.6" x14ac:dyDescent="0.3">
      <c r="A208" s="154" t="s">
        <v>117</v>
      </c>
      <c r="B208" s="3">
        <v>8</v>
      </c>
      <c r="C208" t="s">
        <v>176</v>
      </c>
      <c r="D208" s="3" t="s">
        <v>0</v>
      </c>
      <c r="E208" s="155" t="s">
        <v>209</v>
      </c>
      <c r="F208" s="162" t="s">
        <v>21</v>
      </c>
      <c r="G208" s="150">
        <v>8</v>
      </c>
      <c r="H208" s="150" t="s">
        <v>121</v>
      </c>
      <c r="J208" s="150" t="str">
        <f t="shared" si="550"/>
        <v>ProVisioNET_study_202_02_ambient</v>
      </c>
      <c r="K208" s="156" t="s">
        <v>188</v>
      </c>
      <c r="L208" s="3" t="s">
        <v>178</v>
      </c>
      <c r="M208" s="3" t="s">
        <v>183</v>
      </c>
      <c r="N208" s="3">
        <v>5</v>
      </c>
      <c r="O208" s="3" t="s">
        <v>201</v>
      </c>
      <c r="P208" s="3">
        <v>32</v>
      </c>
      <c r="Q208" s="157" t="s">
        <v>11</v>
      </c>
      <c r="R208" s="157" t="s">
        <v>18</v>
      </c>
      <c r="S208" s="3">
        <v>7</v>
      </c>
      <c r="T208" s="3">
        <v>7</v>
      </c>
      <c r="U208" s="3">
        <v>1965</v>
      </c>
      <c r="V208" s="3" t="str">
        <f t="shared" si="549"/>
        <v>7/7/1965</v>
      </c>
      <c r="W208" s="157">
        <v>27</v>
      </c>
      <c r="X208" s="157">
        <v>9</v>
      </c>
      <c r="Y208" s="157">
        <v>2021</v>
      </c>
      <c r="Z208" s="157" t="str">
        <f t="shared" si="548"/>
        <v>27/9/2021</v>
      </c>
    </row>
    <row r="209" spans="1:26" ht="15.6" x14ac:dyDescent="0.3">
      <c r="A209" s="154" t="s">
        <v>117</v>
      </c>
      <c r="B209" s="3">
        <v>8</v>
      </c>
      <c r="C209" t="s">
        <v>176</v>
      </c>
      <c r="D209" s="3" t="s">
        <v>0</v>
      </c>
      <c r="E209" s="155" t="s">
        <v>209</v>
      </c>
      <c r="F209" s="162" t="s">
        <v>21</v>
      </c>
      <c r="G209" s="150">
        <v>8</v>
      </c>
      <c r="H209" s="150" t="s">
        <v>122</v>
      </c>
      <c r="J209" s="150" t="str">
        <f t="shared" si="550"/>
        <v>ProVisioNET_study_202_02_ETrawdata</v>
      </c>
      <c r="K209" s="156" t="s">
        <v>188</v>
      </c>
      <c r="L209" s="3" t="s">
        <v>178</v>
      </c>
      <c r="M209" s="3" t="s">
        <v>183</v>
      </c>
      <c r="N209" s="3">
        <v>5</v>
      </c>
      <c r="O209" s="3" t="s">
        <v>201</v>
      </c>
      <c r="P209" s="3">
        <v>32</v>
      </c>
      <c r="Q209" s="157" t="s">
        <v>11</v>
      </c>
      <c r="R209" s="157" t="s">
        <v>18</v>
      </c>
      <c r="S209" s="3">
        <v>7</v>
      </c>
      <c r="T209" s="3">
        <v>7</v>
      </c>
      <c r="U209" s="3">
        <v>1965</v>
      </c>
      <c r="V209" s="3" t="str">
        <f t="shared" si="549"/>
        <v>7/7/1965</v>
      </c>
      <c r="W209" s="157">
        <v>27</v>
      </c>
      <c r="X209" s="157">
        <v>9</v>
      </c>
      <c r="Y209" s="157">
        <v>2021</v>
      </c>
      <c r="Z209" s="157" t="str">
        <f t="shared" si="548"/>
        <v>27/9/2021</v>
      </c>
    </row>
    <row r="210" spans="1:26" ht="15.6" x14ac:dyDescent="0.3">
      <c r="A210" s="154" t="s">
        <v>117</v>
      </c>
      <c r="B210" s="3">
        <v>8</v>
      </c>
      <c r="C210" t="s">
        <v>176</v>
      </c>
      <c r="D210" s="3" t="s">
        <v>0</v>
      </c>
      <c r="E210" s="155" t="s">
        <v>209</v>
      </c>
      <c r="F210" s="162" t="s">
        <v>21</v>
      </c>
      <c r="G210" s="150">
        <v>8</v>
      </c>
      <c r="H210" s="150" t="s">
        <v>186</v>
      </c>
      <c r="J210" s="150" t="str">
        <f t="shared" si="550"/>
        <v>ProVisioNET_study_202_02_sri_obs</v>
      </c>
      <c r="K210" s="156" t="s">
        <v>188</v>
      </c>
      <c r="L210" s="3" t="s">
        <v>178</v>
      </c>
      <c r="M210" s="3" t="s">
        <v>183</v>
      </c>
      <c r="N210" s="3">
        <v>5</v>
      </c>
      <c r="O210" s="3" t="s">
        <v>201</v>
      </c>
      <c r="P210" s="3">
        <v>32</v>
      </c>
      <c r="Q210" s="157" t="s">
        <v>11</v>
      </c>
      <c r="R210" s="157" t="s">
        <v>18</v>
      </c>
      <c r="S210" s="3">
        <v>7</v>
      </c>
      <c r="T210" s="3">
        <v>7</v>
      </c>
      <c r="U210" s="3">
        <v>1965</v>
      </c>
      <c r="V210" s="3" t="str">
        <f t="shared" si="549"/>
        <v>7/7/1965</v>
      </c>
      <c r="W210" s="157">
        <v>27</v>
      </c>
      <c r="X210" s="157">
        <v>9</v>
      </c>
      <c r="Y210" s="157">
        <v>2021</v>
      </c>
      <c r="Z210" s="157" t="str">
        <f t="shared" si="548"/>
        <v>27/9/2021</v>
      </c>
    </row>
    <row r="211" spans="1:26" ht="15.6" x14ac:dyDescent="0.3">
      <c r="A211" s="154" t="s">
        <v>117</v>
      </c>
      <c r="B211" s="3">
        <v>8</v>
      </c>
      <c r="C211" t="s">
        <v>176</v>
      </c>
      <c r="D211" s="3" t="s">
        <v>0</v>
      </c>
      <c r="E211" s="155" t="s">
        <v>209</v>
      </c>
      <c r="F211" s="162" t="s">
        <v>21</v>
      </c>
      <c r="G211" s="150">
        <v>8</v>
      </c>
      <c r="H211" s="150" t="s">
        <v>180</v>
      </c>
      <c r="I211" s="3">
        <v>1</v>
      </c>
      <c r="J211" s="150" t="str">
        <f>CONCATENATE(C211,"_",D211,"_",E211,"_",F211,"_",H211,"_",I211)</f>
        <v>ProVisioNET_study_202_02_sri_ambient_1</v>
      </c>
      <c r="K211" s="156" t="s">
        <v>188</v>
      </c>
      <c r="L211" s="3" t="s">
        <v>178</v>
      </c>
      <c r="M211" s="3" t="s">
        <v>183</v>
      </c>
      <c r="N211" s="3">
        <v>5</v>
      </c>
      <c r="O211" s="3" t="s">
        <v>201</v>
      </c>
      <c r="P211" s="3">
        <v>32</v>
      </c>
      <c r="Q211" s="157" t="s">
        <v>11</v>
      </c>
      <c r="R211" s="157" t="s">
        <v>18</v>
      </c>
      <c r="S211" s="3">
        <v>7</v>
      </c>
      <c r="T211" s="3">
        <v>7</v>
      </c>
      <c r="U211" s="3">
        <v>1965</v>
      </c>
      <c r="V211" s="3" t="str">
        <f t="shared" si="549"/>
        <v>7/7/1965</v>
      </c>
      <c r="W211" s="157">
        <v>27</v>
      </c>
      <c r="X211" s="157">
        <v>9</v>
      </c>
      <c r="Y211" s="157">
        <v>2021</v>
      </c>
      <c r="Z211" s="157" t="str">
        <f t="shared" si="548"/>
        <v>27/9/2021</v>
      </c>
    </row>
    <row r="212" spans="1:26" ht="15.6" x14ac:dyDescent="0.3">
      <c r="A212" s="154" t="s">
        <v>117</v>
      </c>
      <c r="B212" s="3">
        <v>8</v>
      </c>
      <c r="C212" t="s">
        <v>176</v>
      </c>
      <c r="D212" s="3" t="s">
        <v>0</v>
      </c>
      <c r="E212" s="3">
        <v>202</v>
      </c>
      <c r="F212" s="162" t="s">
        <v>21</v>
      </c>
      <c r="G212" s="150">
        <v>8</v>
      </c>
      <c r="H212" s="150" t="s">
        <v>180</v>
      </c>
      <c r="I212" s="3">
        <v>2</v>
      </c>
      <c r="J212" s="150" t="str">
        <f>CONCATENATE(C212,"_",D212,"_",E212,"_",F212,"_",H212,"_",I212)</f>
        <v>ProVisioNET_study_202_02_sri_ambient_2</v>
      </c>
      <c r="K212" s="156" t="s">
        <v>188</v>
      </c>
      <c r="L212" s="3" t="s">
        <v>178</v>
      </c>
      <c r="M212" s="3" t="s">
        <v>183</v>
      </c>
      <c r="N212" s="3">
        <v>5</v>
      </c>
      <c r="O212" s="3" t="s">
        <v>201</v>
      </c>
      <c r="P212" s="3">
        <v>32</v>
      </c>
      <c r="Q212" s="157" t="s">
        <v>11</v>
      </c>
      <c r="R212" s="157" t="s">
        <v>18</v>
      </c>
      <c r="S212" s="3">
        <v>7</v>
      </c>
      <c r="T212" s="3">
        <v>7</v>
      </c>
      <c r="U212" s="3">
        <v>1965</v>
      </c>
      <c r="V212" s="3" t="str">
        <f t="shared" si="549"/>
        <v>7/7/1965</v>
      </c>
      <c r="W212" s="157">
        <v>27</v>
      </c>
      <c r="X212" s="157">
        <v>9</v>
      </c>
      <c r="Y212" s="157">
        <v>2021</v>
      </c>
      <c r="Z212" s="157" t="str">
        <f t="shared" si="548"/>
        <v>27/9/2021</v>
      </c>
    </row>
    <row r="213" spans="1:26" ht="15.6" x14ac:dyDescent="0.3">
      <c r="A213" s="154" t="s">
        <v>117</v>
      </c>
      <c r="B213" s="3">
        <v>8</v>
      </c>
      <c r="C213" t="s">
        <v>176</v>
      </c>
      <c r="D213" s="3" t="s">
        <v>0</v>
      </c>
      <c r="E213" s="155" t="s">
        <v>209</v>
      </c>
      <c r="F213" s="162" t="s">
        <v>21</v>
      </c>
      <c r="G213" s="150">
        <v>8</v>
      </c>
      <c r="H213" s="150" t="s">
        <v>199</v>
      </c>
      <c r="J213" s="150" t="str">
        <f>CONCATENATE(C213,"_",D213,"_",E213,"_",F213,"_",H213)</f>
        <v>ProVisioNET_study_202_02_fitbit</v>
      </c>
      <c r="K213" s="156" t="s">
        <v>188</v>
      </c>
      <c r="L213" s="3" t="s">
        <v>178</v>
      </c>
      <c r="M213" s="3" t="s">
        <v>183</v>
      </c>
      <c r="N213" s="3">
        <v>5</v>
      </c>
      <c r="O213" s="3" t="s">
        <v>201</v>
      </c>
      <c r="P213" s="3">
        <v>32</v>
      </c>
      <c r="Q213" s="157" t="s">
        <v>11</v>
      </c>
      <c r="R213" s="157" t="s">
        <v>18</v>
      </c>
      <c r="S213" s="3">
        <v>7</v>
      </c>
      <c r="T213" s="3">
        <v>7</v>
      </c>
      <c r="U213" s="3">
        <v>1965</v>
      </c>
      <c r="V213" s="3" t="str">
        <f t="shared" si="549"/>
        <v>7/7/1965</v>
      </c>
      <c r="W213" s="157">
        <v>27</v>
      </c>
      <c r="X213" s="157">
        <v>9</v>
      </c>
      <c r="Y213" s="157">
        <v>2021</v>
      </c>
      <c r="Z213" s="157" t="str">
        <f>W213&amp;"/"&amp;X213&amp;"/"&amp;Y213</f>
        <v>27/9/2021</v>
      </c>
    </row>
    <row r="214" spans="1:26" s="166" customFormat="1" ht="15.6" x14ac:dyDescent="0.3">
      <c r="A214" s="159" t="s">
        <v>117</v>
      </c>
      <c r="B214" s="5">
        <v>8</v>
      </c>
      <c r="C214" s="166" t="s">
        <v>176</v>
      </c>
      <c r="D214" s="5" t="s">
        <v>0</v>
      </c>
      <c r="E214" s="161" t="s">
        <v>209</v>
      </c>
      <c r="F214" s="167" t="s">
        <v>21</v>
      </c>
      <c r="G214" s="160">
        <v>8</v>
      </c>
      <c r="H214" s="160" t="s">
        <v>195</v>
      </c>
      <c r="J214" s="160" t="str">
        <f>CONCATENATE(C214,"_",D214,"_",E214,"_",F214,"_",H214)</f>
        <v>ProVisioNET_study_202_02_zed</v>
      </c>
      <c r="K214" s="165" t="s">
        <v>188</v>
      </c>
      <c r="L214" s="5" t="s">
        <v>178</v>
      </c>
      <c r="M214" s="5" t="s">
        <v>183</v>
      </c>
      <c r="N214" s="5">
        <v>5</v>
      </c>
      <c r="O214" s="5" t="s">
        <v>201</v>
      </c>
      <c r="P214" s="5">
        <v>32</v>
      </c>
      <c r="Q214" s="160" t="s">
        <v>11</v>
      </c>
      <c r="R214" s="160" t="s">
        <v>18</v>
      </c>
      <c r="S214" s="5">
        <v>7</v>
      </c>
      <c r="T214" s="5">
        <v>7</v>
      </c>
      <c r="U214" s="5">
        <v>1965</v>
      </c>
      <c r="V214" s="5" t="str">
        <f t="shared" si="549"/>
        <v>7/7/1965</v>
      </c>
      <c r="W214" s="160">
        <v>27</v>
      </c>
      <c r="X214" s="160">
        <v>9</v>
      </c>
      <c r="Y214" s="160">
        <v>2021</v>
      </c>
      <c r="Z214" s="160" t="str">
        <f>W214&amp;"/"&amp;X214&amp;"/"&amp;Y214</f>
        <v>27/9/2021</v>
      </c>
    </row>
    <row r="215" spans="1:26" ht="15.6" x14ac:dyDescent="0.3">
      <c r="A215" s="146" t="s">
        <v>117</v>
      </c>
      <c r="B215" s="147">
        <v>9</v>
      </c>
      <c r="C215" s="147" t="s">
        <v>176</v>
      </c>
      <c r="D215" s="147" t="s">
        <v>0</v>
      </c>
      <c r="E215" s="148" t="s">
        <v>210</v>
      </c>
      <c r="F215" s="149" t="s">
        <v>22</v>
      </c>
      <c r="G215" s="147">
        <v>9</v>
      </c>
      <c r="H215" s="147" t="s">
        <v>117</v>
      </c>
      <c r="I215" s="147"/>
      <c r="J215" s="150" t="str">
        <f>CONCATENATE(C215,"_",D215,"_",E215,"_",F215,"_",H215)</f>
        <v>ProVisioNET_study_203_03_label</v>
      </c>
      <c r="K215" s="147" t="s">
        <v>115</v>
      </c>
      <c r="L215" s="151" t="s">
        <v>178</v>
      </c>
      <c r="M215" s="147" t="s">
        <v>214</v>
      </c>
      <c r="N215" s="147">
        <v>3</v>
      </c>
      <c r="O215" s="147" t="s">
        <v>218</v>
      </c>
      <c r="P215" s="147">
        <v>3</v>
      </c>
      <c r="Q215" s="152" t="s">
        <v>11</v>
      </c>
      <c r="R215" s="152" t="s">
        <v>18</v>
      </c>
      <c r="S215" s="152">
        <v>30</v>
      </c>
      <c r="T215" s="152">
        <v>1</v>
      </c>
      <c r="U215" s="152">
        <v>1994</v>
      </c>
      <c r="V215" s="152" t="str">
        <f>S215&amp;"/"&amp;T215&amp;"/"&amp;U215</f>
        <v>30/1/1994</v>
      </c>
      <c r="W215" s="152">
        <v>5</v>
      </c>
      <c r="X215" s="152">
        <v>10</v>
      </c>
      <c r="Y215" s="152">
        <v>2021</v>
      </c>
      <c r="Z215" s="152" t="str">
        <f>W215&amp;"/"&amp;X215&amp;"/"&amp;Y215</f>
        <v>5/10/2021</v>
      </c>
    </row>
    <row r="216" spans="1:26" ht="15.6" x14ac:dyDescent="0.3">
      <c r="A216" s="154" t="s">
        <v>117</v>
      </c>
      <c r="B216" s="3">
        <v>9</v>
      </c>
      <c r="C216" t="s">
        <v>176</v>
      </c>
      <c r="D216" s="3" t="s">
        <v>0</v>
      </c>
      <c r="E216" s="155" t="s">
        <v>210</v>
      </c>
      <c r="F216" s="162" t="s">
        <v>22</v>
      </c>
      <c r="G216" s="150">
        <v>9</v>
      </c>
      <c r="H216" s="150" t="s">
        <v>119</v>
      </c>
      <c r="I216" s="3">
        <v>1</v>
      </c>
      <c r="J216" s="150" t="str">
        <f t="shared" ref="J216:J223" si="551">CONCATENATE(C216,"_",D216,"_",E216,"_",F216,"_",H216,"_",I216)</f>
        <v>ProVisioNET_study_203_03_cam1_1</v>
      </c>
      <c r="K216" s="156" t="s">
        <v>188</v>
      </c>
      <c r="L216" s="3" t="s">
        <v>178</v>
      </c>
      <c r="M216" s="3" t="s">
        <v>215</v>
      </c>
      <c r="N216" s="3">
        <v>3</v>
      </c>
      <c r="O216" t="s">
        <v>218</v>
      </c>
      <c r="P216" s="3">
        <v>3</v>
      </c>
      <c r="Q216" s="157" t="s">
        <v>11</v>
      </c>
      <c r="R216" s="157" t="s">
        <v>18</v>
      </c>
      <c r="S216" s="3">
        <v>30</v>
      </c>
      <c r="T216" s="3">
        <v>1</v>
      </c>
      <c r="U216" s="3">
        <v>1994</v>
      </c>
      <c r="V216" s="3" t="str">
        <f>"30/1/1994"</f>
        <v>30/1/1994</v>
      </c>
      <c r="W216" s="157">
        <v>5</v>
      </c>
      <c r="X216" s="157">
        <v>10</v>
      </c>
      <c r="Y216" s="157">
        <v>2021</v>
      </c>
      <c r="Z216" s="157" t="str">
        <f t="shared" ref="Z216:Z230" si="552">W216&amp;"/"&amp;X216&amp;"/"&amp;Y216</f>
        <v>5/10/2021</v>
      </c>
    </row>
    <row r="217" spans="1:26" ht="15.6" x14ac:dyDescent="0.3">
      <c r="A217" s="154" t="s">
        <v>117</v>
      </c>
      <c r="B217" s="3">
        <v>9</v>
      </c>
      <c r="C217" t="s">
        <v>176</v>
      </c>
      <c r="D217" s="3" t="s">
        <v>0</v>
      </c>
      <c r="E217" s="155" t="s">
        <v>210</v>
      </c>
      <c r="F217" s="162" t="s">
        <v>22</v>
      </c>
      <c r="G217" s="150">
        <v>9</v>
      </c>
      <c r="H217" s="150" t="s">
        <v>119</v>
      </c>
      <c r="I217" s="150">
        <v>2</v>
      </c>
      <c r="J217" s="150" t="str">
        <f t="shared" si="551"/>
        <v>ProVisioNET_study_203_03_cam1_2</v>
      </c>
      <c r="K217" s="156" t="s">
        <v>188</v>
      </c>
      <c r="L217" s="3" t="s">
        <v>178</v>
      </c>
      <c r="M217" s="3" t="s">
        <v>215</v>
      </c>
      <c r="N217" s="3">
        <v>3</v>
      </c>
      <c r="O217" t="s">
        <v>218</v>
      </c>
      <c r="P217" s="3">
        <v>3</v>
      </c>
      <c r="Q217" s="157" t="s">
        <v>11</v>
      </c>
      <c r="R217" s="157" t="s">
        <v>18</v>
      </c>
      <c r="S217" s="3">
        <v>30</v>
      </c>
      <c r="T217" s="3">
        <v>1</v>
      </c>
      <c r="U217" s="3">
        <v>1994</v>
      </c>
      <c r="V217" s="3" t="str">
        <f t="shared" ref="V217:V230" si="553">"30/1/1994"</f>
        <v>30/1/1994</v>
      </c>
      <c r="W217" s="157">
        <v>5</v>
      </c>
      <c r="X217" s="157">
        <v>10</v>
      </c>
      <c r="Y217" s="157">
        <v>2021</v>
      </c>
      <c r="Z217" s="157" t="str">
        <f t="shared" si="552"/>
        <v>5/10/2021</v>
      </c>
    </row>
    <row r="218" spans="1:26" ht="15.6" x14ac:dyDescent="0.3">
      <c r="A218" s="154" t="s">
        <v>117</v>
      </c>
      <c r="B218" s="3">
        <v>9</v>
      </c>
      <c r="C218" t="s">
        <v>176</v>
      </c>
      <c r="D218" s="3" t="s">
        <v>0</v>
      </c>
      <c r="E218" s="155" t="s">
        <v>210</v>
      </c>
      <c r="F218" s="162" t="s">
        <v>22</v>
      </c>
      <c r="G218" s="150">
        <v>9</v>
      </c>
      <c r="H218" s="150" t="s">
        <v>31</v>
      </c>
      <c r="I218" s="150">
        <v>1</v>
      </c>
      <c r="J218" s="150" t="str">
        <f t="shared" si="551"/>
        <v>ProVisioNET_study_203_03_cam2_1</v>
      </c>
      <c r="K218" s="156" t="s">
        <v>188</v>
      </c>
      <c r="L218" s="3" t="s">
        <v>178</v>
      </c>
      <c r="M218" s="3" t="s">
        <v>215</v>
      </c>
      <c r="N218" s="3">
        <v>3</v>
      </c>
      <c r="O218" t="s">
        <v>218</v>
      </c>
      <c r="P218" s="3">
        <v>3</v>
      </c>
      <c r="Q218" s="157" t="s">
        <v>11</v>
      </c>
      <c r="R218" s="157" t="s">
        <v>18</v>
      </c>
      <c r="S218" s="3">
        <v>30</v>
      </c>
      <c r="T218" s="3">
        <v>1</v>
      </c>
      <c r="U218" s="3">
        <v>1994</v>
      </c>
      <c r="V218" s="3" t="str">
        <f t="shared" si="553"/>
        <v>30/1/1994</v>
      </c>
      <c r="W218" s="157">
        <v>5</v>
      </c>
      <c r="X218" s="157">
        <v>10</v>
      </c>
      <c r="Y218" s="157">
        <v>2021</v>
      </c>
      <c r="Z218" s="157" t="str">
        <f t="shared" si="552"/>
        <v>5/10/2021</v>
      </c>
    </row>
    <row r="219" spans="1:26" ht="15.6" x14ac:dyDescent="0.3">
      <c r="A219" s="154" t="s">
        <v>117</v>
      </c>
      <c r="B219" s="3">
        <v>9</v>
      </c>
      <c r="C219" t="s">
        <v>176</v>
      </c>
      <c r="D219" s="3" t="s">
        <v>0</v>
      </c>
      <c r="E219" s="155" t="s">
        <v>210</v>
      </c>
      <c r="F219" s="162" t="s">
        <v>22</v>
      </c>
      <c r="G219" s="150">
        <v>9</v>
      </c>
      <c r="H219" s="150" t="s">
        <v>31</v>
      </c>
      <c r="I219" s="150">
        <v>2</v>
      </c>
      <c r="J219" s="150" t="str">
        <f t="shared" si="551"/>
        <v>ProVisioNET_study_203_03_cam2_2</v>
      </c>
      <c r="K219" s="156" t="s">
        <v>188</v>
      </c>
      <c r="L219" s="3" t="s">
        <v>178</v>
      </c>
      <c r="M219" s="3" t="s">
        <v>215</v>
      </c>
      <c r="N219" s="3">
        <v>3</v>
      </c>
      <c r="O219" t="s">
        <v>218</v>
      </c>
      <c r="P219" s="3">
        <v>3</v>
      </c>
      <c r="Q219" s="157" t="s">
        <v>11</v>
      </c>
      <c r="R219" s="157" t="s">
        <v>18</v>
      </c>
      <c r="S219" s="3">
        <v>30</v>
      </c>
      <c r="T219" s="3">
        <v>1</v>
      </c>
      <c r="U219" s="3">
        <v>1994</v>
      </c>
      <c r="V219" s="3" t="str">
        <f t="shared" si="553"/>
        <v>30/1/1994</v>
      </c>
      <c r="W219" s="157">
        <v>5</v>
      </c>
      <c r="X219" s="157">
        <v>10</v>
      </c>
      <c r="Y219" s="157">
        <v>2021</v>
      </c>
      <c r="Z219" s="157" t="str">
        <f t="shared" si="552"/>
        <v>5/10/2021</v>
      </c>
    </row>
    <row r="220" spans="1:26" ht="15.6" x14ac:dyDescent="0.3">
      <c r="A220" s="154" t="s">
        <v>117</v>
      </c>
      <c r="B220" s="3">
        <v>9</v>
      </c>
      <c r="C220" t="s">
        <v>176</v>
      </c>
      <c r="D220" s="3" t="s">
        <v>0</v>
      </c>
      <c r="E220" s="155" t="s">
        <v>210</v>
      </c>
      <c r="F220" s="162" t="s">
        <v>22</v>
      </c>
      <c r="G220" s="150">
        <v>9</v>
      </c>
      <c r="H220" s="150" t="s">
        <v>32</v>
      </c>
      <c r="I220" s="150">
        <v>1</v>
      </c>
      <c r="J220" s="150" t="str">
        <f t="shared" si="551"/>
        <v>ProVisioNET_study_203_03_cam3_1</v>
      </c>
      <c r="K220" s="156" t="s">
        <v>188</v>
      </c>
      <c r="L220" s="3" t="s">
        <v>178</v>
      </c>
      <c r="M220" s="3" t="s">
        <v>215</v>
      </c>
      <c r="N220" s="3">
        <v>3</v>
      </c>
      <c r="O220" t="s">
        <v>218</v>
      </c>
      <c r="P220" s="3">
        <v>3</v>
      </c>
      <c r="Q220" s="157" t="s">
        <v>11</v>
      </c>
      <c r="R220" s="157" t="s">
        <v>18</v>
      </c>
      <c r="S220" s="3">
        <v>30</v>
      </c>
      <c r="T220" s="3">
        <v>1</v>
      </c>
      <c r="U220" s="3">
        <v>1994</v>
      </c>
      <c r="V220" s="3" t="str">
        <f t="shared" si="553"/>
        <v>30/1/1994</v>
      </c>
      <c r="W220" s="157">
        <v>5</v>
      </c>
      <c r="X220" s="157">
        <v>10</v>
      </c>
      <c r="Y220" s="157">
        <v>2021</v>
      </c>
      <c r="Z220" s="157" t="str">
        <f t="shared" si="552"/>
        <v>5/10/2021</v>
      </c>
    </row>
    <row r="221" spans="1:26" ht="15.6" x14ac:dyDescent="0.3">
      <c r="A221" s="154" t="s">
        <v>117</v>
      </c>
      <c r="B221" s="3">
        <v>9</v>
      </c>
      <c r="C221" t="s">
        <v>176</v>
      </c>
      <c r="D221" s="3" t="s">
        <v>0</v>
      </c>
      <c r="E221" s="155" t="s">
        <v>210</v>
      </c>
      <c r="F221" s="162" t="s">
        <v>22</v>
      </c>
      <c r="G221" s="150">
        <v>9</v>
      </c>
      <c r="H221" s="150" t="s">
        <v>32</v>
      </c>
      <c r="I221" s="150">
        <v>2</v>
      </c>
      <c r="J221" s="150" t="str">
        <f t="shared" si="551"/>
        <v>ProVisioNET_study_203_03_cam3_2</v>
      </c>
      <c r="K221" s="156" t="s">
        <v>188</v>
      </c>
      <c r="L221" s="3" t="s">
        <v>178</v>
      </c>
      <c r="M221" s="3" t="s">
        <v>215</v>
      </c>
      <c r="N221" s="3">
        <v>3</v>
      </c>
      <c r="O221" t="s">
        <v>218</v>
      </c>
      <c r="P221" s="3">
        <v>3</v>
      </c>
      <c r="Q221" s="157" t="s">
        <v>11</v>
      </c>
      <c r="R221" s="157" t="s">
        <v>18</v>
      </c>
      <c r="S221" s="3">
        <v>30</v>
      </c>
      <c r="T221" s="3">
        <v>1</v>
      </c>
      <c r="U221" s="3">
        <v>1994</v>
      </c>
      <c r="V221" s="3" t="str">
        <f t="shared" si="553"/>
        <v>30/1/1994</v>
      </c>
      <c r="W221" s="157">
        <v>5</v>
      </c>
      <c r="X221" s="157">
        <v>10</v>
      </c>
      <c r="Y221" s="157">
        <v>2021</v>
      </c>
      <c r="Z221" s="157" t="str">
        <f t="shared" si="552"/>
        <v>5/10/2021</v>
      </c>
    </row>
    <row r="222" spans="1:26" ht="15.6" x14ac:dyDescent="0.3">
      <c r="A222" s="154" t="s">
        <v>117</v>
      </c>
      <c r="B222" s="3">
        <v>9</v>
      </c>
      <c r="C222" t="s">
        <v>176</v>
      </c>
      <c r="D222" s="3" t="s">
        <v>0</v>
      </c>
      <c r="E222" s="155" t="s">
        <v>210</v>
      </c>
      <c r="F222" s="162" t="s">
        <v>22</v>
      </c>
      <c r="G222" s="150">
        <v>9</v>
      </c>
      <c r="H222" s="150" t="s">
        <v>33</v>
      </c>
      <c r="I222" s="150">
        <v>1</v>
      </c>
      <c r="J222" s="150" t="str">
        <f t="shared" si="551"/>
        <v>ProVisioNET_study_203_03_cam4_1</v>
      </c>
      <c r="K222" s="156" t="s">
        <v>188</v>
      </c>
      <c r="L222" s="3" t="s">
        <v>178</v>
      </c>
      <c r="M222" s="3" t="s">
        <v>215</v>
      </c>
      <c r="N222" s="3">
        <v>3</v>
      </c>
      <c r="O222" t="s">
        <v>218</v>
      </c>
      <c r="P222" s="3">
        <v>3</v>
      </c>
      <c r="Q222" s="157" t="s">
        <v>11</v>
      </c>
      <c r="R222" s="157" t="s">
        <v>18</v>
      </c>
      <c r="S222" s="3">
        <v>30</v>
      </c>
      <c r="T222" s="3">
        <v>1</v>
      </c>
      <c r="U222" s="3">
        <v>1994</v>
      </c>
      <c r="V222" s="3" t="str">
        <f t="shared" si="553"/>
        <v>30/1/1994</v>
      </c>
      <c r="W222" s="157">
        <v>5</v>
      </c>
      <c r="X222" s="157">
        <v>10</v>
      </c>
      <c r="Y222" s="157">
        <v>2021</v>
      </c>
      <c r="Z222" s="157" t="str">
        <f t="shared" si="552"/>
        <v>5/10/2021</v>
      </c>
    </row>
    <row r="223" spans="1:26" ht="15.6" x14ac:dyDescent="0.3">
      <c r="A223" s="154" t="s">
        <v>117</v>
      </c>
      <c r="B223" s="3">
        <v>9</v>
      </c>
      <c r="C223" t="s">
        <v>176</v>
      </c>
      <c r="D223" s="3" t="s">
        <v>0</v>
      </c>
      <c r="E223" s="155" t="s">
        <v>210</v>
      </c>
      <c r="F223" s="162" t="s">
        <v>22</v>
      </c>
      <c r="G223" s="150">
        <v>9</v>
      </c>
      <c r="H223" s="150" t="s">
        <v>33</v>
      </c>
      <c r="I223" s="150">
        <v>2</v>
      </c>
      <c r="J223" s="150" t="str">
        <f t="shared" si="551"/>
        <v>ProVisioNET_study_203_03_cam4_2</v>
      </c>
      <c r="K223" s="156" t="s">
        <v>188</v>
      </c>
      <c r="L223" s="3" t="s">
        <v>178</v>
      </c>
      <c r="M223" s="3" t="s">
        <v>215</v>
      </c>
      <c r="N223" s="3">
        <v>3</v>
      </c>
      <c r="O223" t="s">
        <v>218</v>
      </c>
      <c r="P223" s="3">
        <v>3</v>
      </c>
      <c r="Q223" s="157" t="s">
        <v>11</v>
      </c>
      <c r="R223" s="157" t="s">
        <v>18</v>
      </c>
      <c r="S223" s="3">
        <v>30</v>
      </c>
      <c r="T223" s="3">
        <v>1</v>
      </c>
      <c r="U223" s="3">
        <v>1994</v>
      </c>
      <c r="V223" s="3" t="str">
        <f t="shared" si="553"/>
        <v>30/1/1994</v>
      </c>
      <c r="W223" s="157">
        <v>5</v>
      </c>
      <c r="X223" s="157">
        <v>10</v>
      </c>
      <c r="Y223" s="157">
        <v>2021</v>
      </c>
      <c r="Z223" s="157" t="str">
        <f t="shared" si="552"/>
        <v>5/10/2021</v>
      </c>
    </row>
    <row r="224" spans="1:26" ht="15.6" x14ac:dyDescent="0.3">
      <c r="A224" s="154" t="s">
        <v>117</v>
      </c>
      <c r="B224" s="3">
        <v>9</v>
      </c>
      <c r="C224" t="s">
        <v>176</v>
      </c>
      <c r="D224" s="3" t="s">
        <v>0</v>
      </c>
      <c r="E224" s="155" t="s">
        <v>210</v>
      </c>
      <c r="F224" s="162" t="s">
        <v>22</v>
      </c>
      <c r="G224" s="150">
        <v>9</v>
      </c>
      <c r="H224" s="150" t="s">
        <v>120</v>
      </c>
      <c r="J224" s="150" t="str">
        <f t="shared" ref="J224:J231" si="554">CONCATENATE(C224,"_",D224,"_",E224,"_",F224,"_",H224)</f>
        <v>ProVisioNET_study_203_03_glasses</v>
      </c>
      <c r="K224" s="156" t="s">
        <v>188</v>
      </c>
      <c r="L224" s="3" t="s">
        <v>178</v>
      </c>
      <c r="M224" s="3" t="s">
        <v>215</v>
      </c>
      <c r="N224" s="3">
        <v>3</v>
      </c>
      <c r="O224" t="s">
        <v>218</v>
      </c>
      <c r="P224" s="3">
        <v>3</v>
      </c>
      <c r="Q224" s="157" t="s">
        <v>11</v>
      </c>
      <c r="R224" s="157" t="s">
        <v>18</v>
      </c>
      <c r="S224" s="3">
        <v>30</v>
      </c>
      <c r="T224" s="3">
        <v>1</v>
      </c>
      <c r="U224" s="3">
        <v>1994</v>
      </c>
      <c r="V224" s="3" t="str">
        <f t="shared" si="553"/>
        <v>30/1/1994</v>
      </c>
      <c r="W224" s="157">
        <v>5</v>
      </c>
      <c r="X224" s="157">
        <v>10</v>
      </c>
      <c r="Y224" s="157">
        <v>2021</v>
      </c>
      <c r="Z224" s="157" t="str">
        <f t="shared" si="552"/>
        <v>5/10/2021</v>
      </c>
    </row>
    <row r="225" spans="1:26" ht="15.6" x14ac:dyDescent="0.3">
      <c r="A225" s="154" t="s">
        <v>117</v>
      </c>
      <c r="B225" s="3">
        <v>9</v>
      </c>
      <c r="C225" t="s">
        <v>176</v>
      </c>
      <c r="D225" s="3" t="s">
        <v>0</v>
      </c>
      <c r="E225" s="155" t="s">
        <v>210</v>
      </c>
      <c r="F225" s="162" t="s">
        <v>22</v>
      </c>
      <c r="G225" s="150">
        <v>9</v>
      </c>
      <c r="H225" s="150" t="s">
        <v>121</v>
      </c>
      <c r="J225" s="150" t="str">
        <f t="shared" si="554"/>
        <v>ProVisioNET_study_203_03_ambient</v>
      </c>
      <c r="K225" s="156" t="s">
        <v>188</v>
      </c>
      <c r="L225" s="3" t="s">
        <v>178</v>
      </c>
      <c r="M225" s="3" t="s">
        <v>215</v>
      </c>
      <c r="N225" s="3">
        <v>3</v>
      </c>
      <c r="O225" t="s">
        <v>218</v>
      </c>
      <c r="P225" s="3">
        <v>3</v>
      </c>
      <c r="Q225" s="157" t="s">
        <v>11</v>
      </c>
      <c r="R225" s="157" t="s">
        <v>18</v>
      </c>
      <c r="S225" s="3">
        <v>30</v>
      </c>
      <c r="T225" s="3">
        <v>1</v>
      </c>
      <c r="U225" s="3">
        <v>1994</v>
      </c>
      <c r="V225" s="3" t="str">
        <f t="shared" si="553"/>
        <v>30/1/1994</v>
      </c>
      <c r="W225" s="157">
        <v>5</v>
      </c>
      <c r="X225" s="157">
        <v>10</v>
      </c>
      <c r="Y225" s="157">
        <v>2021</v>
      </c>
      <c r="Z225" s="157" t="str">
        <f t="shared" si="552"/>
        <v>5/10/2021</v>
      </c>
    </row>
    <row r="226" spans="1:26" ht="15.6" x14ac:dyDescent="0.3">
      <c r="A226" s="154" t="s">
        <v>117</v>
      </c>
      <c r="B226" s="3">
        <v>9</v>
      </c>
      <c r="C226" t="s">
        <v>176</v>
      </c>
      <c r="D226" s="3" t="s">
        <v>0</v>
      </c>
      <c r="E226" s="155" t="s">
        <v>210</v>
      </c>
      <c r="F226" s="162" t="s">
        <v>22</v>
      </c>
      <c r="G226" s="150">
        <v>9</v>
      </c>
      <c r="H226" s="150" t="s">
        <v>122</v>
      </c>
      <c r="J226" s="150" t="str">
        <f t="shared" si="554"/>
        <v>ProVisioNET_study_203_03_ETrawdata</v>
      </c>
      <c r="K226" s="156" t="s">
        <v>188</v>
      </c>
      <c r="L226" s="3" t="s">
        <v>178</v>
      </c>
      <c r="M226" s="3" t="s">
        <v>215</v>
      </c>
      <c r="N226" s="3">
        <v>3</v>
      </c>
      <c r="O226" t="s">
        <v>218</v>
      </c>
      <c r="P226" s="3">
        <v>3</v>
      </c>
      <c r="Q226" s="157" t="s">
        <v>11</v>
      </c>
      <c r="R226" s="157" t="s">
        <v>18</v>
      </c>
      <c r="S226" s="3">
        <v>30</v>
      </c>
      <c r="T226" s="3">
        <v>1</v>
      </c>
      <c r="U226" s="3">
        <v>1994</v>
      </c>
      <c r="V226" s="3" t="str">
        <f t="shared" si="553"/>
        <v>30/1/1994</v>
      </c>
      <c r="W226" s="157">
        <v>5</v>
      </c>
      <c r="X226" s="157">
        <v>10</v>
      </c>
      <c r="Y226" s="157">
        <v>2021</v>
      </c>
      <c r="Z226" s="157" t="str">
        <f t="shared" si="552"/>
        <v>5/10/2021</v>
      </c>
    </row>
    <row r="227" spans="1:26" ht="15.6" x14ac:dyDescent="0.3">
      <c r="A227" s="154" t="s">
        <v>117</v>
      </c>
      <c r="B227" s="3">
        <v>9</v>
      </c>
      <c r="C227" t="s">
        <v>176</v>
      </c>
      <c r="D227" s="3" t="s">
        <v>0</v>
      </c>
      <c r="E227" s="155" t="s">
        <v>210</v>
      </c>
      <c r="F227" s="162" t="s">
        <v>22</v>
      </c>
      <c r="G227" s="150">
        <v>9</v>
      </c>
      <c r="H227" s="150" t="s">
        <v>186</v>
      </c>
      <c r="J227" s="150" t="str">
        <f t="shared" si="554"/>
        <v>ProVisioNET_study_203_03_sri_obs</v>
      </c>
      <c r="K227" s="156" t="s">
        <v>188</v>
      </c>
      <c r="L227" s="3" t="s">
        <v>178</v>
      </c>
      <c r="M227" s="3" t="s">
        <v>215</v>
      </c>
      <c r="N227" s="3">
        <v>3</v>
      </c>
      <c r="O227" t="s">
        <v>218</v>
      </c>
      <c r="P227" s="3">
        <v>3</v>
      </c>
      <c r="Q227" s="157" t="s">
        <v>11</v>
      </c>
      <c r="R227" s="157" t="s">
        <v>18</v>
      </c>
      <c r="S227" s="3">
        <v>30</v>
      </c>
      <c r="T227" s="3">
        <v>1</v>
      </c>
      <c r="U227" s="3">
        <v>1994</v>
      </c>
      <c r="V227" s="3" t="str">
        <f t="shared" si="553"/>
        <v>30/1/1994</v>
      </c>
      <c r="W227" s="157">
        <v>5</v>
      </c>
      <c r="X227" s="157">
        <v>10</v>
      </c>
      <c r="Y227" s="157">
        <v>2021</v>
      </c>
      <c r="Z227" s="157" t="str">
        <f t="shared" si="552"/>
        <v>5/10/2021</v>
      </c>
    </row>
    <row r="228" spans="1:26" ht="15.6" x14ac:dyDescent="0.3">
      <c r="A228" s="154" t="s">
        <v>117</v>
      </c>
      <c r="B228" s="3">
        <v>9</v>
      </c>
      <c r="C228" t="s">
        <v>176</v>
      </c>
      <c r="D228" s="3" t="s">
        <v>0</v>
      </c>
      <c r="E228" s="155" t="s">
        <v>210</v>
      </c>
      <c r="F228" s="162" t="s">
        <v>22</v>
      </c>
      <c r="G228" s="150">
        <v>9</v>
      </c>
      <c r="H228" s="150" t="s">
        <v>180</v>
      </c>
      <c r="J228" s="150" t="str">
        <f t="shared" si="554"/>
        <v>ProVisioNET_study_203_03_sri_ambient</v>
      </c>
      <c r="K228" s="156" t="s">
        <v>188</v>
      </c>
      <c r="L228" s="3" t="s">
        <v>178</v>
      </c>
      <c r="M228" s="3" t="s">
        <v>215</v>
      </c>
      <c r="N228" s="3">
        <v>3</v>
      </c>
      <c r="O228" t="s">
        <v>218</v>
      </c>
      <c r="P228" s="3">
        <v>3</v>
      </c>
      <c r="Q228" s="157" t="s">
        <v>11</v>
      </c>
      <c r="R228" s="157" t="s">
        <v>18</v>
      </c>
      <c r="S228" s="3">
        <v>30</v>
      </c>
      <c r="T228" s="3">
        <v>1</v>
      </c>
      <c r="U228" s="3">
        <v>1994</v>
      </c>
      <c r="V228" s="3" t="str">
        <f t="shared" si="553"/>
        <v>30/1/1994</v>
      </c>
      <c r="W228" s="157">
        <v>5</v>
      </c>
      <c r="X228" s="157">
        <v>10</v>
      </c>
      <c r="Y228" s="157">
        <v>2021</v>
      </c>
      <c r="Z228" s="157" t="str">
        <f t="shared" si="552"/>
        <v>5/10/2021</v>
      </c>
    </row>
    <row r="229" spans="1:26" ht="15.6" x14ac:dyDescent="0.3">
      <c r="A229" s="154" t="s">
        <v>117</v>
      </c>
      <c r="B229" s="3">
        <v>9</v>
      </c>
      <c r="C229" t="s">
        <v>176</v>
      </c>
      <c r="D229" s="3" t="s">
        <v>0</v>
      </c>
      <c r="E229" s="155" t="s">
        <v>210</v>
      </c>
      <c r="F229" s="162" t="s">
        <v>22</v>
      </c>
      <c r="G229" s="150">
        <v>9</v>
      </c>
      <c r="H229" s="150" t="s">
        <v>199</v>
      </c>
      <c r="J229" s="150" t="str">
        <f t="shared" si="554"/>
        <v>ProVisioNET_study_203_03_fitbit</v>
      </c>
      <c r="K229" s="156" t="s">
        <v>188</v>
      </c>
      <c r="L229" s="3" t="s">
        <v>178</v>
      </c>
      <c r="M229" s="3" t="s">
        <v>215</v>
      </c>
      <c r="N229" s="3">
        <v>3</v>
      </c>
      <c r="O229" t="s">
        <v>218</v>
      </c>
      <c r="P229" s="3">
        <v>3</v>
      </c>
      <c r="Q229" s="157" t="s">
        <v>11</v>
      </c>
      <c r="R229" s="157" t="s">
        <v>18</v>
      </c>
      <c r="S229" s="3">
        <v>30</v>
      </c>
      <c r="T229" s="3">
        <v>1</v>
      </c>
      <c r="U229" s="3">
        <v>1994</v>
      </c>
      <c r="V229" s="3" t="str">
        <f t="shared" si="553"/>
        <v>30/1/1994</v>
      </c>
      <c r="W229" s="157">
        <v>5</v>
      </c>
      <c r="X229" s="157">
        <v>10</v>
      </c>
      <c r="Y229" s="157">
        <v>2021</v>
      </c>
      <c r="Z229" s="157" t="str">
        <f t="shared" si="552"/>
        <v>5/10/2021</v>
      </c>
    </row>
    <row r="230" spans="1:26" s="166" customFormat="1" ht="15.6" x14ac:dyDescent="0.3">
      <c r="A230" s="159" t="s">
        <v>117</v>
      </c>
      <c r="B230" s="5">
        <v>9</v>
      </c>
      <c r="C230" s="166" t="s">
        <v>176</v>
      </c>
      <c r="D230" s="5" t="s">
        <v>0</v>
      </c>
      <c r="E230" s="161" t="s">
        <v>210</v>
      </c>
      <c r="F230" s="167" t="s">
        <v>22</v>
      </c>
      <c r="G230" s="160">
        <v>9</v>
      </c>
      <c r="H230" s="160" t="s">
        <v>195</v>
      </c>
      <c r="J230" s="160" t="str">
        <f t="shared" si="554"/>
        <v>ProVisioNET_study_203_03_zed</v>
      </c>
      <c r="K230" s="165" t="s">
        <v>188</v>
      </c>
      <c r="L230" s="5" t="s">
        <v>178</v>
      </c>
      <c r="M230" s="5" t="s">
        <v>215</v>
      </c>
      <c r="N230" s="5">
        <v>3</v>
      </c>
      <c r="O230" s="166" t="s">
        <v>218</v>
      </c>
      <c r="P230" s="5">
        <v>3</v>
      </c>
      <c r="Q230" s="160" t="s">
        <v>11</v>
      </c>
      <c r="R230" s="160" t="s">
        <v>18</v>
      </c>
      <c r="S230" s="5">
        <v>30</v>
      </c>
      <c r="T230" s="5">
        <v>1</v>
      </c>
      <c r="U230" s="5">
        <v>1994</v>
      </c>
      <c r="V230" s="5" t="str">
        <f t="shared" si="553"/>
        <v>30/1/1994</v>
      </c>
      <c r="W230" s="160">
        <v>5</v>
      </c>
      <c r="X230" s="160">
        <v>10</v>
      </c>
      <c r="Y230" s="160">
        <v>2021</v>
      </c>
      <c r="Z230" s="160" t="str">
        <f t="shared" si="552"/>
        <v>5/10/2021</v>
      </c>
    </row>
    <row r="231" spans="1:26" s="18" customFormat="1" ht="15.6" x14ac:dyDescent="0.3">
      <c r="A231" s="146" t="s">
        <v>117</v>
      </c>
      <c r="B231" s="147">
        <v>10</v>
      </c>
      <c r="C231" s="147" t="s">
        <v>176</v>
      </c>
      <c r="D231" s="147" t="s">
        <v>0</v>
      </c>
      <c r="E231" s="148" t="s">
        <v>212</v>
      </c>
      <c r="F231" s="149" t="s">
        <v>213</v>
      </c>
      <c r="G231" s="147">
        <v>10</v>
      </c>
      <c r="H231" s="147" t="s">
        <v>117</v>
      </c>
      <c r="I231" s="147"/>
      <c r="J231" s="150" t="str">
        <f t="shared" si="554"/>
        <v>ProVisioNET_study_107_07_label</v>
      </c>
      <c r="K231" s="147" t="s">
        <v>115</v>
      </c>
      <c r="L231" s="151" t="s">
        <v>178</v>
      </c>
      <c r="M231" s="147" t="s">
        <v>183</v>
      </c>
      <c r="N231" s="147">
        <v>7</v>
      </c>
      <c r="O231" s="147" t="s">
        <v>218</v>
      </c>
      <c r="P231" s="147">
        <v>0</v>
      </c>
      <c r="Q231" s="147" t="s">
        <v>11</v>
      </c>
      <c r="R231" s="147" t="s">
        <v>18</v>
      </c>
      <c r="S231" s="147">
        <v>28</v>
      </c>
      <c r="T231" s="147">
        <v>8</v>
      </c>
      <c r="U231" s="147">
        <v>1998</v>
      </c>
      <c r="V231" s="147" t="str">
        <f>S231&amp;"/"&amp;T231&amp;"/"&amp;U231</f>
        <v>28/8/1998</v>
      </c>
      <c r="W231" s="147">
        <v>6</v>
      </c>
      <c r="X231" s="147">
        <v>10</v>
      </c>
      <c r="Y231" s="147">
        <v>2021</v>
      </c>
      <c r="Z231" s="147" t="str">
        <f>W231&amp;"/"&amp;X231&amp;"/"&amp;Y231</f>
        <v>6/10/2021</v>
      </c>
    </row>
    <row r="232" spans="1:26" ht="15.6" x14ac:dyDescent="0.3">
      <c r="A232" s="154" t="s">
        <v>117</v>
      </c>
      <c r="B232" s="3">
        <v>10</v>
      </c>
      <c r="C232" t="s">
        <v>176</v>
      </c>
      <c r="D232" s="3" t="s">
        <v>0</v>
      </c>
      <c r="E232" s="155" t="s">
        <v>212</v>
      </c>
      <c r="F232" s="162" t="s">
        <v>213</v>
      </c>
      <c r="G232" s="150">
        <v>10</v>
      </c>
      <c r="H232" s="150" t="s">
        <v>119</v>
      </c>
      <c r="I232" s="3">
        <v>1</v>
      </c>
      <c r="J232" s="150" t="str">
        <f t="shared" ref="J232:J239" si="555">CONCATENATE(C232,"_",D232,"_",E232,"_",F232,"_",H232,"_",I232)</f>
        <v>ProVisioNET_study_107_07_cam1_1</v>
      </c>
      <c r="K232" s="156" t="s">
        <v>188</v>
      </c>
      <c r="L232" s="3" t="s">
        <v>178</v>
      </c>
      <c r="M232" s="3" t="s">
        <v>183</v>
      </c>
      <c r="N232" s="3">
        <v>7</v>
      </c>
      <c r="O232" t="s">
        <v>218</v>
      </c>
      <c r="P232" s="3">
        <v>0</v>
      </c>
      <c r="Q232" s="157" t="s">
        <v>11</v>
      </c>
      <c r="R232" s="157" t="s">
        <v>18</v>
      </c>
      <c r="S232" s="3">
        <v>28</v>
      </c>
      <c r="T232" s="3">
        <v>8</v>
      </c>
      <c r="U232" s="3">
        <v>1998</v>
      </c>
      <c r="V232" s="163" t="str">
        <f>"28/8/1998"</f>
        <v>28/8/1998</v>
      </c>
      <c r="W232" s="157">
        <v>6</v>
      </c>
      <c r="X232" s="157">
        <v>10</v>
      </c>
      <c r="Y232" s="157">
        <v>2021</v>
      </c>
      <c r="Z232" s="157" t="str">
        <f t="shared" ref="Z232:Z246" si="556">W232&amp;"/"&amp;X232&amp;"/"&amp;Y232</f>
        <v>6/10/2021</v>
      </c>
    </row>
    <row r="233" spans="1:26" ht="15.6" x14ac:dyDescent="0.3">
      <c r="A233" s="154" t="s">
        <v>117</v>
      </c>
      <c r="B233" s="3">
        <v>10</v>
      </c>
      <c r="C233" t="s">
        <v>176</v>
      </c>
      <c r="D233" s="3" t="s">
        <v>0</v>
      </c>
      <c r="E233" s="155" t="s">
        <v>212</v>
      </c>
      <c r="F233" s="162" t="s">
        <v>213</v>
      </c>
      <c r="G233" s="150">
        <v>10</v>
      </c>
      <c r="H233" s="150" t="s">
        <v>119</v>
      </c>
      <c r="I233" s="150">
        <v>2</v>
      </c>
      <c r="J233" s="150" t="str">
        <f t="shared" si="555"/>
        <v>ProVisioNET_study_107_07_cam1_2</v>
      </c>
      <c r="K233" s="156" t="s">
        <v>188</v>
      </c>
      <c r="L233" s="3" t="s">
        <v>178</v>
      </c>
      <c r="M233" s="3" t="s">
        <v>183</v>
      </c>
      <c r="N233" s="3">
        <v>7</v>
      </c>
      <c r="O233" t="s">
        <v>218</v>
      </c>
      <c r="P233" s="3">
        <v>0</v>
      </c>
      <c r="Q233" s="157" t="s">
        <v>11</v>
      </c>
      <c r="R233" s="157" t="s">
        <v>18</v>
      </c>
      <c r="S233" s="3">
        <v>28</v>
      </c>
      <c r="T233" s="3">
        <v>8</v>
      </c>
      <c r="U233" s="3">
        <v>1998</v>
      </c>
      <c r="V233" s="163" t="str">
        <f t="shared" ref="V233:V246" si="557">"28/8/1998"</f>
        <v>28/8/1998</v>
      </c>
      <c r="W233" s="157">
        <v>6</v>
      </c>
      <c r="X233" s="157">
        <v>10</v>
      </c>
      <c r="Y233" s="157">
        <v>2021</v>
      </c>
      <c r="Z233" s="157" t="str">
        <f t="shared" si="556"/>
        <v>6/10/2021</v>
      </c>
    </row>
    <row r="234" spans="1:26" ht="15.6" x14ac:dyDescent="0.3">
      <c r="A234" s="154" t="s">
        <v>117</v>
      </c>
      <c r="B234" s="3">
        <v>10</v>
      </c>
      <c r="C234" t="s">
        <v>176</v>
      </c>
      <c r="D234" s="3" t="s">
        <v>0</v>
      </c>
      <c r="E234" s="155" t="s">
        <v>212</v>
      </c>
      <c r="F234" s="162" t="s">
        <v>213</v>
      </c>
      <c r="G234" s="150">
        <v>10</v>
      </c>
      <c r="H234" s="150" t="s">
        <v>31</v>
      </c>
      <c r="I234" s="150">
        <v>1</v>
      </c>
      <c r="J234" s="150" t="str">
        <f t="shared" si="555"/>
        <v>ProVisioNET_study_107_07_cam2_1</v>
      </c>
      <c r="K234" s="156" t="s">
        <v>188</v>
      </c>
      <c r="L234" s="3" t="s">
        <v>178</v>
      </c>
      <c r="M234" s="3" t="s">
        <v>183</v>
      </c>
      <c r="N234" s="3">
        <v>7</v>
      </c>
      <c r="O234" t="s">
        <v>218</v>
      </c>
      <c r="P234" s="3">
        <v>0</v>
      </c>
      <c r="Q234" s="157" t="s">
        <v>11</v>
      </c>
      <c r="R234" s="157" t="s">
        <v>18</v>
      </c>
      <c r="S234" s="3">
        <v>28</v>
      </c>
      <c r="T234" s="3">
        <v>8</v>
      </c>
      <c r="U234" s="3">
        <v>1998</v>
      </c>
      <c r="V234" s="163" t="str">
        <f t="shared" si="557"/>
        <v>28/8/1998</v>
      </c>
      <c r="W234" s="157">
        <v>6</v>
      </c>
      <c r="X234" s="157">
        <v>10</v>
      </c>
      <c r="Y234" s="157">
        <v>2021</v>
      </c>
      <c r="Z234" s="157" t="str">
        <f t="shared" si="556"/>
        <v>6/10/2021</v>
      </c>
    </row>
    <row r="235" spans="1:26" ht="15.6" x14ac:dyDescent="0.3">
      <c r="A235" s="154" t="s">
        <v>117</v>
      </c>
      <c r="B235" s="3">
        <v>10</v>
      </c>
      <c r="C235" t="s">
        <v>176</v>
      </c>
      <c r="D235" s="3" t="s">
        <v>0</v>
      </c>
      <c r="E235" s="155" t="s">
        <v>212</v>
      </c>
      <c r="F235" s="162" t="s">
        <v>213</v>
      </c>
      <c r="G235" s="150">
        <v>10</v>
      </c>
      <c r="H235" s="150" t="s">
        <v>31</v>
      </c>
      <c r="I235" s="150">
        <v>2</v>
      </c>
      <c r="J235" s="150" t="str">
        <f t="shared" si="555"/>
        <v>ProVisioNET_study_107_07_cam2_2</v>
      </c>
      <c r="K235" s="156" t="s">
        <v>188</v>
      </c>
      <c r="L235" s="3" t="s">
        <v>178</v>
      </c>
      <c r="M235" s="3" t="s">
        <v>183</v>
      </c>
      <c r="N235" s="3">
        <v>7</v>
      </c>
      <c r="O235" t="s">
        <v>218</v>
      </c>
      <c r="P235" s="3">
        <v>0</v>
      </c>
      <c r="Q235" s="157" t="s">
        <v>11</v>
      </c>
      <c r="R235" s="157" t="s">
        <v>18</v>
      </c>
      <c r="S235" s="3">
        <v>28</v>
      </c>
      <c r="T235" s="3">
        <v>8</v>
      </c>
      <c r="U235" s="3">
        <v>1998</v>
      </c>
      <c r="V235" s="163" t="str">
        <f t="shared" si="557"/>
        <v>28/8/1998</v>
      </c>
      <c r="W235" s="157">
        <v>6</v>
      </c>
      <c r="X235" s="157">
        <v>10</v>
      </c>
      <c r="Y235" s="157">
        <v>2021</v>
      </c>
      <c r="Z235" s="157" t="str">
        <f t="shared" si="556"/>
        <v>6/10/2021</v>
      </c>
    </row>
    <row r="236" spans="1:26" ht="15.6" x14ac:dyDescent="0.3">
      <c r="A236" s="154" t="s">
        <v>117</v>
      </c>
      <c r="B236" s="3">
        <v>10</v>
      </c>
      <c r="C236" t="s">
        <v>176</v>
      </c>
      <c r="D236" s="3" t="s">
        <v>0</v>
      </c>
      <c r="E236" s="155" t="s">
        <v>212</v>
      </c>
      <c r="F236" s="162" t="s">
        <v>213</v>
      </c>
      <c r="G236" s="150">
        <v>10</v>
      </c>
      <c r="H236" s="150" t="s">
        <v>32</v>
      </c>
      <c r="I236" s="150">
        <v>1</v>
      </c>
      <c r="J236" s="150" t="str">
        <f t="shared" si="555"/>
        <v>ProVisioNET_study_107_07_cam3_1</v>
      </c>
      <c r="K236" s="156" t="s">
        <v>188</v>
      </c>
      <c r="L236" s="3" t="s">
        <v>178</v>
      </c>
      <c r="M236" s="3" t="s">
        <v>183</v>
      </c>
      <c r="N236" s="3">
        <v>7</v>
      </c>
      <c r="O236" t="s">
        <v>218</v>
      </c>
      <c r="P236" s="3">
        <v>0</v>
      </c>
      <c r="Q236" s="157" t="s">
        <v>11</v>
      </c>
      <c r="R236" s="157" t="s">
        <v>18</v>
      </c>
      <c r="S236" s="3">
        <v>28</v>
      </c>
      <c r="T236" s="3">
        <v>8</v>
      </c>
      <c r="U236" s="3">
        <v>1998</v>
      </c>
      <c r="V236" s="163" t="str">
        <f t="shared" si="557"/>
        <v>28/8/1998</v>
      </c>
      <c r="W236" s="157">
        <v>6</v>
      </c>
      <c r="X236" s="157">
        <v>10</v>
      </c>
      <c r="Y236" s="157">
        <v>2021</v>
      </c>
      <c r="Z236" s="157" t="str">
        <f t="shared" si="556"/>
        <v>6/10/2021</v>
      </c>
    </row>
    <row r="237" spans="1:26" ht="15.6" x14ac:dyDescent="0.3">
      <c r="A237" s="154" t="s">
        <v>117</v>
      </c>
      <c r="B237" s="3">
        <v>10</v>
      </c>
      <c r="C237" t="s">
        <v>176</v>
      </c>
      <c r="D237" s="3" t="s">
        <v>0</v>
      </c>
      <c r="E237" s="155" t="s">
        <v>212</v>
      </c>
      <c r="F237" s="162" t="s">
        <v>213</v>
      </c>
      <c r="G237" s="150">
        <v>10</v>
      </c>
      <c r="H237" s="150" t="s">
        <v>32</v>
      </c>
      <c r="I237" s="150">
        <v>2</v>
      </c>
      <c r="J237" s="150" t="str">
        <f t="shared" si="555"/>
        <v>ProVisioNET_study_107_07_cam3_2</v>
      </c>
      <c r="K237" s="156" t="s">
        <v>188</v>
      </c>
      <c r="L237" s="3" t="s">
        <v>178</v>
      </c>
      <c r="M237" s="3" t="s">
        <v>183</v>
      </c>
      <c r="N237" s="3">
        <v>7</v>
      </c>
      <c r="O237" t="s">
        <v>218</v>
      </c>
      <c r="P237" s="3">
        <v>0</v>
      </c>
      <c r="Q237" s="157" t="s">
        <v>11</v>
      </c>
      <c r="R237" s="157" t="s">
        <v>18</v>
      </c>
      <c r="S237" s="3">
        <v>28</v>
      </c>
      <c r="T237" s="3">
        <v>8</v>
      </c>
      <c r="U237" s="3">
        <v>1998</v>
      </c>
      <c r="V237" s="163" t="str">
        <f t="shared" si="557"/>
        <v>28/8/1998</v>
      </c>
      <c r="W237" s="157">
        <v>6</v>
      </c>
      <c r="X237" s="157">
        <v>10</v>
      </c>
      <c r="Y237" s="157">
        <v>2021</v>
      </c>
      <c r="Z237" s="157" t="str">
        <f t="shared" si="556"/>
        <v>6/10/2021</v>
      </c>
    </row>
    <row r="238" spans="1:26" ht="15.6" x14ac:dyDescent="0.3">
      <c r="A238" s="154" t="s">
        <v>117</v>
      </c>
      <c r="B238" s="3">
        <v>10</v>
      </c>
      <c r="C238" t="s">
        <v>176</v>
      </c>
      <c r="D238" s="3" t="s">
        <v>0</v>
      </c>
      <c r="E238" s="155" t="s">
        <v>212</v>
      </c>
      <c r="F238" s="162" t="s">
        <v>213</v>
      </c>
      <c r="G238" s="150">
        <v>10</v>
      </c>
      <c r="H238" s="150" t="s">
        <v>33</v>
      </c>
      <c r="I238" s="150">
        <v>1</v>
      </c>
      <c r="J238" s="150" t="str">
        <f t="shared" si="555"/>
        <v>ProVisioNET_study_107_07_cam4_1</v>
      </c>
      <c r="K238" s="156" t="s">
        <v>188</v>
      </c>
      <c r="L238" s="3" t="s">
        <v>178</v>
      </c>
      <c r="M238" s="3" t="s">
        <v>183</v>
      </c>
      <c r="N238" s="3">
        <v>7</v>
      </c>
      <c r="O238" t="s">
        <v>218</v>
      </c>
      <c r="P238" s="3">
        <v>0</v>
      </c>
      <c r="Q238" s="157" t="s">
        <v>11</v>
      </c>
      <c r="R238" s="157" t="s">
        <v>18</v>
      </c>
      <c r="S238" s="3">
        <v>28</v>
      </c>
      <c r="T238" s="3">
        <v>8</v>
      </c>
      <c r="U238" s="3">
        <v>1998</v>
      </c>
      <c r="V238" s="163" t="str">
        <f t="shared" si="557"/>
        <v>28/8/1998</v>
      </c>
      <c r="W238" s="157">
        <v>6</v>
      </c>
      <c r="X238" s="157">
        <v>10</v>
      </c>
      <c r="Y238" s="157">
        <v>2021</v>
      </c>
      <c r="Z238" s="157" t="str">
        <f t="shared" si="556"/>
        <v>6/10/2021</v>
      </c>
    </row>
    <row r="239" spans="1:26" ht="15.6" x14ac:dyDescent="0.3">
      <c r="A239" s="154" t="s">
        <v>117</v>
      </c>
      <c r="B239" s="3">
        <v>10</v>
      </c>
      <c r="C239" t="s">
        <v>176</v>
      </c>
      <c r="D239" s="3" t="s">
        <v>0</v>
      </c>
      <c r="E239" s="155" t="s">
        <v>212</v>
      </c>
      <c r="F239" s="162" t="s">
        <v>213</v>
      </c>
      <c r="G239" s="150">
        <v>10</v>
      </c>
      <c r="H239" s="150" t="s">
        <v>33</v>
      </c>
      <c r="I239" s="150">
        <v>2</v>
      </c>
      <c r="J239" s="150" t="str">
        <f t="shared" si="555"/>
        <v>ProVisioNET_study_107_07_cam4_2</v>
      </c>
      <c r="K239" s="156" t="s">
        <v>188</v>
      </c>
      <c r="L239" s="3" t="s">
        <v>178</v>
      </c>
      <c r="M239" s="3" t="s">
        <v>183</v>
      </c>
      <c r="N239" s="3">
        <v>7</v>
      </c>
      <c r="O239" t="s">
        <v>218</v>
      </c>
      <c r="P239" s="3">
        <v>0</v>
      </c>
      <c r="Q239" s="157" t="s">
        <v>11</v>
      </c>
      <c r="R239" s="157" t="s">
        <v>18</v>
      </c>
      <c r="S239" s="3">
        <v>28</v>
      </c>
      <c r="T239" s="3">
        <v>8</v>
      </c>
      <c r="U239" s="3">
        <v>1998</v>
      </c>
      <c r="V239" s="163" t="str">
        <f t="shared" si="557"/>
        <v>28/8/1998</v>
      </c>
      <c r="W239" s="157">
        <v>6</v>
      </c>
      <c r="X239" s="157">
        <v>10</v>
      </c>
      <c r="Y239" s="157">
        <v>2021</v>
      </c>
      <c r="Z239" s="157" t="str">
        <f t="shared" si="556"/>
        <v>6/10/2021</v>
      </c>
    </row>
    <row r="240" spans="1:26" ht="15.6" x14ac:dyDescent="0.3">
      <c r="A240" s="154" t="s">
        <v>117</v>
      </c>
      <c r="B240" s="3">
        <v>10</v>
      </c>
      <c r="C240" t="s">
        <v>176</v>
      </c>
      <c r="D240" s="3" t="s">
        <v>0</v>
      </c>
      <c r="E240" s="155" t="s">
        <v>212</v>
      </c>
      <c r="F240" s="162" t="s">
        <v>213</v>
      </c>
      <c r="G240" s="150">
        <v>10</v>
      </c>
      <c r="H240" s="150" t="s">
        <v>120</v>
      </c>
      <c r="J240" s="150" t="str">
        <f t="shared" ref="J240:J247" si="558">CONCATENATE(C240,"_",D240,"_",E240,"_",F240,"_",H240)</f>
        <v>ProVisioNET_study_107_07_glasses</v>
      </c>
      <c r="K240" s="156" t="s">
        <v>188</v>
      </c>
      <c r="L240" s="3" t="s">
        <v>178</v>
      </c>
      <c r="M240" s="3" t="s">
        <v>183</v>
      </c>
      <c r="N240" s="3">
        <v>7</v>
      </c>
      <c r="O240" t="s">
        <v>218</v>
      </c>
      <c r="P240" s="3">
        <v>0</v>
      </c>
      <c r="Q240" s="157" t="s">
        <v>11</v>
      </c>
      <c r="R240" s="157" t="s">
        <v>18</v>
      </c>
      <c r="S240" s="3">
        <v>28</v>
      </c>
      <c r="T240" s="3">
        <v>8</v>
      </c>
      <c r="U240" s="3">
        <v>1998</v>
      </c>
      <c r="V240" s="163" t="str">
        <f t="shared" si="557"/>
        <v>28/8/1998</v>
      </c>
      <c r="W240" s="157">
        <v>6</v>
      </c>
      <c r="X240" s="157">
        <v>10</v>
      </c>
      <c r="Y240" s="157">
        <v>2021</v>
      </c>
      <c r="Z240" s="157" t="str">
        <f t="shared" si="556"/>
        <v>6/10/2021</v>
      </c>
    </row>
    <row r="241" spans="1:26" ht="15.6" x14ac:dyDescent="0.3">
      <c r="A241" s="154" t="s">
        <v>117</v>
      </c>
      <c r="B241" s="3">
        <v>10</v>
      </c>
      <c r="C241" t="s">
        <v>176</v>
      </c>
      <c r="D241" s="3" t="s">
        <v>0</v>
      </c>
      <c r="E241" s="155" t="s">
        <v>212</v>
      </c>
      <c r="F241" s="162" t="s">
        <v>213</v>
      </c>
      <c r="G241" s="150">
        <v>10</v>
      </c>
      <c r="H241" s="150" t="s">
        <v>121</v>
      </c>
      <c r="J241" s="150" t="str">
        <f t="shared" si="558"/>
        <v>ProVisioNET_study_107_07_ambient</v>
      </c>
      <c r="K241" s="156" t="s">
        <v>188</v>
      </c>
      <c r="L241" s="3" t="s">
        <v>178</v>
      </c>
      <c r="M241" s="3" t="s">
        <v>183</v>
      </c>
      <c r="N241" s="3">
        <v>7</v>
      </c>
      <c r="O241" t="s">
        <v>218</v>
      </c>
      <c r="P241" s="3">
        <v>0</v>
      </c>
      <c r="Q241" s="157" t="s">
        <v>11</v>
      </c>
      <c r="R241" s="157" t="s">
        <v>18</v>
      </c>
      <c r="S241" s="3">
        <v>28</v>
      </c>
      <c r="T241" s="3">
        <v>8</v>
      </c>
      <c r="U241" s="3">
        <v>1998</v>
      </c>
      <c r="V241" s="163" t="str">
        <f t="shared" si="557"/>
        <v>28/8/1998</v>
      </c>
      <c r="W241" s="157">
        <v>6</v>
      </c>
      <c r="X241" s="157">
        <v>10</v>
      </c>
      <c r="Y241" s="157">
        <v>2021</v>
      </c>
      <c r="Z241" s="157" t="str">
        <f t="shared" si="556"/>
        <v>6/10/2021</v>
      </c>
    </row>
    <row r="242" spans="1:26" ht="15.6" x14ac:dyDescent="0.3">
      <c r="A242" s="154" t="s">
        <v>117</v>
      </c>
      <c r="B242" s="3">
        <v>10</v>
      </c>
      <c r="C242" t="s">
        <v>176</v>
      </c>
      <c r="D242" s="3" t="s">
        <v>0</v>
      </c>
      <c r="E242" s="155" t="s">
        <v>219</v>
      </c>
      <c r="F242" s="162" t="s">
        <v>213</v>
      </c>
      <c r="G242" s="150">
        <v>10</v>
      </c>
      <c r="H242" s="150" t="s">
        <v>122</v>
      </c>
      <c r="J242" s="150" t="str">
        <f t="shared" si="558"/>
        <v>ProVisioNET_study_108_07_ETrawdata</v>
      </c>
      <c r="K242" s="156" t="s">
        <v>188</v>
      </c>
      <c r="L242" s="3" t="s">
        <v>178</v>
      </c>
      <c r="M242" s="3" t="s">
        <v>183</v>
      </c>
      <c r="N242" s="3">
        <v>7</v>
      </c>
      <c r="O242" t="s">
        <v>218</v>
      </c>
      <c r="P242" s="3">
        <v>0</v>
      </c>
      <c r="Q242" s="157" t="s">
        <v>11</v>
      </c>
      <c r="R242" s="157" t="s">
        <v>18</v>
      </c>
      <c r="S242" s="3">
        <v>28</v>
      </c>
      <c r="T242" s="3">
        <v>8</v>
      </c>
      <c r="U242" s="3">
        <v>1998</v>
      </c>
      <c r="V242" s="163" t="str">
        <f t="shared" si="557"/>
        <v>28/8/1998</v>
      </c>
      <c r="W242" s="157">
        <v>6</v>
      </c>
      <c r="X242" s="157">
        <v>10</v>
      </c>
      <c r="Y242" s="157">
        <v>2021</v>
      </c>
      <c r="Z242" s="157" t="str">
        <f t="shared" si="556"/>
        <v>6/10/2021</v>
      </c>
    </row>
    <row r="243" spans="1:26" ht="15.6" x14ac:dyDescent="0.3">
      <c r="A243" s="154" t="s">
        <v>117</v>
      </c>
      <c r="B243" s="3">
        <v>10</v>
      </c>
      <c r="C243" t="s">
        <v>176</v>
      </c>
      <c r="D243" s="3" t="s">
        <v>0</v>
      </c>
      <c r="E243" s="155" t="s">
        <v>219</v>
      </c>
      <c r="F243" s="162" t="s">
        <v>213</v>
      </c>
      <c r="G243" s="150">
        <v>10</v>
      </c>
      <c r="H243" s="150" t="s">
        <v>186</v>
      </c>
      <c r="J243" s="150" t="str">
        <f t="shared" si="558"/>
        <v>ProVisioNET_study_108_07_sri_obs</v>
      </c>
      <c r="K243" s="156" t="s">
        <v>188</v>
      </c>
      <c r="L243" s="3" t="s">
        <v>178</v>
      </c>
      <c r="M243" s="3" t="s">
        <v>183</v>
      </c>
      <c r="N243" s="3">
        <v>7</v>
      </c>
      <c r="O243" t="s">
        <v>218</v>
      </c>
      <c r="P243" s="3">
        <v>0</v>
      </c>
      <c r="Q243" s="157" t="s">
        <v>11</v>
      </c>
      <c r="R243" s="157" t="s">
        <v>18</v>
      </c>
      <c r="S243" s="3">
        <v>28</v>
      </c>
      <c r="T243" s="3">
        <v>8</v>
      </c>
      <c r="U243" s="3">
        <v>1998</v>
      </c>
      <c r="V243" s="163" t="str">
        <f t="shared" si="557"/>
        <v>28/8/1998</v>
      </c>
      <c r="W243" s="157">
        <v>6</v>
      </c>
      <c r="X243" s="157">
        <v>10</v>
      </c>
      <c r="Y243" s="157">
        <v>2021</v>
      </c>
      <c r="Z243" s="157" t="str">
        <f t="shared" si="556"/>
        <v>6/10/2021</v>
      </c>
    </row>
    <row r="244" spans="1:26" ht="15.6" x14ac:dyDescent="0.3">
      <c r="A244" s="154" t="s">
        <v>117</v>
      </c>
      <c r="B244" s="3">
        <v>10</v>
      </c>
      <c r="C244" t="s">
        <v>176</v>
      </c>
      <c r="D244" s="3" t="s">
        <v>0</v>
      </c>
      <c r="E244" s="155" t="s">
        <v>219</v>
      </c>
      <c r="F244" s="162" t="s">
        <v>213</v>
      </c>
      <c r="G244" s="150">
        <v>10</v>
      </c>
      <c r="H244" s="150" t="s">
        <v>180</v>
      </c>
      <c r="J244" s="150" t="str">
        <f t="shared" si="558"/>
        <v>ProVisioNET_study_108_07_sri_ambient</v>
      </c>
      <c r="K244" s="156" t="s">
        <v>188</v>
      </c>
      <c r="L244" s="3" t="s">
        <v>178</v>
      </c>
      <c r="M244" s="3" t="s">
        <v>183</v>
      </c>
      <c r="N244" s="3">
        <v>7</v>
      </c>
      <c r="O244" t="s">
        <v>218</v>
      </c>
      <c r="P244" s="3">
        <v>0</v>
      </c>
      <c r="Q244" s="157" t="s">
        <v>11</v>
      </c>
      <c r="R244" s="157" t="s">
        <v>18</v>
      </c>
      <c r="S244" s="3">
        <v>28</v>
      </c>
      <c r="T244" s="3">
        <v>8</v>
      </c>
      <c r="U244" s="3">
        <v>1998</v>
      </c>
      <c r="V244" s="163" t="str">
        <f t="shared" si="557"/>
        <v>28/8/1998</v>
      </c>
      <c r="W244" s="157">
        <v>6</v>
      </c>
      <c r="X244" s="157">
        <v>10</v>
      </c>
      <c r="Y244" s="157">
        <v>2021</v>
      </c>
      <c r="Z244" s="157" t="str">
        <f t="shared" si="556"/>
        <v>6/10/2021</v>
      </c>
    </row>
    <row r="245" spans="1:26" ht="15.6" x14ac:dyDescent="0.3">
      <c r="A245" s="154" t="s">
        <v>117</v>
      </c>
      <c r="B245" s="3">
        <v>10</v>
      </c>
      <c r="C245" t="s">
        <v>176</v>
      </c>
      <c r="D245" s="3" t="s">
        <v>0</v>
      </c>
      <c r="E245" s="155" t="s">
        <v>219</v>
      </c>
      <c r="F245" s="162" t="s">
        <v>213</v>
      </c>
      <c r="G245" s="150">
        <v>10</v>
      </c>
      <c r="H245" s="150" t="s">
        <v>199</v>
      </c>
      <c r="J245" s="150" t="str">
        <f t="shared" si="558"/>
        <v>ProVisioNET_study_108_07_fitbit</v>
      </c>
      <c r="K245" s="156" t="s">
        <v>188</v>
      </c>
      <c r="L245" s="3" t="s">
        <v>178</v>
      </c>
      <c r="M245" s="3" t="s">
        <v>183</v>
      </c>
      <c r="N245" s="3">
        <v>7</v>
      </c>
      <c r="O245" t="s">
        <v>218</v>
      </c>
      <c r="P245" s="3">
        <v>0</v>
      </c>
      <c r="Q245" s="157" t="s">
        <v>11</v>
      </c>
      <c r="R245" s="157" t="s">
        <v>18</v>
      </c>
      <c r="S245" s="3">
        <v>28</v>
      </c>
      <c r="T245" s="3">
        <v>8</v>
      </c>
      <c r="U245" s="3">
        <v>1998</v>
      </c>
      <c r="V245" s="163" t="str">
        <f t="shared" si="557"/>
        <v>28/8/1998</v>
      </c>
      <c r="W245" s="157">
        <v>6</v>
      </c>
      <c r="X245" s="157">
        <v>10</v>
      </c>
      <c r="Y245" s="157">
        <v>2021</v>
      </c>
      <c r="Z245" s="157" t="str">
        <f t="shared" si="556"/>
        <v>6/10/2021</v>
      </c>
    </row>
    <row r="246" spans="1:26" s="166" customFormat="1" ht="15.6" x14ac:dyDescent="0.3">
      <c r="A246" s="159" t="s">
        <v>117</v>
      </c>
      <c r="B246" s="5">
        <v>10</v>
      </c>
      <c r="C246" s="166" t="s">
        <v>176</v>
      </c>
      <c r="D246" s="5" t="s">
        <v>0</v>
      </c>
      <c r="E246" s="161" t="s">
        <v>219</v>
      </c>
      <c r="F246" s="167" t="s">
        <v>213</v>
      </c>
      <c r="G246" s="160">
        <v>10</v>
      </c>
      <c r="H246" s="160" t="s">
        <v>195</v>
      </c>
      <c r="J246" s="160" t="str">
        <f t="shared" si="558"/>
        <v>ProVisioNET_study_108_07_zed</v>
      </c>
      <c r="K246" s="165" t="s">
        <v>188</v>
      </c>
      <c r="L246" s="5" t="s">
        <v>178</v>
      </c>
      <c r="M246" s="5" t="s">
        <v>183</v>
      </c>
      <c r="N246" s="5">
        <v>7</v>
      </c>
      <c r="O246" s="166" t="s">
        <v>218</v>
      </c>
      <c r="P246" s="5">
        <v>0</v>
      </c>
      <c r="Q246" s="160" t="s">
        <v>11</v>
      </c>
      <c r="R246" s="160" t="s">
        <v>18</v>
      </c>
      <c r="S246" s="5">
        <v>28</v>
      </c>
      <c r="T246" s="5">
        <v>8</v>
      </c>
      <c r="U246" s="5">
        <v>1998</v>
      </c>
      <c r="V246" s="168" t="str">
        <f t="shared" si="557"/>
        <v>28/8/1998</v>
      </c>
      <c r="W246" s="160">
        <v>6</v>
      </c>
      <c r="X246" s="160">
        <v>10</v>
      </c>
      <c r="Y246" s="160">
        <v>2021</v>
      </c>
      <c r="Z246" s="160" t="str">
        <f t="shared" si="556"/>
        <v>6/10/2021</v>
      </c>
    </row>
    <row r="247" spans="1:26" ht="15.6" x14ac:dyDescent="0.3">
      <c r="A247" s="146" t="s">
        <v>117</v>
      </c>
      <c r="B247" s="147">
        <v>11</v>
      </c>
      <c r="C247" s="147" t="s">
        <v>176</v>
      </c>
      <c r="D247" s="147" t="s">
        <v>0</v>
      </c>
      <c r="E247" s="148" t="s">
        <v>219</v>
      </c>
      <c r="F247" s="149" t="s">
        <v>220</v>
      </c>
      <c r="G247" s="147">
        <v>11</v>
      </c>
      <c r="H247" s="147" t="s">
        <v>117</v>
      </c>
      <c r="I247" s="147"/>
      <c r="J247" s="150" t="str">
        <f t="shared" si="558"/>
        <v>ProVisioNET_study_108_08_label</v>
      </c>
      <c r="K247" s="147" t="s">
        <v>115</v>
      </c>
      <c r="L247" s="151" t="s">
        <v>178</v>
      </c>
      <c r="M247" s="147" t="s">
        <v>193</v>
      </c>
      <c r="N247" s="147">
        <v>10</v>
      </c>
      <c r="O247" s="147" t="s">
        <v>185</v>
      </c>
      <c r="P247" s="147">
        <v>0</v>
      </c>
      <c r="Q247" s="152" t="s">
        <v>11</v>
      </c>
      <c r="R247" s="152" t="s">
        <v>18</v>
      </c>
      <c r="S247" s="152">
        <v>14</v>
      </c>
      <c r="T247" s="152">
        <v>5</v>
      </c>
      <c r="U247" s="152">
        <v>1997</v>
      </c>
      <c r="V247" s="164" t="str">
        <f>"14/5/1997"</f>
        <v>14/5/1997</v>
      </c>
      <c r="W247" s="152">
        <v>13</v>
      </c>
      <c r="X247" s="152">
        <v>10</v>
      </c>
      <c r="Y247" s="152">
        <v>2021</v>
      </c>
      <c r="Z247" s="152" t="str">
        <f>W247&amp;"/"&amp;X247&amp;"/"&amp;Y247</f>
        <v>13/10/2021</v>
      </c>
    </row>
    <row r="248" spans="1:26" ht="15.6" x14ac:dyDescent="0.3">
      <c r="A248" s="154" t="s">
        <v>117</v>
      </c>
      <c r="B248" s="3">
        <v>11</v>
      </c>
      <c r="C248" t="s">
        <v>176</v>
      </c>
      <c r="D248" s="3" t="s">
        <v>0</v>
      </c>
      <c r="E248" s="155" t="s">
        <v>219</v>
      </c>
      <c r="F248" s="162" t="s">
        <v>220</v>
      </c>
      <c r="G248" s="150">
        <v>11</v>
      </c>
      <c r="H248" s="150" t="s">
        <v>119</v>
      </c>
      <c r="I248" s="3">
        <v>1</v>
      </c>
      <c r="J248" s="150" t="str">
        <f t="shared" ref="J248:J255" si="559">CONCATENATE(C248,"_",D248,"_",E248,"_",F248,"_",H248,"_",I248)</f>
        <v>ProVisioNET_study_108_08_cam1_1</v>
      </c>
      <c r="K248" s="156" t="s">
        <v>188</v>
      </c>
      <c r="L248" s="3" t="s">
        <v>178</v>
      </c>
      <c r="M248" s="3" t="s">
        <v>193</v>
      </c>
      <c r="N248" s="3">
        <v>10</v>
      </c>
      <c r="O248" s="3" t="s">
        <v>185</v>
      </c>
      <c r="P248" s="3">
        <v>0</v>
      </c>
      <c r="Q248" s="157" t="s">
        <v>11</v>
      </c>
      <c r="R248" s="157" t="s">
        <v>18</v>
      </c>
      <c r="S248" s="3">
        <v>14</v>
      </c>
      <c r="T248" s="3">
        <v>5</v>
      </c>
      <c r="U248" s="3">
        <v>1997</v>
      </c>
      <c r="V248" s="163" t="str">
        <f>"14/5/1997"</f>
        <v>14/5/1997</v>
      </c>
      <c r="W248" s="157">
        <v>13</v>
      </c>
      <c r="X248" s="157">
        <v>10</v>
      </c>
      <c r="Y248" s="157">
        <v>2021</v>
      </c>
      <c r="Z248" s="157" t="str">
        <f t="shared" ref="Z248:Z262" si="560">W248&amp;"/"&amp;X248&amp;"/"&amp;Y248</f>
        <v>13/10/2021</v>
      </c>
    </row>
    <row r="249" spans="1:26" ht="15.6" x14ac:dyDescent="0.3">
      <c r="A249" s="154" t="s">
        <v>117</v>
      </c>
      <c r="B249" s="3">
        <v>11</v>
      </c>
      <c r="C249" t="s">
        <v>176</v>
      </c>
      <c r="D249" s="3" t="s">
        <v>0</v>
      </c>
      <c r="E249" s="155" t="s">
        <v>219</v>
      </c>
      <c r="F249" s="162" t="s">
        <v>220</v>
      </c>
      <c r="G249" s="150">
        <v>11</v>
      </c>
      <c r="H249" s="150" t="s">
        <v>119</v>
      </c>
      <c r="I249" s="150">
        <v>2</v>
      </c>
      <c r="J249" s="150" t="str">
        <f t="shared" si="559"/>
        <v>ProVisioNET_study_108_08_cam1_2</v>
      </c>
      <c r="K249" s="156" t="s">
        <v>188</v>
      </c>
      <c r="L249" s="3" t="s">
        <v>178</v>
      </c>
      <c r="M249" s="3" t="s">
        <v>193</v>
      </c>
      <c r="N249" s="3">
        <v>10</v>
      </c>
      <c r="O249" s="3" t="s">
        <v>185</v>
      </c>
      <c r="P249" s="3">
        <v>0</v>
      </c>
      <c r="Q249" s="157" t="s">
        <v>11</v>
      </c>
      <c r="R249" s="157" t="s">
        <v>18</v>
      </c>
      <c r="S249" s="3">
        <v>14</v>
      </c>
      <c r="T249" s="3">
        <v>5</v>
      </c>
      <c r="U249" s="3">
        <v>1997</v>
      </c>
      <c r="V249" s="163" t="str">
        <f t="shared" ref="V249:V262" si="561">"14/5/1997"</f>
        <v>14/5/1997</v>
      </c>
      <c r="W249" s="157">
        <v>13</v>
      </c>
      <c r="X249" s="157">
        <v>10</v>
      </c>
      <c r="Y249" s="157">
        <v>2021</v>
      </c>
      <c r="Z249" s="157" t="str">
        <f t="shared" si="560"/>
        <v>13/10/2021</v>
      </c>
    </row>
    <row r="250" spans="1:26" ht="15.6" x14ac:dyDescent="0.3">
      <c r="A250" s="154" t="s">
        <v>117</v>
      </c>
      <c r="B250" s="3">
        <v>11</v>
      </c>
      <c r="C250" t="s">
        <v>176</v>
      </c>
      <c r="D250" s="3" t="s">
        <v>0</v>
      </c>
      <c r="E250" s="155" t="s">
        <v>219</v>
      </c>
      <c r="F250" s="162" t="s">
        <v>220</v>
      </c>
      <c r="G250" s="150">
        <v>11</v>
      </c>
      <c r="H250" s="150" t="s">
        <v>31</v>
      </c>
      <c r="I250" s="150">
        <v>1</v>
      </c>
      <c r="J250" s="150" t="str">
        <f t="shared" si="559"/>
        <v>ProVisioNET_study_108_08_cam2_1</v>
      </c>
      <c r="K250" s="156" t="s">
        <v>188</v>
      </c>
      <c r="L250" s="3" t="s">
        <v>178</v>
      </c>
      <c r="M250" s="3" t="s">
        <v>193</v>
      </c>
      <c r="N250" s="3">
        <v>10</v>
      </c>
      <c r="O250" s="3" t="s">
        <v>185</v>
      </c>
      <c r="P250" s="3">
        <v>0</v>
      </c>
      <c r="Q250" s="157" t="s">
        <v>11</v>
      </c>
      <c r="R250" s="157" t="s">
        <v>18</v>
      </c>
      <c r="S250" s="3">
        <v>14</v>
      </c>
      <c r="T250" s="3">
        <v>5</v>
      </c>
      <c r="U250" s="3">
        <v>1997</v>
      </c>
      <c r="V250" s="163" t="str">
        <f t="shared" si="561"/>
        <v>14/5/1997</v>
      </c>
      <c r="W250" s="157">
        <v>13</v>
      </c>
      <c r="X250" s="157">
        <v>10</v>
      </c>
      <c r="Y250" s="157">
        <v>2021</v>
      </c>
      <c r="Z250" s="157" t="str">
        <f t="shared" si="560"/>
        <v>13/10/2021</v>
      </c>
    </row>
    <row r="251" spans="1:26" ht="15.6" x14ac:dyDescent="0.3">
      <c r="A251" s="154" t="s">
        <v>117</v>
      </c>
      <c r="B251" s="3">
        <v>11</v>
      </c>
      <c r="C251" t="s">
        <v>176</v>
      </c>
      <c r="D251" s="3" t="s">
        <v>0</v>
      </c>
      <c r="E251" s="155" t="s">
        <v>219</v>
      </c>
      <c r="F251" s="162" t="s">
        <v>220</v>
      </c>
      <c r="G251" s="150">
        <v>11</v>
      </c>
      <c r="H251" s="150" t="s">
        <v>31</v>
      </c>
      <c r="I251" s="150">
        <v>2</v>
      </c>
      <c r="J251" s="150" t="str">
        <f t="shared" si="559"/>
        <v>ProVisioNET_study_108_08_cam2_2</v>
      </c>
      <c r="K251" s="156" t="s">
        <v>188</v>
      </c>
      <c r="L251" s="3" t="s">
        <v>178</v>
      </c>
      <c r="M251" s="3" t="s">
        <v>193</v>
      </c>
      <c r="N251" s="3">
        <v>10</v>
      </c>
      <c r="O251" s="3" t="s">
        <v>185</v>
      </c>
      <c r="P251" s="3">
        <v>0</v>
      </c>
      <c r="Q251" s="157" t="s">
        <v>11</v>
      </c>
      <c r="R251" s="157" t="s">
        <v>18</v>
      </c>
      <c r="S251" s="3">
        <v>14</v>
      </c>
      <c r="T251" s="3">
        <v>5</v>
      </c>
      <c r="U251" s="3">
        <v>1997</v>
      </c>
      <c r="V251" s="163" t="str">
        <f t="shared" si="561"/>
        <v>14/5/1997</v>
      </c>
      <c r="W251" s="157">
        <v>13</v>
      </c>
      <c r="X251" s="157">
        <v>10</v>
      </c>
      <c r="Y251" s="157">
        <v>2021</v>
      </c>
      <c r="Z251" s="157" t="str">
        <f t="shared" si="560"/>
        <v>13/10/2021</v>
      </c>
    </row>
    <row r="252" spans="1:26" ht="15.6" x14ac:dyDescent="0.3">
      <c r="A252" s="154" t="s">
        <v>117</v>
      </c>
      <c r="B252" s="3">
        <v>11</v>
      </c>
      <c r="C252" t="s">
        <v>176</v>
      </c>
      <c r="D252" s="3" t="s">
        <v>0</v>
      </c>
      <c r="E252" s="155" t="s">
        <v>219</v>
      </c>
      <c r="F252" s="162" t="s">
        <v>220</v>
      </c>
      <c r="G252" s="150">
        <v>11</v>
      </c>
      <c r="H252" s="150" t="s">
        <v>32</v>
      </c>
      <c r="I252" s="150">
        <v>1</v>
      </c>
      <c r="J252" s="150" t="str">
        <f t="shared" si="559"/>
        <v>ProVisioNET_study_108_08_cam3_1</v>
      </c>
      <c r="K252" s="156" t="s">
        <v>188</v>
      </c>
      <c r="L252" s="3" t="s">
        <v>178</v>
      </c>
      <c r="M252" s="3" t="s">
        <v>193</v>
      </c>
      <c r="N252" s="3">
        <v>10</v>
      </c>
      <c r="O252" s="3" t="s">
        <v>185</v>
      </c>
      <c r="P252" s="3">
        <v>0</v>
      </c>
      <c r="Q252" s="157" t="s">
        <v>11</v>
      </c>
      <c r="R252" s="157" t="s">
        <v>18</v>
      </c>
      <c r="S252" s="3">
        <v>14</v>
      </c>
      <c r="T252" s="3">
        <v>5</v>
      </c>
      <c r="U252" s="3">
        <v>1997</v>
      </c>
      <c r="V252" s="163" t="str">
        <f t="shared" si="561"/>
        <v>14/5/1997</v>
      </c>
      <c r="W252" s="157">
        <v>13</v>
      </c>
      <c r="X252" s="157">
        <v>10</v>
      </c>
      <c r="Y252" s="157">
        <v>2021</v>
      </c>
      <c r="Z252" s="157" t="str">
        <f t="shared" si="560"/>
        <v>13/10/2021</v>
      </c>
    </row>
    <row r="253" spans="1:26" ht="15.6" x14ac:dyDescent="0.3">
      <c r="A253" s="154" t="s">
        <v>117</v>
      </c>
      <c r="B253" s="3">
        <v>11</v>
      </c>
      <c r="C253" t="s">
        <v>176</v>
      </c>
      <c r="D253" s="3" t="s">
        <v>0</v>
      </c>
      <c r="E253" s="155" t="s">
        <v>219</v>
      </c>
      <c r="F253" s="162" t="s">
        <v>220</v>
      </c>
      <c r="G253" s="150">
        <v>11</v>
      </c>
      <c r="H253" s="150" t="s">
        <v>32</v>
      </c>
      <c r="I253" s="150">
        <v>2</v>
      </c>
      <c r="J253" s="150" t="str">
        <f t="shared" si="559"/>
        <v>ProVisioNET_study_108_08_cam3_2</v>
      </c>
      <c r="K253" s="156" t="s">
        <v>188</v>
      </c>
      <c r="L253" s="3" t="s">
        <v>178</v>
      </c>
      <c r="M253" s="3" t="s">
        <v>193</v>
      </c>
      <c r="N253" s="3">
        <v>10</v>
      </c>
      <c r="O253" s="3" t="s">
        <v>185</v>
      </c>
      <c r="P253" s="3">
        <v>0</v>
      </c>
      <c r="Q253" s="157" t="s">
        <v>11</v>
      </c>
      <c r="R253" s="157" t="s">
        <v>18</v>
      </c>
      <c r="S253" s="3">
        <v>14</v>
      </c>
      <c r="T253" s="3">
        <v>5</v>
      </c>
      <c r="U253" s="3">
        <v>1997</v>
      </c>
      <c r="V253" s="163" t="str">
        <f t="shared" si="561"/>
        <v>14/5/1997</v>
      </c>
      <c r="W253" s="157">
        <v>13</v>
      </c>
      <c r="X253" s="157">
        <v>10</v>
      </c>
      <c r="Y253" s="157">
        <v>2021</v>
      </c>
      <c r="Z253" s="157" t="str">
        <f t="shared" si="560"/>
        <v>13/10/2021</v>
      </c>
    </row>
    <row r="254" spans="1:26" ht="15.6" x14ac:dyDescent="0.3">
      <c r="A254" s="154" t="s">
        <v>117</v>
      </c>
      <c r="B254" s="3">
        <v>11</v>
      </c>
      <c r="C254" t="s">
        <v>176</v>
      </c>
      <c r="D254" s="3" t="s">
        <v>0</v>
      </c>
      <c r="E254" s="155" t="s">
        <v>219</v>
      </c>
      <c r="F254" s="162" t="s">
        <v>220</v>
      </c>
      <c r="G254" s="150">
        <v>11</v>
      </c>
      <c r="H254" s="150" t="s">
        <v>33</v>
      </c>
      <c r="I254" s="150">
        <v>1</v>
      </c>
      <c r="J254" s="150" t="str">
        <f t="shared" si="559"/>
        <v>ProVisioNET_study_108_08_cam4_1</v>
      </c>
      <c r="K254" s="156" t="s">
        <v>188</v>
      </c>
      <c r="L254" s="3" t="s">
        <v>178</v>
      </c>
      <c r="M254" s="3" t="s">
        <v>193</v>
      </c>
      <c r="N254" s="3">
        <v>10</v>
      </c>
      <c r="O254" s="3" t="s">
        <v>185</v>
      </c>
      <c r="P254" s="3">
        <v>0</v>
      </c>
      <c r="Q254" s="157" t="s">
        <v>11</v>
      </c>
      <c r="R254" s="157" t="s">
        <v>18</v>
      </c>
      <c r="S254" s="3">
        <v>14</v>
      </c>
      <c r="T254" s="3">
        <v>5</v>
      </c>
      <c r="U254" s="3">
        <v>1997</v>
      </c>
      <c r="V254" s="163" t="str">
        <f t="shared" si="561"/>
        <v>14/5/1997</v>
      </c>
      <c r="W254" s="157">
        <v>13</v>
      </c>
      <c r="X254" s="157">
        <v>10</v>
      </c>
      <c r="Y254" s="157">
        <v>2021</v>
      </c>
      <c r="Z254" s="157" t="str">
        <f t="shared" si="560"/>
        <v>13/10/2021</v>
      </c>
    </row>
    <row r="255" spans="1:26" ht="15.6" x14ac:dyDescent="0.3">
      <c r="A255" s="154" t="s">
        <v>117</v>
      </c>
      <c r="B255" s="3">
        <v>11</v>
      </c>
      <c r="C255" t="s">
        <v>176</v>
      </c>
      <c r="D255" s="3" t="s">
        <v>0</v>
      </c>
      <c r="E255" s="155" t="s">
        <v>219</v>
      </c>
      <c r="F255" s="162" t="s">
        <v>220</v>
      </c>
      <c r="G255" s="150">
        <v>11</v>
      </c>
      <c r="H255" s="150" t="s">
        <v>33</v>
      </c>
      <c r="I255" s="150">
        <v>2</v>
      </c>
      <c r="J255" s="150" t="str">
        <f t="shared" si="559"/>
        <v>ProVisioNET_study_108_08_cam4_2</v>
      </c>
      <c r="K255" s="156" t="s">
        <v>188</v>
      </c>
      <c r="L255" s="3" t="s">
        <v>178</v>
      </c>
      <c r="M255" s="3" t="s">
        <v>193</v>
      </c>
      <c r="N255" s="3">
        <v>10</v>
      </c>
      <c r="O255" s="3" t="s">
        <v>185</v>
      </c>
      <c r="P255" s="3">
        <v>0</v>
      </c>
      <c r="Q255" s="157" t="s">
        <v>11</v>
      </c>
      <c r="R255" s="157" t="s">
        <v>18</v>
      </c>
      <c r="S255" s="3">
        <v>14</v>
      </c>
      <c r="T255" s="3">
        <v>5</v>
      </c>
      <c r="U255" s="3">
        <v>1997</v>
      </c>
      <c r="V255" s="163" t="str">
        <f t="shared" si="561"/>
        <v>14/5/1997</v>
      </c>
      <c r="W255" s="157">
        <v>13</v>
      </c>
      <c r="X255" s="157">
        <v>10</v>
      </c>
      <c r="Y255" s="157">
        <v>2021</v>
      </c>
      <c r="Z255" s="157" t="str">
        <f t="shared" si="560"/>
        <v>13/10/2021</v>
      </c>
    </row>
    <row r="256" spans="1:26" ht="15.6" x14ac:dyDescent="0.3">
      <c r="A256" s="154" t="s">
        <v>117</v>
      </c>
      <c r="B256" s="3">
        <v>11</v>
      </c>
      <c r="C256" t="s">
        <v>176</v>
      </c>
      <c r="D256" s="3" t="s">
        <v>0</v>
      </c>
      <c r="E256" s="155" t="s">
        <v>219</v>
      </c>
      <c r="F256" s="162" t="s">
        <v>220</v>
      </c>
      <c r="G256" s="150">
        <v>11</v>
      </c>
      <c r="H256" s="150" t="s">
        <v>120</v>
      </c>
      <c r="J256" s="150" t="str">
        <f t="shared" ref="J256:J263" si="562">CONCATENATE(C256,"_",D256,"_",E256,"_",F256,"_",H256)</f>
        <v>ProVisioNET_study_108_08_glasses</v>
      </c>
      <c r="K256" s="156" t="s">
        <v>188</v>
      </c>
      <c r="L256" s="3" t="s">
        <v>178</v>
      </c>
      <c r="M256" s="3" t="s">
        <v>193</v>
      </c>
      <c r="N256" s="3">
        <v>10</v>
      </c>
      <c r="O256" s="3" t="s">
        <v>185</v>
      </c>
      <c r="P256" s="3">
        <v>0</v>
      </c>
      <c r="Q256" s="157" t="s">
        <v>11</v>
      </c>
      <c r="R256" s="157" t="s">
        <v>18</v>
      </c>
      <c r="S256" s="3">
        <v>14</v>
      </c>
      <c r="T256" s="3">
        <v>5</v>
      </c>
      <c r="U256" s="3">
        <v>1997</v>
      </c>
      <c r="V256" s="163" t="str">
        <f t="shared" si="561"/>
        <v>14/5/1997</v>
      </c>
      <c r="W256" s="157">
        <v>13</v>
      </c>
      <c r="X256" s="157">
        <v>10</v>
      </c>
      <c r="Y256" s="157">
        <v>2021</v>
      </c>
      <c r="Z256" s="157" t="str">
        <f t="shared" si="560"/>
        <v>13/10/2021</v>
      </c>
    </row>
    <row r="257" spans="1:26" ht="15.6" x14ac:dyDescent="0.3">
      <c r="A257" s="154" t="s">
        <v>117</v>
      </c>
      <c r="B257" s="3">
        <v>11</v>
      </c>
      <c r="C257" t="s">
        <v>176</v>
      </c>
      <c r="D257" s="3" t="s">
        <v>0</v>
      </c>
      <c r="E257" s="155" t="s">
        <v>219</v>
      </c>
      <c r="F257" s="162" t="s">
        <v>220</v>
      </c>
      <c r="G257" s="150">
        <v>11</v>
      </c>
      <c r="H257" s="150" t="s">
        <v>121</v>
      </c>
      <c r="J257" s="150" t="str">
        <f t="shared" si="562"/>
        <v>ProVisioNET_study_108_08_ambient</v>
      </c>
      <c r="K257" s="156" t="s">
        <v>188</v>
      </c>
      <c r="L257" s="3" t="s">
        <v>178</v>
      </c>
      <c r="M257" s="3" t="s">
        <v>193</v>
      </c>
      <c r="N257" s="3">
        <v>10</v>
      </c>
      <c r="O257" s="3" t="s">
        <v>185</v>
      </c>
      <c r="P257" s="3">
        <v>0</v>
      </c>
      <c r="Q257" s="157" t="s">
        <v>11</v>
      </c>
      <c r="R257" s="157" t="s">
        <v>18</v>
      </c>
      <c r="S257" s="3">
        <v>14</v>
      </c>
      <c r="T257" s="3">
        <v>5</v>
      </c>
      <c r="U257" s="3">
        <v>1997</v>
      </c>
      <c r="V257" s="163" t="str">
        <f t="shared" si="561"/>
        <v>14/5/1997</v>
      </c>
      <c r="W257" s="157">
        <v>13</v>
      </c>
      <c r="X257" s="157">
        <v>10</v>
      </c>
      <c r="Y257" s="157">
        <v>2021</v>
      </c>
      <c r="Z257" s="157" t="str">
        <f t="shared" si="560"/>
        <v>13/10/2021</v>
      </c>
    </row>
    <row r="258" spans="1:26" ht="15.6" x14ac:dyDescent="0.3">
      <c r="A258" s="154" t="s">
        <v>117</v>
      </c>
      <c r="B258" s="3">
        <v>11</v>
      </c>
      <c r="C258" t="s">
        <v>176</v>
      </c>
      <c r="D258" s="3" t="s">
        <v>0</v>
      </c>
      <c r="E258" s="155" t="s">
        <v>219</v>
      </c>
      <c r="F258" s="162" t="s">
        <v>220</v>
      </c>
      <c r="G258" s="150">
        <v>11</v>
      </c>
      <c r="H258" s="150" t="s">
        <v>122</v>
      </c>
      <c r="J258" s="150" t="str">
        <f t="shared" si="562"/>
        <v>ProVisioNET_study_108_08_ETrawdata</v>
      </c>
      <c r="K258" s="156" t="s">
        <v>188</v>
      </c>
      <c r="L258" s="3" t="s">
        <v>178</v>
      </c>
      <c r="M258" s="3" t="s">
        <v>193</v>
      </c>
      <c r="N258" s="3">
        <v>10</v>
      </c>
      <c r="O258" s="3" t="s">
        <v>185</v>
      </c>
      <c r="P258" s="3">
        <v>0</v>
      </c>
      <c r="Q258" s="157" t="s">
        <v>11</v>
      </c>
      <c r="R258" s="157" t="s">
        <v>18</v>
      </c>
      <c r="S258" s="3">
        <v>14</v>
      </c>
      <c r="T258" s="3">
        <v>5</v>
      </c>
      <c r="U258" s="3">
        <v>1997</v>
      </c>
      <c r="V258" s="163" t="str">
        <f t="shared" si="561"/>
        <v>14/5/1997</v>
      </c>
      <c r="W258" s="157">
        <v>13</v>
      </c>
      <c r="X258" s="157">
        <v>10</v>
      </c>
      <c r="Y258" s="157">
        <v>2021</v>
      </c>
      <c r="Z258" s="157" t="str">
        <f t="shared" si="560"/>
        <v>13/10/2021</v>
      </c>
    </row>
    <row r="259" spans="1:26" ht="15.6" x14ac:dyDescent="0.3">
      <c r="A259" s="154" t="s">
        <v>117</v>
      </c>
      <c r="B259" s="3">
        <v>11</v>
      </c>
      <c r="C259" t="s">
        <v>176</v>
      </c>
      <c r="D259" s="3" t="s">
        <v>0</v>
      </c>
      <c r="E259" s="155" t="s">
        <v>219</v>
      </c>
      <c r="F259" s="162" t="s">
        <v>220</v>
      </c>
      <c r="G259" s="150">
        <v>11</v>
      </c>
      <c r="H259" s="150" t="s">
        <v>186</v>
      </c>
      <c r="J259" s="150" t="str">
        <f t="shared" si="562"/>
        <v>ProVisioNET_study_108_08_sri_obs</v>
      </c>
      <c r="K259" s="156" t="s">
        <v>188</v>
      </c>
      <c r="L259" s="3" t="s">
        <v>178</v>
      </c>
      <c r="M259" s="3" t="s">
        <v>193</v>
      </c>
      <c r="N259" s="3">
        <v>10</v>
      </c>
      <c r="O259" s="3" t="s">
        <v>185</v>
      </c>
      <c r="P259" s="3">
        <v>0</v>
      </c>
      <c r="Q259" s="157" t="s">
        <v>11</v>
      </c>
      <c r="R259" s="157" t="s">
        <v>18</v>
      </c>
      <c r="S259" s="3">
        <v>14</v>
      </c>
      <c r="T259" s="3">
        <v>5</v>
      </c>
      <c r="U259" s="3">
        <v>1997</v>
      </c>
      <c r="V259" s="163" t="str">
        <f t="shared" si="561"/>
        <v>14/5/1997</v>
      </c>
      <c r="W259" s="157">
        <v>13</v>
      </c>
      <c r="X259" s="157">
        <v>10</v>
      </c>
      <c r="Y259" s="157">
        <v>2021</v>
      </c>
      <c r="Z259" s="157" t="str">
        <f t="shared" si="560"/>
        <v>13/10/2021</v>
      </c>
    </row>
    <row r="260" spans="1:26" ht="15.6" x14ac:dyDescent="0.3">
      <c r="A260" s="154" t="s">
        <v>117</v>
      </c>
      <c r="B260" s="3">
        <v>11</v>
      </c>
      <c r="C260" t="s">
        <v>176</v>
      </c>
      <c r="D260" s="3" t="s">
        <v>0</v>
      </c>
      <c r="E260" s="155" t="s">
        <v>219</v>
      </c>
      <c r="F260" s="162" t="s">
        <v>220</v>
      </c>
      <c r="G260" s="150">
        <v>11</v>
      </c>
      <c r="H260" s="150" t="s">
        <v>180</v>
      </c>
      <c r="J260" s="150" t="str">
        <f t="shared" si="562"/>
        <v>ProVisioNET_study_108_08_sri_ambient</v>
      </c>
      <c r="K260" s="156" t="s">
        <v>188</v>
      </c>
      <c r="L260" s="3" t="s">
        <v>178</v>
      </c>
      <c r="M260" s="3" t="s">
        <v>193</v>
      </c>
      <c r="N260" s="3">
        <v>10</v>
      </c>
      <c r="O260" s="3" t="s">
        <v>185</v>
      </c>
      <c r="P260" s="3">
        <v>0</v>
      </c>
      <c r="Q260" s="157" t="s">
        <v>11</v>
      </c>
      <c r="R260" s="157" t="s">
        <v>18</v>
      </c>
      <c r="S260" s="3">
        <v>14</v>
      </c>
      <c r="T260" s="3">
        <v>5</v>
      </c>
      <c r="U260" s="3">
        <v>1997</v>
      </c>
      <c r="V260" s="163" t="str">
        <f t="shared" si="561"/>
        <v>14/5/1997</v>
      </c>
      <c r="W260" s="157">
        <v>13</v>
      </c>
      <c r="X260" s="157">
        <v>10</v>
      </c>
      <c r="Y260" s="157">
        <v>2021</v>
      </c>
      <c r="Z260" s="157" t="str">
        <f t="shared" si="560"/>
        <v>13/10/2021</v>
      </c>
    </row>
    <row r="261" spans="1:26" ht="15.6" x14ac:dyDescent="0.3">
      <c r="A261" s="154" t="s">
        <v>117</v>
      </c>
      <c r="B261" s="3">
        <v>11</v>
      </c>
      <c r="C261" t="s">
        <v>176</v>
      </c>
      <c r="D261" s="3" t="s">
        <v>0</v>
      </c>
      <c r="E261" s="155" t="s">
        <v>219</v>
      </c>
      <c r="F261" s="162" t="s">
        <v>220</v>
      </c>
      <c r="G261" s="150">
        <v>11</v>
      </c>
      <c r="H261" s="150" t="s">
        <v>199</v>
      </c>
      <c r="J261" s="150" t="str">
        <f t="shared" si="562"/>
        <v>ProVisioNET_study_108_08_fitbit</v>
      </c>
      <c r="K261" s="156" t="s">
        <v>188</v>
      </c>
      <c r="L261" s="3" t="s">
        <v>178</v>
      </c>
      <c r="M261" s="3" t="s">
        <v>193</v>
      </c>
      <c r="N261" s="3">
        <v>10</v>
      </c>
      <c r="O261" s="3" t="s">
        <v>185</v>
      </c>
      <c r="P261" s="3">
        <v>0</v>
      </c>
      <c r="Q261" s="157" t="s">
        <v>11</v>
      </c>
      <c r="R261" s="157" t="s">
        <v>18</v>
      </c>
      <c r="S261" s="3">
        <v>14</v>
      </c>
      <c r="T261" s="3">
        <v>5</v>
      </c>
      <c r="U261" s="3">
        <v>1997</v>
      </c>
      <c r="V261" s="163" t="str">
        <f t="shared" si="561"/>
        <v>14/5/1997</v>
      </c>
      <c r="W261" s="157">
        <v>13</v>
      </c>
      <c r="X261" s="157">
        <v>10</v>
      </c>
      <c r="Y261" s="157">
        <v>2021</v>
      </c>
      <c r="Z261" s="157" t="str">
        <f t="shared" si="560"/>
        <v>13/10/2021</v>
      </c>
    </row>
    <row r="262" spans="1:26" s="166" customFormat="1" ht="15.6" x14ac:dyDescent="0.3">
      <c r="A262" s="159" t="s">
        <v>117</v>
      </c>
      <c r="B262" s="5">
        <v>11</v>
      </c>
      <c r="C262" s="166" t="s">
        <v>176</v>
      </c>
      <c r="D262" s="5" t="s">
        <v>0</v>
      </c>
      <c r="E262" s="161" t="s">
        <v>219</v>
      </c>
      <c r="F262" s="167" t="s">
        <v>220</v>
      </c>
      <c r="G262" s="160">
        <v>11</v>
      </c>
      <c r="H262" s="160" t="s">
        <v>195</v>
      </c>
      <c r="J262" s="160" t="str">
        <f t="shared" si="562"/>
        <v>ProVisioNET_study_108_08_zed</v>
      </c>
      <c r="K262" s="165"/>
      <c r="L262" s="5" t="s">
        <v>178</v>
      </c>
      <c r="M262" s="5" t="s">
        <v>193</v>
      </c>
      <c r="N262" s="5">
        <v>10</v>
      </c>
      <c r="O262" s="5" t="s">
        <v>185</v>
      </c>
      <c r="P262" s="5">
        <v>0</v>
      </c>
      <c r="Q262" s="160" t="s">
        <v>11</v>
      </c>
      <c r="R262" s="160" t="s">
        <v>18</v>
      </c>
      <c r="S262" s="5">
        <v>14</v>
      </c>
      <c r="T262" s="5">
        <v>5</v>
      </c>
      <c r="U262" s="5">
        <v>1997</v>
      </c>
      <c r="V262" s="168" t="str">
        <f t="shared" si="561"/>
        <v>14/5/1997</v>
      </c>
      <c r="W262" s="160">
        <v>13</v>
      </c>
      <c r="X262" s="160">
        <v>10</v>
      </c>
      <c r="Y262" s="160">
        <v>2021</v>
      </c>
      <c r="Z262" s="160" t="str">
        <f t="shared" si="560"/>
        <v>13/10/2021</v>
      </c>
    </row>
    <row r="263" spans="1:26" ht="15.6" x14ac:dyDescent="0.3">
      <c r="A263" s="146" t="s">
        <v>117</v>
      </c>
      <c r="B263" s="147">
        <v>12</v>
      </c>
      <c r="C263" s="147" t="s">
        <v>176</v>
      </c>
      <c r="D263" s="147" t="s">
        <v>0</v>
      </c>
      <c r="E263" s="148" t="s">
        <v>221</v>
      </c>
      <c r="F263" s="149" t="s">
        <v>20</v>
      </c>
      <c r="G263" s="147">
        <v>12</v>
      </c>
      <c r="H263" s="147" t="s">
        <v>117</v>
      </c>
      <c r="I263" s="147"/>
      <c r="J263" s="150" t="str">
        <f t="shared" si="562"/>
        <v>ProVisioNET_study_109_01_label</v>
      </c>
      <c r="K263" s="147" t="s">
        <v>115</v>
      </c>
      <c r="L263" s="151" t="s">
        <v>196</v>
      </c>
      <c r="M263" s="147" t="s">
        <v>193</v>
      </c>
      <c r="N263" s="147">
        <v>10</v>
      </c>
      <c r="O263" s="147" t="s">
        <v>222</v>
      </c>
      <c r="P263" s="147">
        <v>0</v>
      </c>
      <c r="Q263" s="152" t="s">
        <v>11</v>
      </c>
      <c r="R263" s="152" t="s">
        <v>18</v>
      </c>
      <c r="S263" s="152">
        <v>7</v>
      </c>
      <c r="T263" s="152">
        <v>4</v>
      </c>
      <c r="U263" s="152">
        <v>1998</v>
      </c>
      <c r="V263" s="152" t="str">
        <f>S263&amp;"/"&amp;T263&amp;"/"&amp;U263</f>
        <v>7/4/1998</v>
      </c>
      <c r="W263" s="152">
        <v>18</v>
      </c>
      <c r="X263" s="152">
        <v>10</v>
      </c>
      <c r="Y263" s="152">
        <v>2021</v>
      </c>
      <c r="Z263" s="152" t="str">
        <f>W263&amp;"/"&amp;X263&amp;"/"&amp;Y263</f>
        <v>18/10/2021</v>
      </c>
    </row>
    <row r="264" spans="1:26" ht="15.6" x14ac:dyDescent="0.3">
      <c r="A264" s="154" t="s">
        <v>117</v>
      </c>
      <c r="B264" s="3">
        <v>12</v>
      </c>
      <c r="C264" t="s">
        <v>176</v>
      </c>
      <c r="D264" s="3" t="s">
        <v>0</v>
      </c>
      <c r="E264" s="155" t="s">
        <v>221</v>
      </c>
      <c r="F264" s="162" t="s">
        <v>20</v>
      </c>
      <c r="G264" s="150">
        <v>12</v>
      </c>
      <c r="H264" s="150" t="s">
        <v>119</v>
      </c>
      <c r="I264" s="3">
        <v>1</v>
      </c>
      <c r="J264" s="150" t="str">
        <f t="shared" ref="J264:J271" si="563">CONCATENATE(C264,"_",D264,"_",E264,"_",F264,"_",H264,"_",I264)</f>
        <v>ProVisioNET_study_109_01_cam1_1</v>
      </c>
      <c r="K264" s="156" t="s">
        <v>188</v>
      </c>
      <c r="L264" s="3" t="s">
        <v>196</v>
      </c>
      <c r="M264" s="3" t="s">
        <v>193</v>
      </c>
      <c r="N264" s="3">
        <v>10</v>
      </c>
      <c r="O264" s="3" t="s">
        <v>222</v>
      </c>
      <c r="P264" s="3">
        <v>0</v>
      </c>
      <c r="Q264" s="157" t="s">
        <v>11</v>
      </c>
      <c r="R264" s="157" t="s">
        <v>18</v>
      </c>
      <c r="S264" s="3">
        <v>7</v>
      </c>
      <c r="T264" s="3">
        <v>4</v>
      </c>
      <c r="U264" s="3">
        <v>1998</v>
      </c>
      <c r="V264" s="163" t="str">
        <f>"7/4/1998"</f>
        <v>7/4/1998</v>
      </c>
      <c r="W264" s="157">
        <v>18</v>
      </c>
      <c r="X264" s="157">
        <v>10</v>
      </c>
      <c r="Y264" s="157">
        <v>2021</v>
      </c>
      <c r="Z264" s="157" t="str">
        <f t="shared" ref="Z264:Z278" si="564">W264&amp;"/"&amp;X264&amp;"/"&amp;Y264</f>
        <v>18/10/2021</v>
      </c>
    </row>
    <row r="265" spans="1:26" ht="15.6" x14ac:dyDescent="0.3">
      <c r="A265" s="154" t="s">
        <v>117</v>
      </c>
      <c r="B265" s="3">
        <v>12</v>
      </c>
      <c r="C265" t="s">
        <v>176</v>
      </c>
      <c r="D265" s="3" t="s">
        <v>0</v>
      </c>
      <c r="E265" s="155" t="s">
        <v>221</v>
      </c>
      <c r="F265" s="162" t="s">
        <v>20</v>
      </c>
      <c r="G265" s="150">
        <v>12</v>
      </c>
      <c r="H265" s="150" t="s">
        <v>119</v>
      </c>
      <c r="I265" s="150">
        <v>2</v>
      </c>
      <c r="J265" s="150" t="str">
        <f t="shared" si="563"/>
        <v>ProVisioNET_study_109_01_cam1_2</v>
      </c>
      <c r="K265" s="156" t="s">
        <v>188</v>
      </c>
      <c r="L265" s="3" t="s">
        <v>196</v>
      </c>
      <c r="M265" s="3" t="s">
        <v>193</v>
      </c>
      <c r="N265" s="3">
        <v>10</v>
      </c>
      <c r="O265" s="3" t="s">
        <v>222</v>
      </c>
      <c r="P265" s="3">
        <v>0</v>
      </c>
      <c r="Q265" s="157" t="s">
        <v>11</v>
      </c>
      <c r="R265" s="157" t="s">
        <v>18</v>
      </c>
      <c r="S265" s="3">
        <v>7</v>
      </c>
      <c r="T265" s="3">
        <v>4</v>
      </c>
      <c r="U265" s="3">
        <v>1998</v>
      </c>
      <c r="V265" s="163" t="str">
        <f t="shared" ref="V265:V278" si="565">"7/4/1998"</f>
        <v>7/4/1998</v>
      </c>
      <c r="W265" s="157">
        <v>18</v>
      </c>
      <c r="X265" s="157">
        <v>10</v>
      </c>
      <c r="Y265" s="157">
        <v>2021</v>
      </c>
      <c r="Z265" s="157" t="str">
        <f t="shared" si="564"/>
        <v>18/10/2021</v>
      </c>
    </row>
    <row r="266" spans="1:26" ht="15.6" x14ac:dyDescent="0.3">
      <c r="A266" s="154" t="s">
        <v>117</v>
      </c>
      <c r="B266" s="3">
        <v>12</v>
      </c>
      <c r="C266" t="s">
        <v>176</v>
      </c>
      <c r="D266" s="3" t="s">
        <v>0</v>
      </c>
      <c r="E266" s="155" t="s">
        <v>221</v>
      </c>
      <c r="F266" s="162" t="s">
        <v>20</v>
      </c>
      <c r="G266" s="150">
        <v>12</v>
      </c>
      <c r="H266" s="150" t="s">
        <v>31</v>
      </c>
      <c r="I266" s="150">
        <v>1</v>
      </c>
      <c r="J266" s="150" t="str">
        <f t="shared" si="563"/>
        <v>ProVisioNET_study_109_01_cam2_1</v>
      </c>
      <c r="K266" s="156" t="s">
        <v>188</v>
      </c>
      <c r="L266" s="3" t="s">
        <v>196</v>
      </c>
      <c r="M266" s="3" t="s">
        <v>193</v>
      </c>
      <c r="N266" s="3">
        <v>10</v>
      </c>
      <c r="O266" s="3" t="s">
        <v>222</v>
      </c>
      <c r="P266" s="3">
        <v>0</v>
      </c>
      <c r="Q266" s="157" t="s">
        <v>11</v>
      </c>
      <c r="R266" s="157" t="s">
        <v>18</v>
      </c>
      <c r="S266" s="3">
        <v>7</v>
      </c>
      <c r="T266" s="3">
        <v>4</v>
      </c>
      <c r="U266" s="3">
        <v>1998</v>
      </c>
      <c r="V266" s="163" t="str">
        <f t="shared" si="565"/>
        <v>7/4/1998</v>
      </c>
      <c r="W266" s="157">
        <v>18</v>
      </c>
      <c r="X266" s="157">
        <v>10</v>
      </c>
      <c r="Y266" s="157">
        <v>2021</v>
      </c>
      <c r="Z266" s="157" t="str">
        <f t="shared" si="564"/>
        <v>18/10/2021</v>
      </c>
    </row>
    <row r="267" spans="1:26" ht="15.6" x14ac:dyDescent="0.3">
      <c r="A267" s="154" t="s">
        <v>117</v>
      </c>
      <c r="B267" s="3">
        <v>12</v>
      </c>
      <c r="C267" t="s">
        <v>176</v>
      </c>
      <c r="D267" s="3" t="s">
        <v>0</v>
      </c>
      <c r="E267" s="155" t="s">
        <v>221</v>
      </c>
      <c r="F267" s="162" t="s">
        <v>20</v>
      </c>
      <c r="G267" s="150">
        <v>12</v>
      </c>
      <c r="H267" s="150" t="s">
        <v>31</v>
      </c>
      <c r="I267" s="150">
        <v>2</v>
      </c>
      <c r="J267" s="150" t="str">
        <f t="shared" si="563"/>
        <v>ProVisioNET_study_109_01_cam2_2</v>
      </c>
      <c r="K267" s="156" t="s">
        <v>188</v>
      </c>
      <c r="L267" s="3" t="s">
        <v>196</v>
      </c>
      <c r="M267" s="3" t="s">
        <v>193</v>
      </c>
      <c r="N267" s="3">
        <v>10</v>
      </c>
      <c r="O267" s="3" t="s">
        <v>222</v>
      </c>
      <c r="P267" s="3">
        <v>0</v>
      </c>
      <c r="Q267" s="157" t="s">
        <v>11</v>
      </c>
      <c r="R267" s="157" t="s">
        <v>18</v>
      </c>
      <c r="S267" s="3">
        <v>7</v>
      </c>
      <c r="T267" s="3">
        <v>4</v>
      </c>
      <c r="U267" s="3">
        <v>1998</v>
      </c>
      <c r="V267" s="163" t="str">
        <f t="shared" si="565"/>
        <v>7/4/1998</v>
      </c>
      <c r="W267" s="157">
        <v>18</v>
      </c>
      <c r="X267" s="157">
        <v>10</v>
      </c>
      <c r="Y267" s="157">
        <v>2021</v>
      </c>
      <c r="Z267" s="157" t="str">
        <f t="shared" si="564"/>
        <v>18/10/2021</v>
      </c>
    </row>
    <row r="268" spans="1:26" ht="15.6" x14ac:dyDescent="0.3">
      <c r="A268" s="154" t="s">
        <v>117</v>
      </c>
      <c r="B268" s="3">
        <v>12</v>
      </c>
      <c r="C268" t="s">
        <v>176</v>
      </c>
      <c r="D268" s="3" t="s">
        <v>0</v>
      </c>
      <c r="E268" s="155" t="s">
        <v>221</v>
      </c>
      <c r="F268" s="162" t="s">
        <v>20</v>
      </c>
      <c r="G268" s="150">
        <v>12</v>
      </c>
      <c r="H268" s="150" t="s">
        <v>32</v>
      </c>
      <c r="I268" s="150">
        <v>1</v>
      </c>
      <c r="J268" s="150" t="str">
        <f t="shared" si="563"/>
        <v>ProVisioNET_study_109_01_cam3_1</v>
      </c>
      <c r="K268" s="156" t="s">
        <v>188</v>
      </c>
      <c r="L268" s="3" t="s">
        <v>196</v>
      </c>
      <c r="M268" s="3" t="s">
        <v>193</v>
      </c>
      <c r="N268" s="3">
        <v>10</v>
      </c>
      <c r="O268" s="3" t="s">
        <v>222</v>
      </c>
      <c r="P268" s="3">
        <v>0</v>
      </c>
      <c r="Q268" s="157" t="s">
        <v>11</v>
      </c>
      <c r="R268" s="157" t="s">
        <v>18</v>
      </c>
      <c r="S268" s="3">
        <v>7</v>
      </c>
      <c r="T268" s="3">
        <v>4</v>
      </c>
      <c r="U268" s="3">
        <v>1998</v>
      </c>
      <c r="V268" s="163" t="str">
        <f t="shared" si="565"/>
        <v>7/4/1998</v>
      </c>
      <c r="W268" s="157">
        <v>18</v>
      </c>
      <c r="X268" s="157">
        <v>10</v>
      </c>
      <c r="Y268" s="157">
        <v>2021</v>
      </c>
      <c r="Z268" s="157" t="str">
        <f t="shared" si="564"/>
        <v>18/10/2021</v>
      </c>
    </row>
    <row r="269" spans="1:26" ht="15.6" x14ac:dyDescent="0.3">
      <c r="A269" s="154" t="s">
        <v>117</v>
      </c>
      <c r="B269" s="3">
        <v>12</v>
      </c>
      <c r="C269" t="s">
        <v>176</v>
      </c>
      <c r="D269" s="3" t="s">
        <v>0</v>
      </c>
      <c r="E269" s="155" t="s">
        <v>221</v>
      </c>
      <c r="F269" s="162" t="s">
        <v>20</v>
      </c>
      <c r="G269" s="150">
        <v>12</v>
      </c>
      <c r="H269" s="150" t="s">
        <v>32</v>
      </c>
      <c r="I269" s="150">
        <v>2</v>
      </c>
      <c r="J269" s="150" t="str">
        <f t="shared" si="563"/>
        <v>ProVisioNET_study_109_01_cam3_2</v>
      </c>
      <c r="K269" s="156" t="s">
        <v>188</v>
      </c>
      <c r="L269" s="3" t="s">
        <v>196</v>
      </c>
      <c r="M269" s="3" t="s">
        <v>193</v>
      </c>
      <c r="N269" s="3">
        <v>10</v>
      </c>
      <c r="O269" s="3" t="s">
        <v>222</v>
      </c>
      <c r="P269" s="3">
        <v>0</v>
      </c>
      <c r="Q269" s="157" t="s">
        <v>11</v>
      </c>
      <c r="R269" s="157" t="s">
        <v>18</v>
      </c>
      <c r="S269" s="3">
        <v>7</v>
      </c>
      <c r="T269" s="3">
        <v>4</v>
      </c>
      <c r="U269" s="3">
        <v>1998</v>
      </c>
      <c r="V269" s="163" t="str">
        <f t="shared" si="565"/>
        <v>7/4/1998</v>
      </c>
      <c r="W269" s="157">
        <v>18</v>
      </c>
      <c r="X269" s="157">
        <v>10</v>
      </c>
      <c r="Y269" s="157">
        <v>2021</v>
      </c>
      <c r="Z269" s="157" t="str">
        <f t="shared" si="564"/>
        <v>18/10/2021</v>
      </c>
    </row>
    <row r="270" spans="1:26" ht="15.6" x14ac:dyDescent="0.3">
      <c r="A270" s="154" t="s">
        <v>117</v>
      </c>
      <c r="B270" s="3">
        <v>12</v>
      </c>
      <c r="C270" t="s">
        <v>176</v>
      </c>
      <c r="D270" s="3" t="s">
        <v>0</v>
      </c>
      <c r="E270" s="155" t="s">
        <v>221</v>
      </c>
      <c r="F270" s="162" t="s">
        <v>20</v>
      </c>
      <c r="G270" s="150">
        <v>12</v>
      </c>
      <c r="H270" s="150" t="s">
        <v>33</v>
      </c>
      <c r="I270" s="150">
        <v>1</v>
      </c>
      <c r="J270" s="150" t="str">
        <f t="shared" si="563"/>
        <v>ProVisioNET_study_109_01_cam4_1</v>
      </c>
      <c r="K270" s="156" t="s">
        <v>188</v>
      </c>
      <c r="L270" s="3" t="s">
        <v>196</v>
      </c>
      <c r="M270" s="3" t="s">
        <v>193</v>
      </c>
      <c r="N270" s="3">
        <v>10</v>
      </c>
      <c r="O270" s="3" t="s">
        <v>222</v>
      </c>
      <c r="P270" s="3">
        <v>0</v>
      </c>
      <c r="Q270" s="157" t="s">
        <v>11</v>
      </c>
      <c r="R270" s="157" t="s">
        <v>18</v>
      </c>
      <c r="S270" s="3">
        <v>7</v>
      </c>
      <c r="T270" s="3">
        <v>4</v>
      </c>
      <c r="U270" s="3">
        <v>1998</v>
      </c>
      <c r="V270" s="163" t="str">
        <f t="shared" si="565"/>
        <v>7/4/1998</v>
      </c>
      <c r="W270" s="157">
        <v>18</v>
      </c>
      <c r="X270" s="157">
        <v>10</v>
      </c>
      <c r="Y270" s="157">
        <v>2021</v>
      </c>
      <c r="Z270" s="157" t="str">
        <f t="shared" si="564"/>
        <v>18/10/2021</v>
      </c>
    </row>
    <row r="271" spans="1:26" ht="15.6" x14ac:dyDescent="0.3">
      <c r="A271" s="154" t="s">
        <v>117</v>
      </c>
      <c r="B271" s="3">
        <v>12</v>
      </c>
      <c r="C271" t="s">
        <v>176</v>
      </c>
      <c r="D271" s="3" t="s">
        <v>0</v>
      </c>
      <c r="E271" s="155" t="s">
        <v>221</v>
      </c>
      <c r="F271" s="162" t="s">
        <v>20</v>
      </c>
      <c r="G271" s="150">
        <v>12</v>
      </c>
      <c r="H271" s="150" t="s">
        <v>33</v>
      </c>
      <c r="I271" s="150">
        <v>2</v>
      </c>
      <c r="J271" s="150" t="str">
        <f t="shared" si="563"/>
        <v>ProVisioNET_study_109_01_cam4_2</v>
      </c>
      <c r="K271" s="156" t="s">
        <v>188</v>
      </c>
      <c r="L271" s="3" t="s">
        <v>196</v>
      </c>
      <c r="M271" s="3" t="s">
        <v>193</v>
      </c>
      <c r="N271" s="3">
        <v>10</v>
      </c>
      <c r="O271" s="3" t="s">
        <v>222</v>
      </c>
      <c r="P271" s="3">
        <v>0</v>
      </c>
      <c r="Q271" s="157" t="s">
        <v>11</v>
      </c>
      <c r="R271" s="157" t="s">
        <v>18</v>
      </c>
      <c r="S271" s="3">
        <v>7</v>
      </c>
      <c r="T271" s="3">
        <v>4</v>
      </c>
      <c r="U271" s="3">
        <v>1998</v>
      </c>
      <c r="V271" s="163" t="str">
        <f t="shared" si="565"/>
        <v>7/4/1998</v>
      </c>
      <c r="W271" s="157">
        <v>18</v>
      </c>
      <c r="X271" s="157">
        <v>10</v>
      </c>
      <c r="Y271" s="157">
        <v>2021</v>
      </c>
      <c r="Z271" s="157" t="str">
        <f t="shared" si="564"/>
        <v>18/10/2021</v>
      </c>
    </row>
    <row r="272" spans="1:26" ht="15.6" x14ac:dyDescent="0.3">
      <c r="A272" s="154" t="s">
        <v>117</v>
      </c>
      <c r="B272" s="3">
        <v>12</v>
      </c>
      <c r="C272" t="s">
        <v>176</v>
      </c>
      <c r="D272" s="3" t="s">
        <v>0</v>
      </c>
      <c r="E272" s="155" t="s">
        <v>221</v>
      </c>
      <c r="F272" s="162" t="s">
        <v>20</v>
      </c>
      <c r="G272" s="150">
        <v>12</v>
      </c>
      <c r="H272" s="150" t="s">
        <v>120</v>
      </c>
      <c r="J272" s="150" t="str">
        <f t="shared" ref="J272:J279" si="566">CONCATENATE(C272,"_",D272,"_",E272,"_",F272,"_",H272)</f>
        <v>ProVisioNET_study_109_01_glasses</v>
      </c>
      <c r="K272" s="156" t="s">
        <v>188</v>
      </c>
      <c r="L272" s="3" t="s">
        <v>196</v>
      </c>
      <c r="M272" s="3" t="s">
        <v>193</v>
      </c>
      <c r="N272" s="3">
        <v>10</v>
      </c>
      <c r="O272" s="3" t="s">
        <v>222</v>
      </c>
      <c r="P272" s="3">
        <v>0</v>
      </c>
      <c r="Q272" s="157" t="s">
        <v>11</v>
      </c>
      <c r="R272" s="157" t="s">
        <v>18</v>
      </c>
      <c r="S272" s="3">
        <v>7</v>
      </c>
      <c r="T272" s="3">
        <v>4</v>
      </c>
      <c r="U272" s="3">
        <v>1998</v>
      </c>
      <c r="V272" s="163" t="str">
        <f t="shared" si="565"/>
        <v>7/4/1998</v>
      </c>
      <c r="W272" s="157">
        <v>18</v>
      </c>
      <c r="X272" s="157">
        <v>10</v>
      </c>
      <c r="Y272" s="157">
        <v>2021</v>
      </c>
      <c r="Z272" s="157" t="str">
        <f t="shared" si="564"/>
        <v>18/10/2021</v>
      </c>
    </row>
    <row r="273" spans="1:26" ht="15.6" x14ac:dyDescent="0.3">
      <c r="A273" s="154" t="s">
        <v>117</v>
      </c>
      <c r="B273" s="3">
        <v>12</v>
      </c>
      <c r="C273" t="s">
        <v>176</v>
      </c>
      <c r="D273" s="3" t="s">
        <v>0</v>
      </c>
      <c r="E273" s="155" t="s">
        <v>221</v>
      </c>
      <c r="F273" s="162" t="s">
        <v>20</v>
      </c>
      <c r="G273" s="150">
        <v>12</v>
      </c>
      <c r="H273" s="150" t="s">
        <v>121</v>
      </c>
      <c r="J273" s="150" t="str">
        <f t="shared" si="566"/>
        <v>ProVisioNET_study_109_01_ambient</v>
      </c>
      <c r="K273" s="156" t="s">
        <v>188</v>
      </c>
      <c r="L273" s="3" t="s">
        <v>196</v>
      </c>
      <c r="M273" s="3" t="s">
        <v>193</v>
      </c>
      <c r="N273" s="3">
        <v>10</v>
      </c>
      <c r="O273" s="3" t="s">
        <v>222</v>
      </c>
      <c r="P273" s="3">
        <v>0</v>
      </c>
      <c r="Q273" s="157" t="s">
        <v>11</v>
      </c>
      <c r="R273" s="157" t="s">
        <v>18</v>
      </c>
      <c r="S273" s="3">
        <v>7</v>
      </c>
      <c r="T273" s="3">
        <v>4</v>
      </c>
      <c r="U273" s="3">
        <v>1998</v>
      </c>
      <c r="V273" s="163" t="str">
        <f t="shared" si="565"/>
        <v>7/4/1998</v>
      </c>
      <c r="W273" s="157">
        <v>18</v>
      </c>
      <c r="X273" s="157">
        <v>10</v>
      </c>
      <c r="Y273" s="157">
        <v>2021</v>
      </c>
      <c r="Z273" s="157" t="str">
        <f t="shared" si="564"/>
        <v>18/10/2021</v>
      </c>
    </row>
    <row r="274" spans="1:26" ht="15.6" x14ac:dyDescent="0.3">
      <c r="A274" s="154" t="s">
        <v>117</v>
      </c>
      <c r="B274" s="3">
        <v>12</v>
      </c>
      <c r="C274" t="s">
        <v>176</v>
      </c>
      <c r="D274" s="3" t="s">
        <v>0</v>
      </c>
      <c r="E274" s="155" t="s">
        <v>221</v>
      </c>
      <c r="F274" s="162" t="s">
        <v>20</v>
      </c>
      <c r="G274" s="150">
        <v>12</v>
      </c>
      <c r="H274" s="150" t="s">
        <v>122</v>
      </c>
      <c r="J274" s="150" t="str">
        <f t="shared" si="566"/>
        <v>ProVisioNET_study_109_01_ETrawdata</v>
      </c>
      <c r="K274" s="156" t="s">
        <v>188</v>
      </c>
      <c r="L274" s="3" t="s">
        <v>196</v>
      </c>
      <c r="M274" s="3" t="s">
        <v>193</v>
      </c>
      <c r="N274" s="3">
        <v>10</v>
      </c>
      <c r="O274" s="3" t="s">
        <v>222</v>
      </c>
      <c r="P274" s="3">
        <v>0</v>
      </c>
      <c r="Q274" s="157" t="s">
        <v>11</v>
      </c>
      <c r="R274" s="157" t="s">
        <v>18</v>
      </c>
      <c r="S274" s="3">
        <v>7</v>
      </c>
      <c r="T274" s="3">
        <v>4</v>
      </c>
      <c r="U274" s="3">
        <v>1998</v>
      </c>
      <c r="V274" s="163" t="str">
        <f t="shared" si="565"/>
        <v>7/4/1998</v>
      </c>
      <c r="W274" s="157">
        <v>18</v>
      </c>
      <c r="X274" s="157">
        <v>10</v>
      </c>
      <c r="Y274" s="157">
        <v>2021</v>
      </c>
      <c r="Z274" s="157" t="str">
        <f t="shared" si="564"/>
        <v>18/10/2021</v>
      </c>
    </row>
    <row r="275" spans="1:26" ht="15.6" x14ac:dyDescent="0.3">
      <c r="A275" s="154" t="s">
        <v>117</v>
      </c>
      <c r="B275" s="3">
        <v>12</v>
      </c>
      <c r="C275" t="s">
        <v>176</v>
      </c>
      <c r="D275" s="3" t="s">
        <v>0</v>
      </c>
      <c r="E275" s="155" t="s">
        <v>221</v>
      </c>
      <c r="F275" s="162" t="s">
        <v>20</v>
      </c>
      <c r="G275" s="150">
        <v>12</v>
      </c>
      <c r="H275" s="150" t="s">
        <v>186</v>
      </c>
      <c r="J275" s="150" t="str">
        <f t="shared" si="566"/>
        <v>ProVisioNET_study_109_01_sri_obs</v>
      </c>
      <c r="K275" s="156" t="s">
        <v>188</v>
      </c>
      <c r="L275" s="3" t="s">
        <v>196</v>
      </c>
      <c r="M275" s="3" t="s">
        <v>193</v>
      </c>
      <c r="N275" s="3">
        <v>10</v>
      </c>
      <c r="O275" s="3" t="s">
        <v>222</v>
      </c>
      <c r="P275" s="3">
        <v>0</v>
      </c>
      <c r="Q275" s="157" t="s">
        <v>11</v>
      </c>
      <c r="R275" s="157" t="s">
        <v>18</v>
      </c>
      <c r="S275" s="3">
        <v>7</v>
      </c>
      <c r="T275" s="3">
        <v>4</v>
      </c>
      <c r="U275" s="3">
        <v>1998</v>
      </c>
      <c r="V275" s="163" t="str">
        <f t="shared" si="565"/>
        <v>7/4/1998</v>
      </c>
      <c r="W275" s="157">
        <v>18</v>
      </c>
      <c r="X275" s="157">
        <v>10</v>
      </c>
      <c r="Y275" s="157">
        <v>2021</v>
      </c>
      <c r="Z275" s="157" t="str">
        <f t="shared" si="564"/>
        <v>18/10/2021</v>
      </c>
    </row>
    <row r="276" spans="1:26" ht="15.6" x14ac:dyDescent="0.3">
      <c r="A276" s="154" t="s">
        <v>117</v>
      </c>
      <c r="B276" s="3">
        <v>12</v>
      </c>
      <c r="C276" t="s">
        <v>176</v>
      </c>
      <c r="D276" s="3" t="s">
        <v>0</v>
      </c>
      <c r="E276" s="155" t="s">
        <v>221</v>
      </c>
      <c r="F276" s="162" t="s">
        <v>20</v>
      </c>
      <c r="G276" s="150">
        <v>12</v>
      </c>
      <c r="H276" s="150" t="s">
        <v>180</v>
      </c>
      <c r="J276" s="150" t="str">
        <f t="shared" si="566"/>
        <v>ProVisioNET_study_109_01_sri_ambient</v>
      </c>
      <c r="K276" s="156" t="s">
        <v>188</v>
      </c>
      <c r="L276" s="3" t="s">
        <v>196</v>
      </c>
      <c r="M276" s="3" t="s">
        <v>193</v>
      </c>
      <c r="N276" s="3">
        <v>10</v>
      </c>
      <c r="O276" s="3" t="s">
        <v>222</v>
      </c>
      <c r="P276" s="3">
        <v>0</v>
      </c>
      <c r="Q276" s="157" t="s">
        <v>11</v>
      </c>
      <c r="R276" s="157" t="s">
        <v>18</v>
      </c>
      <c r="S276" s="3">
        <v>7</v>
      </c>
      <c r="T276" s="3">
        <v>4</v>
      </c>
      <c r="U276" s="3">
        <v>1998</v>
      </c>
      <c r="V276" s="163" t="str">
        <f t="shared" si="565"/>
        <v>7/4/1998</v>
      </c>
      <c r="W276" s="157">
        <v>18</v>
      </c>
      <c r="X276" s="157">
        <v>10</v>
      </c>
      <c r="Y276" s="157">
        <v>2021</v>
      </c>
      <c r="Z276" s="157" t="str">
        <f t="shared" si="564"/>
        <v>18/10/2021</v>
      </c>
    </row>
    <row r="277" spans="1:26" ht="15.6" x14ac:dyDescent="0.3">
      <c r="A277" s="154" t="s">
        <v>117</v>
      </c>
      <c r="B277" s="3">
        <v>12</v>
      </c>
      <c r="C277" t="s">
        <v>176</v>
      </c>
      <c r="D277" s="3" t="s">
        <v>0</v>
      </c>
      <c r="E277" s="155" t="s">
        <v>221</v>
      </c>
      <c r="F277" s="162" t="s">
        <v>20</v>
      </c>
      <c r="G277" s="150">
        <v>12</v>
      </c>
      <c r="H277" s="150" t="s">
        <v>199</v>
      </c>
      <c r="J277" s="150" t="str">
        <f t="shared" si="566"/>
        <v>ProVisioNET_study_109_01_fitbit</v>
      </c>
      <c r="K277" s="156" t="s">
        <v>188</v>
      </c>
      <c r="L277" s="3" t="s">
        <v>196</v>
      </c>
      <c r="M277" s="3" t="s">
        <v>193</v>
      </c>
      <c r="N277" s="3">
        <v>10</v>
      </c>
      <c r="O277" s="3" t="s">
        <v>222</v>
      </c>
      <c r="P277" s="3">
        <v>0</v>
      </c>
      <c r="Q277" s="157" t="s">
        <v>11</v>
      </c>
      <c r="R277" s="157" t="s">
        <v>18</v>
      </c>
      <c r="S277" s="3">
        <v>7</v>
      </c>
      <c r="T277" s="3">
        <v>4</v>
      </c>
      <c r="U277" s="3">
        <v>1998</v>
      </c>
      <c r="V277" s="163" t="str">
        <f t="shared" si="565"/>
        <v>7/4/1998</v>
      </c>
      <c r="W277" s="157">
        <v>18</v>
      </c>
      <c r="X277" s="157">
        <v>10</v>
      </c>
      <c r="Y277" s="157">
        <v>2021</v>
      </c>
      <c r="Z277" s="157" t="str">
        <f t="shared" si="564"/>
        <v>18/10/2021</v>
      </c>
    </row>
    <row r="278" spans="1:26" s="166" customFormat="1" ht="15.6" x14ac:dyDescent="0.3">
      <c r="A278" s="159" t="s">
        <v>117</v>
      </c>
      <c r="B278" s="5">
        <v>12</v>
      </c>
      <c r="C278" s="166" t="s">
        <v>176</v>
      </c>
      <c r="D278" s="5" t="s">
        <v>0</v>
      </c>
      <c r="E278" s="161" t="s">
        <v>221</v>
      </c>
      <c r="F278" s="167" t="s">
        <v>20</v>
      </c>
      <c r="G278" s="160">
        <v>12</v>
      </c>
      <c r="H278" s="160" t="s">
        <v>195</v>
      </c>
      <c r="J278" s="160" t="str">
        <f t="shared" si="566"/>
        <v>ProVisioNET_study_109_01_zed</v>
      </c>
      <c r="K278" s="165"/>
      <c r="L278" s="5" t="s">
        <v>196</v>
      </c>
      <c r="M278" s="5" t="s">
        <v>193</v>
      </c>
      <c r="N278" s="5">
        <v>10</v>
      </c>
      <c r="O278" s="5" t="s">
        <v>222</v>
      </c>
      <c r="P278" s="5">
        <v>0</v>
      </c>
      <c r="Q278" s="160" t="s">
        <v>11</v>
      </c>
      <c r="R278" s="160" t="s">
        <v>18</v>
      </c>
      <c r="S278" s="5">
        <v>7</v>
      </c>
      <c r="T278" s="5">
        <v>4</v>
      </c>
      <c r="U278" s="5">
        <v>1998</v>
      </c>
      <c r="V278" s="168" t="str">
        <f t="shared" si="565"/>
        <v>7/4/1998</v>
      </c>
      <c r="W278" s="160">
        <v>18</v>
      </c>
      <c r="X278" s="160">
        <v>10</v>
      </c>
      <c r="Y278" s="160">
        <v>2021</v>
      </c>
      <c r="Z278" s="160" t="str">
        <f t="shared" si="564"/>
        <v>18/10/2021</v>
      </c>
    </row>
    <row r="279" spans="1:26" ht="15.6" x14ac:dyDescent="0.3">
      <c r="A279" s="146" t="s">
        <v>117</v>
      </c>
      <c r="B279" s="147">
        <v>13</v>
      </c>
      <c r="C279" s="147" t="s">
        <v>176</v>
      </c>
      <c r="D279" s="147" t="s">
        <v>0</v>
      </c>
      <c r="E279" s="148" t="s">
        <v>224</v>
      </c>
      <c r="F279" s="149" t="s">
        <v>21</v>
      </c>
      <c r="G279" s="147">
        <v>13</v>
      </c>
      <c r="H279" s="147" t="s">
        <v>117</v>
      </c>
      <c r="I279" s="147"/>
      <c r="J279" s="150" t="str">
        <f t="shared" si="566"/>
        <v>ProVisioNET_study_110_02_label</v>
      </c>
      <c r="K279" s="147" t="s">
        <v>115</v>
      </c>
      <c r="L279" s="151" t="s">
        <v>178</v>
      </c>
      <c r="M279" s="147" t="s">
        <v>183</v>
      </c>
      <c r="N279" s="147">
        <v>8</v>
      </c>
      <c r="O279" s="147" t="s">
        <v>218</v>
      </c>
      <c r="P279" s="147">
        <v>0</v>
      </c>
      <c r="Q279" s="152" t="s">
        <v>11</v>
      </c>
      <c r="R279" s="152" t="s">
        <v>18</v>
      </c>
      <c r="S279" s="152">
        <v>18</v>
      </c>
      <c r="T279" s="152">
        <v>8</v>
      </c>
      <c r="U279" s="152">
        <v>1998</v>
      </c>
      <c r="V279" s="152" t="str">
        <f>S279&amp;"/"&amp;T279&amp;"/"&amp;U279</f>
        <v>18/8/1998</v>
      </c>
      <c r="W279" s="152">
        <v>8</v>
      </c>
      <c r="X279" s="152">
        <v>11</v>
      </c>
      <c r="Y279" s="152">
        <v>2021</v>
      </c>
      <c r="Z279" s="152" t="str">
        <f>W279&amp;"/"&amp;X279&amp;"/"&amp;Y279</f>
        <v>8/11/2021</v>
      </c>
    </row>
    <row r="280" spans="1:26" ht="15.6" x14ac:dyDescent="0.3">
      <c r="A280" s="154" t="s">
        <v>117</v>
      </c>
      <c r="B280" s="3">
        <v>13</v>
      </c>
      <c r="C280" t="s">
        <v>176</v>
      </c>
      <c r="D280" s="3" t="s">
        <v>0</v>
      </c>
      <c r="E280" s="155" t="s">
        <v>224</v>
      </c>
      <c r="F280" s="162" t="s">
        <v>21</v>
      </c>
      <c r="G280" s="150">
        <v>13</v>
      </c>
      <c r="H280" s="150" t="s">
        <v>119</v>
      </c>
      <c r="I280" s="3">
        <v>1</v>
      </c>
      <c r="J280" s="150" t="str">
        <f t="shared" ref="J280:J287" si="567">CONCATENATE(C280,"_",D280,"_",E280,"_",F280,"_",H280,"_",I280)</f>
        <v>ProVisioNET_study_110_02_cam1_1</v>
      </c>
      <c r="K280" s="156" t="s">
        <v>188</v>
      </c>
      <c r="L280" s="3" t="s">
        <v>178</v>
      </c>
      <c r="M280" s="3" t="s">
        <v>183</v>
      </c>
      <c r="N280" s="3">
        <v>8</v>
      </c>
      <c r="O280" s="3" t="s">
        <v>218</v>
      </c>
      <c r="P280" s="3">
        <v>0</v>
      </c>
      <c r="Q280" s="157" t="s">
        <v>11</v>
      </c>
      <c r="R280" s="157" t="s">
        <v>18</v>
      </c>
      <c r="S280" s="3">
        <v>18</v>
      </c>
      <c r="T280" s="3">
        <v>8</v>
      </c>
      <c r="U280" s="3">
        <v>1998</v>
      </c>
      <c r="V280" s="163" t="str">
        <f>"18/8/1998"</f>
        <v>18/8/1998</v>
      </c>
      <c r="W280" s="157">
        <v>8</v>
      </c>
      <c r="X280" s="157">
        <v>11</v>
      </c>
      <c r="Y280" s="157">
        <v>2021</v>
      </c>
      <c r="Z280" s="157" t="str">
        <f t="shared" ref="Z280:Z294" si="568">W280&amp;"/"&amp;X280&amp;"/"&amp;Y280</f>
        <v>8/11/2021</v>
      </c>
    </row>
    <row r="281" spans="1:26" ht="15.6" x14ac:dyDescent="0.3">
      <c r="A281" s="154" t="s">
        <v>117</v>
      </c>
      <c r="B281" s="3">
        <v>13</v>
      </c>
      <c r="C281" t="s">
        <v>176</v>
      </c>
      <c r="D281" s="3" t="s">
        <v>0</v>
      </c>
      <c r="E281" s="155" t="s">
        <v>224</v>
      </c>
      <c r="F281" s="162" t="s">
        <v>21</v>
      </c>
      <c r="G281" s="150">
        <v>13</v>
      </c>
      <c r="H281" s="150" t="s">
        <v>119</v>
      </c>
      <c r="I281" s="150">
        <v>2</v>
      </c>
      <c r="J281" s="150" t="str">
        <f t="shared" si="567"/>
        <v>ProVisioNET_study_110_02_cam1_2</v>
      </c>
      <c r="K281" s="156" t="s">
        <v>188</v>
      </c>
      <c r="L281" s="3" t="s">
        <v>178</v>
      </c>
      <c r="M281" s="3" t="s">
        <v>183</v>
      </c>
      <c r="N281" s="3">
        <v>8</v>
      </c>
      <c r="O281" s="3" t="s">
        <v>218</v>
      </c>
      <c r="P281" s="3">
        <v>0</v>
      </c>
      <c r="Q281" s="157" t="s">
        <v>11</v>
      </c>
      <c r="R281" s="157" t="s">
        <v>18</v>
      </c>
      <c r="S281" s="3">
        <v>18</v>
      </c>
      <c r="T281" s="3">
        <v>8</v>
      </c>
      <c r="U281" s="3">
        <v>1998</v>
      </c>
      <c r="V281" s="163" t="str">
        <f t="shared" ref="V281:V294" si="569">"18/8/1998"</f>
        <v>18/8/1998</v>
      </c>
      <c r="W281" s="157">
        <v>8</v>
      </c>
      <c r="X281" s="157">
        <v>11</v>
      </c>
      <c r="Y281" s="157">
        <v>2021</v>
      </c>
      <c r="Z281" s="157" t="str">
        <f t="shared" si="568"/>
        <v>8/11/2021</v>
      </c>
    </row>
    <row r="282" spans="1:26" ht="15.6" x14ac:dyDescent="0.3">
      <c r="A282" s="154" t="s">
        <v>117</v>
      </c>
      <c r="B282" s="3">
        <v>13</v>
      </c>
      <c r="C282" t="s">
        <v>176</v>
      </c>
      <c r="D282" s="3" t="s">
        <v>0</v>
      </c>
      <c r="E282" s="155" t="s">
        <v>224</v>
      </c>
      <c r="F282" s="162" t="s">
        <v>21</v>
      </c>
      <c r="G282" s="150">
        <v>13</v>
      </c>
      <c r="H282" s="150" t="s">
        <v>31</v>
      </c>
      <c r="I282" s="150">
        <v>1</v>
      </c>
      <c r="J282" s="150" t="str">
        <f t="shared" si="567"/>
        <v>ProVisioNET_study_110_02_cam2_1</v>
      </c>
      <c r="K282" s="156" t="s">
        <v>188</v>
      </c>
      <c r="L282" s="3" t="s">
        <v>178</v>
      </c>
      <c r="M282" s="3" t="s">
        <v>183</v>
      </c>
      <c r="N282" s="3">
        <v>8</v>
      </c>
      <c r="O282" s="3" t="s">
        <v>218</v>
      </c>
      <c r="P282" s="3">
        <v>0</v>
      </c>
      <c r="Q282" s="157" t="s">
        <v>11</v>
      </c>
      <c r="R282" s="157" t="s">
        <v>18</v>
      </c>
      <c r="S282" s="3">
        <v>18</v>
      </c>
      <c r="T282" s="3">
        <v>8</v>
      </c>
      <c r="U282" s="3">
        <v>1998</v>
      </c>
      <c r="V282" s="163" t="str">
        <f t="shared" si="569"/>
        <v>18/8/1998</v>
      </c>
      <c r="W282" s="157">
        <v>8</v>
      </c>
      <c r="X282" s="157">
        <v>11</v>
      </c>
      <c r="Y282" s="157">
        <v>2021</v>
      </c>
      <c r="Z282" s="157" t="str">
        <f t="shared" si="568"/>
        <v>8/11/2021</v>
      </c>
    </row>
    <row r="283" spans="1:26" ht="15.6" x14ac:dyDescent="0.3">
      <c r="A283" s="154" t="s">
        <v>117</v>
      </c>
      <c r="B283" s="3">
        <v>13</v>
      </c>
      <c r="C283" t="s">
        <v>176</v>
      </c>
      <c r="D283" s="3" t="s">
        <v>0</v>
      </c>
      <c r="E283" s="155" t="s">
        <v>224</v>
      </c>
      <c r="F283" s="162" t="s">
        <v>21</v>
      </c>
      <c r="G283" s="150">
        <v>13</v>
      </c>
      <c r="H283" s="150" t="s">
        <v>31</v>
      </c>
      <c r="I283" s="150">
        <v>2</v>
      </c>
      <c r="J283" s="150" t="str">
        <f t="shared" si="567"/>
        <v>ProVisioNET_study_110_02_cam2_2</v>
      </c>
      <c r="K283" s="156" t="s">
        <v>188</v>
      </c>
      <c r="L283" s="3" t="s">
        <v>178</v>
      </c>
      <c r="M283" s="3" t="s">
        <v>183</v>
      </c>
      <c r="N283" s="3">
        <v>8</v>
      </c>
      <c r="O283" s="3" t="s">
        <v>218</v>
      </c>
      <c r="P283" s="3">
        <v>0</v>
      </c>
      <c r="Q283" s="157" t="s">
        <v>11</v>
      </c>
      <c r="R283" s="157" t="s">
        <v>18</v>
      </c>
      <c r="S283" s="3">
        <v>18</v>
      </c>
      <c r="T283" s="3">
        <v>8</v>
      </c>
      <c r="U283" s="3">
        <v>1998</v>
      </c>
      <c r="V283" s="163" t="str">
        <f t="shared" si="569"/>
        <v>18/8/1998</v>
      </c>
      <c r="W283" s="157">
        <v>8</v>
      </c>
      <c r="X283" s="157">
        <v>11</v>
      </c>
      <c r="Y283" s="157">
        <v>2021</v>
      </c>
      <c r="Z283" s="157" t="str">
        <f t="shared" si="568"/>
        <v>8/11/2021</v>
      </c>
    </row>
    <row r="284" spans="1:26" ht="15.6" x14ac:dyDescent="0.3">
      <c r="A284" s="154" t="s">
        <v>117</v>
      </c>
      <c r="B284" s="3">
        <v>13</v>
      </c>
      <c r="C284" t="s">
        <v>176</v>
      </c>
      <c r="D284" s="3" t="s">
        <v>0</v>
      </c>
      <c r="E284" s="155" t="s">
        <v>224</v>
      </c>
      <c r="F284" s="162" t="s">
        <v>21</v>
      </c>
      <c r="G284" s="150">
        <v>13</v>
      </c>
      <c r="H284" s="150" t="s">
        <v>32</v>
      </c>
      <c r="I284" s="150">
        <v>1</v>
      </c>
      <c r="J284" s="150" t="str">
        <f t="shared" si="567"/>
        <v>ProVisioNET_study_110_02_cam3_1</v>
      </c>
      <c r="K284" s="156" t="s">
        <v>188</v>
      </c>
      <c r="L284" s="3" t="s">
        <v>178</v>
      </c>
      <c r="M284" s="3" t="s">
        <v>183</v>
      </c>
      <c r="N284" s="3">
        <v>8</v>
      </c>
      <c r="O284" s="3" t="s">
        <v>218</v>
      </c>
      <c r="P284" s="3">
        <v>0</v>
      </c>
      <c r="Q284" s="157" t="s">
        <v>11</v>
      </c>
      <c r="R284" s="157" t="s">
        <v>18</v>
      </c>
      <c r="S284" s="3">
        <v>18</v>
      </c>
      <c r="T284" s="3">
        <v>8</v>
      </c>
      <c r="U284" s="3">
        <v>1998</v>
      </c>
      <c r="V284" s="163" t="str">
        <f t="shared" si="569"/>
        <v>18/8/1998</v>
      </c>
      <c r="W284" s="157">
        <v>8</v>
      </c>
      <c r="X284" s="157">
        <v>11</v>
      </c>
      <c r="Y284" s="157">
        <v>2021</v>
      </c>
      <c r="Z284" s="157" t="str">
        <f t="shared" si="568"/>
        <v>8/11/2021</v>
      </c>
    </row>
    <row r="285" spans="1:26" ht="15.6" x14ac:dyDescent="0.3">
      <c r="A285" s="154" t="s">
        <v>117</v>
      </c>
      <c r="B285" s="3">
        <v>13</v>
      </c>
      <c r="C285" t="s">
        <v>176</v>
      </c>
      <c r="D285" s="3" t="s">
        <v>0</v>
      </c>
      <c r="E285" s="155" t="s">
        <v>224</v>
      </c>
      <c r="F285" s="162" t="s">
        <v>21</v>
      </c>
      <c r="G285" s="150">
        <v>13</v>
      </c>
      <c r="H285" s="150" t="s">
        <v>32</v>
      </c>
      <c r="I285" s="150">
        <v>2</v>
      </c>
      <c r="J285" s="150" t="str">
        <f t="shared" si="567"/>
        <v>ProVisioNET_study_110_02_cam3_2</v>
      </c>
      <c r="K285" s="156" t="s">
        <v>188</v>
      </c>
      <c r="L285" s="3" t="s">
        <v>178</v>
      </c>
      <c r="M285" s="3" t="s">
        <v>183</v>
      </c>
      <c r="N285" s="3">
        <v>8</v>
      </c>
      <c r="O285" s="3" t="s">
        <v>218</v>
      </c>
      <c r="P285" s="3">
        <v>0</v>
      </c>
      <c r="Q285" s="157" t="s">
        <v>11</v>
      </c>
      <c r="R285" s="157" t="s">
        <v>18</v>
      </c>
      <c r="S285" s="3">
        <v>18</v>
      </c>
      <c r="T285" s="3">
        <v>8</v>
      </c>
      <c r="U285" s="3">
        <v>1998</v>
      </c>
      <c r="V285" s="163" t="str">
        <f t="shared" si="569"/>
        <v>18/8/1998</v>
      </c>
      <c r="W285" s="157">
        <v>8</v>
      </c>
      <c r="X285" s="157">
        <v>11</v>
      </c>
      <c r="Y285" s="157">
        <v>2021</v>
      </c>
      <c r="Z285" s="157" t="str">
        <f t="shared" si="568"/>
        <v>8/11/2021</v>
      </c>
    </row>
    <row r="286" spans="1:26" ht="15.6" x14ac:dyDescent="0.3">
      <c r="A286" s="154" t="s">
        <v>117</v>
      </c>
      <c r="B286" s="3">
        <v>13</v>
      </c>
      <c r="C286" t="s">
        <v>176</v>
      </c>
      <c r="D286" s="3" t="s">
        <v>0</v>
      </c>
      <c r="E286" s="155" t="s">
        <v>224</v>
      </c>
      <c r="F286" s="162" t="s">
        <v>21</v>
      </c>
      <c r="G286" s="150">
        <v>13</v>
      </c>
      <c r="H286" s="150" t="s">
        <v>33</v>
      </c>
      <c r="I286" s="150">
        <v>1</v>
      </c>
      <c r="J286" s="150" t="str">
        <f t="shared" si="567"/>
        <v>ProVisioNET_study_110_02_cam4_1</v>
      </c>
      <c r="K286" s="156" t="s">
        <v>188</v>
      </c>
      <c r="L286" s="3" t="s">
        <v>178</v>
      </c>
      <c r="M286" s="3" t="s">
        <v>183</v>
      </c>
      <c r="N286" s="3">
        <v>8</v>
      </c>
      <c r="O286" s="3" t="s">
        <v>218</v>
      </c>
      <c r="P286" s="3">
        <v>0</v>
      </c>
      <c r="Q286" s="157" t="s">
        <v>11</v>
      </c>
      <c r="R286" s="157" t="s">
        <v>18</v>
      </c>
      <c r="S286" s="3">
        <v>18</v>
      </c>
      <c r="T286" s="3">
        <v>8</v>
      </c>
      <c r="U286" s="3">
        <v>1998</v>
      </c>
      <c r="V286" s="163" t="str">
        <f t="shared" si="569"/>
        <v>18/8/1998</v>
      </c>
      <c r="W286" s="157">
        <v>8</v>
      </c>
      <c r="X286" s="157">
        <v>11</v>
      </c>
      <c r="Y286" s="157">
        <v>2021</v>
      </c>
      <c r="Z286" s="157" t="str">
        <f t="shared" si="568"/>
        <v>8/11/2021</v>
      </c>
    </row>
    <row r="287" spans="1:26" ht="15.6" x14ac:dyDescent="0.3">
      <c r="A287" s="154" t="s">
        <v>117</v>
      </c>
      <c r="B287" s="3">
        <v>13</v>
      </c>
      <c r="C287" t="s">
        <v>176</v>
      </c>
      <c r="D287" s="3" t="s">
        <v>0</v>
      </c>
      <c r="E287" s="155" t="s">
        <v>224</v>
      </c>
      <c r="F287" s="162" t="s">
        <v>21</v>
      </c>
      <c r="G287" s="150">
        <v>13</v>
      </c>
      <c r="H287" s="150" t="s">
        <v>33</v>
      </c>
      <c r="I287" s="150">
        <v>2</v>
      </c>
      <c r="J287" s="150" t="str">
        <f t="shared" si="567"/>
        <v>ProVisioNET_study_110_02_cam4_2</v>
      </c>
      <c r="K287" s="156" t="s">
        <v>188</v>
      </c>
      <c r="L287" s="3" t="s">
        <v>178</v>
      </c>
      <c r="M287" s="3" t="s">
        <v>183</v>
      </c>
      <c r="N287" s="3">
        <v>8</v>
      </c>
      <c r="O287" s="3" t="s">
        <v>218</v>
      </c>
      <c r="P287" s="3">
        <v>0</v>
      </c>
      <c r="Q287" s="157" t="s">
        <v>11</v>
      </c>
      <c r="R287" s="157" t="s">
        <v>18</v>
      </c>
      <c r="S287" s="3">
        <v>18</v>
      </c>
      <c r="T287" s="3">
        <v>8</v>
      </c>
      <c r="U287" s="3">
        <v>1998</v>
      </c>
      <c r="V287" s="163" t="str">
        <f t="shared" si="569"/>
        <v>18/8/1998</v>
      </c>
      <c r="W287" s="157">
        <v>8</v>
      </c>
      <c r="X287" s="157">
        <v>11</v>
      </c>
      <c r="Y287" s="157">
        <v>2021</v>
      </c>
      <c r="Z287" s="157" t="str">
        <f t="shared" si="568"/>
        <v>8/11/2021</v>
      </c>
    </row>
    <row r="288" spans="1:26" ht="15.6" x14ac:dyDescent="0.3">
      <c r="A288" s="154" t="s">
        <v>117</v>
      </c>
      <c r="B288" s="3">
        <v>13</v>
      </c>
      <c r="C288" t="s">
        <v>176</v>
      </c>
      <c r="D288" s="3" t="s">
        <v>0</v>
      </c>
      <c r="E288" s="155" t="s">
        <v>224</v>
      </c>
      <c r="F288" s="162" t="s">
        <v>21</v>
      </c>
      <c r="G288" s="150">
        <v>13</v>
      </c>
      <c r="H288" s="150" t="s">
        <v>120</v>
      </c>
      <c r="J288" s="150" t="str">
        <f t="shared" ref="J288:J295" si="570">CONCATENATE(C288,"_",D288,"_",E288,"_",F288,"_",H288)</f>
        <v>ProVisioNET_study_110_02_glasses</v>
      </c>
      <c r="K288" s="156" t="s">
        <v>188</v>
      </c>
      <c r="L288" s="3" t="s">
        <v>178</v>
      </c>
      <c r="M288" s="3" t="s">
        <v>183</v>
      </c>
      <c r="N288" s="3">
        <v>8</v>
      </c>
      <c r="O288" s="3" t="s">
        <v>218</v>
      </c>
      <c r="P288" s="3">
        <v>0</v>
      </c>
      <c r="Q288" s="157" t="s">
        <v>11</v>
      </c>
      <c r="R288" s="157" t="s">
        <v>18</v>
      </c>
      <c r="S288" s="3">
        <v>18</v>
      </c>
      <c r="T288" s="3">
        <v>8</v>
      </c>
      <c r="U288" s="3">
        <v>1998</v>
      </c>
      <c r="V288" s="163" t="str">
        <f t="shared" si="569"/>
        <v>18/8/1998</v>
      </c>
      <c r="W288" s="157">
        <v>8</v>
      </c>
      <c r="X288" s="157">
        <v>11</v>
      </c>
      <c r="Y288" s="157">
        <v>2021</v>
      </c>
      <c r="Z288" s="157" t="str">
        <f t="shared" si="568"/>
        <v>8/11/2021</v>
      </c>
    </row>
    <row r="289" spans="1:26" ht="15.6" x14ac:dyDescent="0.3">
      <c r="A289" s="154" t="s">
        <v>117</v>
      </c>
      <c r="B289" s="3">
        <v>13</v>
      </c>
      <c r="C289" t="s">
        <v>176</v>
      </c>
      <c r="D289" s="3" t="s">
        <v>0</v>
      </c>
      <c r="E289" s="155" t="s">
        <v>224</v>
      </c>
      <c r="F289" s="162" t="s">
        <v>21</v>
      </c>
      <c r="G289" s="150">
        <v>13</v>
      </c>
      <c r="H289" s="150" t="s">
        <v>121</v>
      </c>
      <c r="J289" s="150" t="str">
        <f t="shared" si="570"/>
        <v>ProVisioNET_study_110_02_ambient</v>
      </c>
      <c r="K289" s="156" t="s">
        <v>188</v>
      </c>
      <c r="L289" s="3" t="s">
        <v>178</v>
      </c>
      <c r="M289" s="3" t="s">
        <v>183</v>
      </c>
      <c r="N289" s="3">
        <v>8</v>
      </c>
      <c r="O289" s="3" t="s">
        <v>218</v>
      </c>
      <c r="P289" s="3">
        <v>0</v>
      </c>
      <c r="Q289" s="157" t="s">
        <v>11</v>
      </c>
      <c r="R289" s="157" t="s">
        <v>18</v>
      </c>
      <c r="S289" s="3">
        <v>18</v>
      </c>
      <c r="T289" s="3">
        <v>8</v>
      </c>
      <c r="U289" s="3">
        <v>1998</v>
      </c>
      <c r="V289" s="163" t="str">
        <f t="shared" si="569"/>
        <v>18/8/1998</v>
      </c>
      <c r="W289" s="157">
        <v>8</v>
      </c>
      <c r="X289" s="157">
        <v>11</v>
      </c>
      <c r="Y289" s="157">
        <v>2021</v>
      </c>
      <c r="Z289" s="157" t="str">
        <f t="shared" si="568"/>
        <v>8/11/2021</v>
      </c>
    </row>
    <row r="290" spans="1:26" ht="15.6" x14ac:dyDescent="0.3">
      <c r="A290" s="154" t="s">
        <v>117</v>
      </c>
      <c r="B290" s="3">
        <v>13</v>
      </c>
      <c r="C290" t="s">
        <v>176</v>
      </c>
      <c r="D290" s="3" t="s">
        <v>0</v>
      </c>
      <c r="E290" s="155" t="s">
        <v>224</v>
      </c>
      <c r="F290" s="162" t="s">
        <v>21</v>
      </c>
      <c r="G290" s="150">
        <v>13</v>
      </c>
      <c r="H290" s="150" t="s">
        <v>122</v>
      </c>
      <c r="J290" s="150" t="str">
        <f t="shared" si="570"/>
        <v>ProVisioNET_study_110_02_ETrawdata</v>
      </c>
      <c r="K290" s="156" t="s">
        <v>188</v>
      </c>
      <c r="L290" s="3" t="s">
        <v>178</v>
      </c>
      <c r="M290" s="3" t="s">
        <v>183</v>
      </c>
      <c r="N290" s="3">
        <v>8</v>
      </c>
      <c r="O290" s="3" t="s">
        <v>218</v>
      </c>
      <c r="P290" s="3">
        <v>0</v>
      </c>
      <c r="Q290" s="157" t="s">
        <v>11</v>
      </c>
      <c r="R290" s="157" t="s">
        <v>18</v>
      </c>
      <c r="S290" s="3">
        <v>18</v>
      </c>
      <c r="T290" s="3">
        <v>8</v>
      </c>
      <c r="U290" s="3">
        <v>1998</v>
      </c>
      <c r="V290" s="163" t="str">
        <f t="shared" si="569"/>
        <v>18/8/1998</v>
      </c>
      <c r="W290" s="157">
        <v>8</v>
      </c>
      <c r="X290" s="157">
        <v>11</v>
      </c>
      <c r="Y290" s="157">
        <v>2021</v>
      </c>
      <c r="Z290" s="157" t="str">
        <f t="shared" si="568"/>
        <v>8/11/2021</v>
      </c>
    </row>
    <row r="291" spans="1:26" ht="15.6" x14ac:dyDescent="0.3">
      <c r="A291" s="154" t="s">
        <v>117</v>
      </c>
      <c r="B291" s="3">
        <v>13</v>
      </c>
      <c r="C291" t="s">
        <v>176</v>
      </c>
      <c r="D291" s="3" t="s">
        <v>0</v>
      </c>
      <c r="E291" s="155" t="s">
        <v>224</v>
      </c>
      <c r="F291" s="162" t="s">
        <v>21</v>
      </c>
      <c r="G291" s="150">
        <v>13</v>
      </c>
      <c r="H291" s="150" t="s">
        <v>186</v>
      </c>
      <c r="J291" s="150" t="str">
        <f t="shared" si="570"/>
        <v>ProVisioNET_study_110_02_sri_obs</v>
      </c>
      <c r="K291" s="156" t="s">
        <v>188</v>
      </c>
      <c r="L291" s="3" t="s">
        <v>178</v>
      </c>
      <c r="M291" s="3" t="s">
        <v>183</v>
      </c>
      <c r="N291" s="3">
        <v>8</v>
      </c>
      <c r="O291" s="3" t="s">
        <v>218</v>
      </c>
      <c r="P291" s="3">
        <v>0</v>
      </c>
      <c r="Q291" s="157" t="s">
        <v>11</v>
      </c>
      <c r="R291" s="157" t="s">
        <v>18</v>
      </c>
      <c r="S291" s="3">
        <v>18</v>
      </c>
      <c r="T291" s="3">
        <v>8</v>
      </c>
      <c r="U291" s="3">
        <v>1998</v>
      </c>
      <c r="V291" s="163" t="str">
        <f t="shared" si="569"/>
        <v>18/8/1998</v>
      </c>
      <c r="W291" s="157">
        <v>8</v>
      </c>
      <c r="X291" s="157">
        <v>11</v>
      </c>
      <c r="Y291" s="157">
        <v>2021</v>
      </c>
      <c r="Z291" s="157" t="str">
        <f t="shared" si="568"/>
        <v>8/11/2021</v>
      </c>
    </row>
    <row r="292" spans="1:26" ht="15.6" x14ac:dyDescent="0.3">
      <c r="A292" s="154" t="s">
        <v>117</v>
      </c>
      <c r="B292" s="3">
        <v>13</v>
      </c>
      <c r="C292" t="s">
        <v>176</v>
      </c>
      <c r="D292" s="3" t="s">
        <v>0</v>
      </c>
      <c r="E292" s="155" t="s">
        <v>224</v>
      </c>
      <c r="F292" s="162" t="s">
        <v>21</v>
      </c>
      <c r="G292" s="150">
        <v>13</v>
      </c>
      <c r="H292" s="150" t="s">
        <v>180</v>
      </c>
      <c r="J292" s="150" t="str">
        <f t="shared" si="570"/>
        <v>ProVisioNET_study_110_02_sri_ambient</v>
      </c>
      <c r="K292" s="156" t="s">
        <v>188</v>
      </c>
      <c r="L292" s="3" t="s">
        <v>178</v>
      </c>
      <c r="M292" s="3" t="s">
        <v>183</v>
      </c>
      <c r="N292" s="3">
        <v>8</v>
      </c>
      <c r="O292" s="3" t="s">
        <v>218</v>
      </c>
      <c r="P292" s="3">
        <v>0</v>
      </c>
      <c r="Q292" s="157" t="s">
        <v>11</v>
      </c>
      <c r="R292" s="157" t="s">
        <v>18</v>
      </c>
      <c r="S292" s="3">
        <v>18</v>
      </c>
      <c r="T292" s="3">
        <v>8</v>
      </c>
      <c r="U292" s="3">
        <v>1998</v>
      </c>
      <c r="V292" s="163" t="str">
        <f t="shared" si="569"/>
        <v>18/8/1998</v>
      </c>
      <c r="W292" s="157">
        <v>8</v>
      </c>
      <c r="X292" s="157">
        <v>11</v>
      </c>
      <c r="Y292" s="157">
        <v>2021</v>
      </c>
      <c r="Z292" s="157" t="str">
        <f t="shared" si="568"/>
        <v>8/11/2021</v>
      </c>
    </row>
    <row r="293" spans="1:26" ht="15.6" x14ac:dyDescent="0.3">
      <c r="A293" s="154" t="s">
        <v>117</v>
      </c>
      <c r="B293" s="3">
        <v>13</v>
      </c>
      <c r="C293" t="s">
        <v>176</v>
      </c>
      <c r="D293" s="3" t="s">
        <v>0</v>
      </c>
      <c r="E293" s="155" t="s">
        <v>224</v>
      </c>
      <c r="F293" s="162" t="s">
        <v>21</v>
      </c>
      <c r="G293" s="150">
        <v>13</v>
      </c>
      <c r="H293" s="150" t="s">
        <v>199</v>
      </c>
      <c r="J293" s="150" t="str">
        <f t="shared" si="570"/>
        <v>ProVisioNET_study_110_02_fitbit</v>
      </c>
      <c r="K293" s="156" t="s">
        <v>188</v>
      </c>
      <c r="L293" s="3" t="s">
        <v>178</v>
      </c>
      <c r="M293" s="3" t="s">
        <v>183</v>
      </c>
      <c r="N293" s="3">
        <v>8</v>
      </c>
      <c r="O293" s="3" t="s">
        <v>218</v>
      </c>
      <c r="P293" s="3">
        <v>0</v>
      </c>
      <c r="Q293" s="157" t="s">
        <v>11</v>
      </c>
      <c r="R293" s="157" t="s">
        <v>18</v>
      </c>
      <c r="S293" s="3">
        <v>18</v>
      </c>
      <c r="T293" s="3">
        <v>8</v>
      </c>
      <c r="U293" s="3">
        <v>1998</v>
      </c>
      <c r="V293" s="163" t="str">
        <f t="shared" si="569"/>
        <v>18/8/1998</v>
      </c>
      <c r="W293" s="157">
        <v>8</v>
      </c>
      <c r="X293" s="157">
        <v>11</v>
      </c>
      <c r="Y293" s="157">
        <v>2021</v>
      </c>
      <c r="Z293" s="157" t="str">
        <f t="shared" si="568"/>
        <v>8/11/2021</v>
      </c>
    </row>
    <row r="294" spans="1:26" s="166" customFormat="1" ht="15.6" x14ac:dyDescent="0.3">
      <c r="A294" s="159" t="s">
        <v>117</v>
      </c>
      <c r="B294" s="5">
        <v>13</v>
      </c>
      <c r="C294" s="166" t="s">
        <v>176</v>
      </c>
      <c r="D294" s="5" t="s">
        <v>0</v>
      </c>
      <c r="E294" s="161" t="s">
        <v>224</v>
      </c>
      <c r="F294" s="167" t="s">
        <v>21</v>
      </c>
      <c r="G294" s="160">
        <v>13</v>
      </c>
      <c r="H294" s="160" t="s">
        <v>195</v>
      </c>
      <c r="J294" s="160" t="str">
        <f t="shared" si="570"/>
        <v>ProVisioNET_study_110_02_zed</v>
      </c>
      <c r="K294" s="165"/>
      <c r="L294" s="5" t="s">
        <v>178</v>
      </c>
      <c r="M294" s="5" t="s">
        <v>183</v>
      </c>
      <c r="N294" s="5">
        <v>8</v>
      </c>
      <c r="O294" s="5" t="s">
        <v>218</v>
      </c>
      <c r="P294" s="5">
        <v>0</v>
      </c>
      <c r="Q294" s="160" t="s">
        <v>11</v>
      </c>
      <c r="R294" s="160" t="s">
        <v>18</v>
      </c>
      <c r="S294" s="5">
        <v>18</v>
      </c>
      <c r="T294" s="5">
        <v>8</v>
      </c>
      <c r="U294" s="5">
        <v>1998</v>
      </c>
      <c r="V294" s="168" t="str">
        <f t="shared" si="569"/>
        <v>18/8/1998</v>
      </c>
      <c r="W294" s="160">
        <v>8</v>
      </c>
      <c r="X294" s="160">
        <v>11</v>
      </c>
      <c r="Y294" s="160">
        <v>2021</v>
      </c>
      <c r="Z294" s="160" t="str">
        <f t="shared" si="568"/>
        <v>8/11/2021</v>
      </c>
    </row>
    <row r="295" spans="1:26" ht="15.6" x14ac:dyDescent="0.3">
      <c r="A295" s="146" t="s">
        <v>117</v>
      </c>
      <c r="B295" s="147">
        <v>14</v>
      </c>
      <c r="C295" s="147" t="s">
        <v>176</v>
      </c>
      <c r="D295" s="147" t="s">
        <v>0</v>
      </c>
      <c r="E295" s="148" t="s">
        <v>225</v>
      </c>
      <c r="F295" s="149" t="s">
        <v>23</v>
      </c>
      <c r="G295" s="147">
        <v>14</v>
      </c>
      <c r="H295" s="147" t="s">
        <v>117</v>
      </c>
      <c r="I295" s="147"/>
      <c r="J295" s="150" t="str">
        <f t="shared" si="570"/>
        <v>ProVisioNET_study_204_04_label</v>
      </c>
      <c r="K295" s="147" t="s">
        <v>115</v>
      </c>
      <c r="L295" s="151" t="s">
        <v>196</v>
      </c>
      <c r="M295" s="147" t="s">
        <v>183</v>
      </c>
      <c r="N295" s="147">
        <v>7</v>
      </c>
      <c r="O295" s="147" t="s">
        <v>218</v>
      </c>
      <c r="P295" s="147">
        <v>37</v>
      </c>
      <c r="Q295" s="152" t="s">
        <v>11</v>
      </c>
      <c r="R295" s="152" t="s">
        <v>18</v>
      </c>
      <c r="S295" s="152">
        <v>7</v>
      </c>
      <c r="T295" s="152">
        <v>9</v>
      </c>
      <c r="U295" s="152">
        <v>1962</v>
      </c>
      <c r="V295" s="152" t="str">
        <f>S295&amp;"/"&amp;T295&amp;"/"&amp;U295</f>
        <v>7/9/1962</v>
      </c>
      <c r="W295" s="152">
        <v>12</v>
      </c>
      <c r="X295" s="152">
        <v>11</v>
      </c>
      <c r="Y295" s="152">
        <v>2021</v>
      </c>
      <c r="Z295" s="152" t="str">
        <f>W295&amp;"/"&amp;X295&amp;"/"&amp;Y295</f>
        <v>12/11/2021</v>
      </c>
    </row>
    <row r="296" spans="1:26" ht="15.6" x14ac:dyDescent="0.3">
      <c r="A296" s="154" t="s">
        <v>117</v>
      </c>
      <c r="B296" s="3">
        <v>14</v>
      </c>
      <c r="C296" t="s">
        <v>176</v>
      </c>
      <c r="D296" s="3" t="s">
        <v>0</v>
      </c>
      <c r="E296" s="155" t="s">
        <v>225</v>
      </c>
      <c r="F296" s="162" t="s">
        <v>23</v>
      </c>
      <c r="G296" s="150">
        <v>14</v>
      </c>
      <c r="H296" s="150" t="s">
        <v>119</v>
      </c>
      <c r="I296" s="3">
        <v>1</v>
      </c>
      <c r="J296" s="150" t="str">
        <f t="shared" ref="J296:J303" si="571">CONCATENATE(C296,"_",D296,"_",E296,"_",F296,"_",H296,"_",I296)</f>
        <v>ProVisioNET_study_204_04_cam1_1</v>
      </c>
      <c r="K296" s="156" t="s">
        <v>188</v>
      </c>
      <c r="L296" s="3" t="s">
        <v>196</v>
      </c>
      <c r="M296" s="3" t="s">
        <v>183</v>
      </c>
      <c r="N296" s="3">
        <v>7</v>
      </c>
      <c r="O296" s="3" t="s">
        <v>218</v>
      </c>
      <c r="P296" s="3">
        <v>37</v>
      </c>
      <c r="Q296" s="157" t="s">
        <v>11</v>
      </c>
      <c r="R296" s="157" t="s">
        <v>18</v>
      </c>
      <c r="S296" s="3">
        <v>7</v>
      </c>
      <c r="T296" s="3">
        <v>9</v>
      </c>
      <c r="U296" s="3">
        <v>1962</v>
      </c>
      <c r="V296" s="163" t="str">
        <f>"7/9/1962"</f>
        <v>7/9/1962</v>
      </c>
      <c r="W296" s="157">
        <v>12</v>
      </c>
      <c r="X296" s="157">
        <v>11</v>
      </c>
      <c r="Y296" s="157">
        <v>2021</v>
      </c>
      <c r="Z296" s="157" t="str">
        <f t="shared" ref="Z296:Z303" si="572">W296&amp;"/"&amp;X296&amp;"/"&amp;Y296</f>
        <v>12/11/2021</v>
      </c>
    </row>
    <row r="297" spans="1:26" ht="15.6" x14ac:dyDescent="0.3">
      <c r="A297" s="154" t="s">
        <v>117</v>
      </c>
      <c r="B297" s="3">
        <v>14</v>
      </c>
      <c r="C297" t="s">
        <v>176</v>
      </c>
      <c r="D297" s="3" t="s">
        <v>0</v>
      </c>
      <c r="E297" s="155" t="s">
        <v>225</v>
      </c>
      <c r="F297" s="162" t="s">
        <v>23</v>
      </c>
      <c r="G297" s="150">
        <v>14</v>
      </c>
      <c r="H297" s="150" t="s">
        <v>119</v>
      </c>
      <c r="I297" s="150">
        <v>2</v>
      </c>
      <c r="J297" s="150" t="str">
        <f t="shared" si="571"/>
        <v>ProVisioNET_study_204_04_cam1_2</v>
      </c>
      <c r="K297" s="156" t="s">
        <v>188</v>
      </c>
      <c r="L297" s="3" t="s">
        <v>196</v>
      </c>
      <c r="M297" s="3" t="s">
        <v>183</v>
      </c>
      <c r="N297" s="3">
        <v>7</v>
      </c>
      <c r="O297" s="3" t="s">
        <v>218</v>
      </c>
      <c r="P297" s="3">
        <v>37</v>
      </c>
      <c r="Q297" s="157" t="s">
        <v>11</v>
      </c>
      <c r="R297" s="157" t="s">
        <v>18</v>
      </c>
      <c r="S297" s="3">
        <v>7</v>
      </c>
      <c r="T297" s="3">
        <v>9</v>
      </c>
      <c r="U297" s="3">
        <v>1962</v>
      </c>
      <c r="V297" s="163" t="str">
        <f t="shared" ref="V297:V314" si="573">"7/9/1962"</f>
        <v>7/9/1962</v>
      </c>
      <c r="W297" s="157">
        <v>12</v>
      </c>
      <c r="X297" s="157">
        <v>11</v>
      </c>
      <c r="Y297" s="157">
        <v>2021</v>
      </c>
      <c r="Z297" s="157" t="str">
        <f t="shared" si="572"/>
        <v>12/11/2021</v>
      </c>
    </row>
    <row r="298" spans="1:26" ht="15.6" x14ac:dyDescent="0.3">
      <c r="A298" s="154" t="s">
        <v>117</v>
      </c>
      <c r="B298" s="3">
        <v>14</v>
      </c>
      <c r="C298" t="s">
        <v>176</v>
      </c>
      <c r="D298" s="3" t="s">
        <v>0</v>
      </c>
      <c r="E298" s="155" t="s">
        <v>225</v>
      </c>
      <c r="F298" s="162" t="s">
        <v>23</v>
      </c>
      <c r="G298" s="150">
        <v>14</v>
      </c>
      <c r="H298" s="150" t="s">
        <v>119</v>
      </c>
      <c r="I298" s="150">
        <v>3</v>
      </c>
      <c r="J298" s="150" t="str">
        <f t="shared" si="571"/>
        <v>ProVisioNET_study_204_04_cam1_3</v>
      </c>
      <c r="K298" s="156" t="s">
        <v>188</v>
      </c>
      <c r="L298" s="3" t="s">
        <v>196</v>
      </c>
      <c r="M298" s="3" t="s">
        <v>183</v>
      </c>
      <c r="N298" s="3">
        <v>7</v>
      </c>
      <c r="O298" s="3" t="s">
        <v>218</v>
      </c>
      <c r="P298" s="3">
        <v>37</v>
      </c>
      <c r="Q298" s="157" t="s">
        <v>11</v>
      </c>
      <c r="R298" s="157" t="s">
        <v>18</v>
      </c>
      <c r="S298" s="3">
        <v>7</v>
      </c>
      <c r="T298" s="3">
        <v>9</v>
      </c>
      <c r="U298" s="3">
        <v>1962</v>
      </c>
      <c r="V298" s="163" t="str">
        <f t="shared" si="573"/>
        <v>7/9/1962</v>
      </c>
      <c r="W298" s="157">
        <v>12</v>
      </c>
      <c r="X298" s="157">
        <v>11</v>
      </c>
      <c r="Y298" s="157">
        <v>2021</v>
      </c>
      <c r="Z298" s="157" t="str">
        <f t="shared" si="572"/>
        <v>12/11/2021</v>
      </c>
    </row>
    <row r="299" spans="1:26" ht="15.6" x14ac:dyDescent="0.3">
      <c r="A299" s="154" t="s">
        <v>117</v>
      </c>
      <c r="B299" s="3">
        <v>14</v>
      </c>
      <c r="C299" t="s">
        <v>176</v>
      </c>
      <c r="D299" s="3" t="s">
        <v>0</v>
      </c>
      <c r="E299" s="155" t="s">
        <v>225</v>
      </c>
      <c r="F299" s="162" t="s">
        <v>23</v>
      </c>
      <c r="G299" s="150">
        <v>14</v>
      </c>
      <c r="H299" s="150" t="s">
        <v>31</v>
      </c>
      <c r="I299" s="150">
        <v>1</v>
      </c>
      <c r="J299" s="150" t="str">
        <f t="shared" si="571"/>
        <v>ProVisioNET_study_204_04_cam2_1</v>
      </c>
      <c r="K299" s="156" t="s">
        <v>188</v>
      </c>
      <c r="L299" s="3" t="s">
        <v>196</v>
      </c>
      <c r="M299" s="3" t="s">
        <v>183</v>
      </c>
      <c r="N299" s="3">
        <v>7</v>
      </c>
      <c r="O299" s="3" t="s">
        <v>218</v>
      </c>
      <c r="P299" s="3">
        <v>37</v>
      </c>
      <c r="Q299" s="157" t="s">
        <v>11</v>
      </c>
      <c r="R299" s="157" t="s">
        <v>18</v>
      </c>
      <c r="S299" s="3">
        <v>7</v>
      </c>
      <c r="T299" s="3">
        <v>9</v>
      </c>
      <c r="U299" s="3">
        <v>1962</v>
      </c>
      <c r="V299" s="163" t="str">
        <f t="shared" si="573"/>
        <v>7/9/1962</v>
      </c>
      <c r="W299" s="157">
        <v>12</v>
      </c>
      <c r="X299" s="157">
        <v>11</v>
      </c>
      <c r="Y299" s="157">
        <v>2021</v>
      </c>
      <c r="Z299" s="157" t="str">
        <f t="shared" si="572"/>
        <v>12/11/2021</v>
      </c>
    </row>
    <row r="300" spans="1:26" ht="15.6" x14ac:dyDescent="0.3">
      <c r="A300" s="154" t="s">
        <v>117</v>
      </c>
      <c r="B300" s="3">
        <v>14</v>
      </c>
      <c r="C300" t="s">
        <v>176</v>
      </c>
      <c r="D300" s="3" t="s">
        <v>0</v>
      </c>
      <c r="E300" s="155" t="s">
        <v>225</v>
      </c>
      <c r="F300" s="162" t="s">
        <v>23</v>
      </c>
      <c r="G300" s="150">
        <v>14</v>
      </c>
      <c r="H300" s="150" t="s">
        <v>31</v>
      </c>
      <c r="I300" s="150">
        <v>2</v>
      </c>
      <c r="J300" s="150" t="str">
        <f t="shared" si="571"/>
        <v>ProVisioNET_study_204_04_cam2_2</v>
      </c>
      <c r="K300" s="156" t="s">
        <v>188</v>
      </c>
      <c r="L300" s="3" t="s">
        <v>196</v>
      </c>
      <c r="M300" s="3" t="s">
        <v>183</v>
      </c>
      <c r="N300" s="3">
        <v>7</v>
      </c>
      <c r="O300" s="3" t="s">
        <v>218</v>
      </c>
      <c r="P300" s="3">
        <v>37</v>
      </c>
      <c r="Q300" s="157" t="s">
        <v>11</v>
      </c>
      <c r="R300" s="157" t="s">
        <v>18</v>
      </c>
      <c r="S300" s="3">
        <v>7</v>
      </c>
      <c r="T300" s="3">
        <v>9</v>
      </c>
      <c r="U300" s="3">
        <v>1962</v>
      </c>
      <c r="V300" s="163" t="str">
        <f t="shared" si="573"/>
        <v>7/9/1962</v>
      </c>
      <c r="W300" s="157">
        <v>12</v>
      </c>
      <c r="X300" s="157">
        <v>11</v>
      </c>
      <c r="Y300" s="157">
        <v>2021</v>
      </c>
      <c r="Z300" s="157" t="str">
        <f t="shared" si="572"/>
        <v>12/11/2021</v>
      </c>
    </row>
    <row r="301" spans="1:26" ht="15.6" x14ac:dyDescent="0.3">
      <c r="A301" s="154" t="s">
        <v>117</v>
      </c>
      <c r="B301" s="3">
        <v>14</v>
      </c>
      <c r="C301" t="s">
        <v>176</v>
      </c>
      <c r="D301" s="3" t="s">
        <v>0</v>
      </c>
      <c r="E301" s="155" t="s">
        <v>225</v>
      </c>
      <c r="F301" s="162" t="s">
        <v>23</v>
      </c>
      <c r="G301" s="150">
        <v>14</v>
      </c>
      <c r="H301" s="150" t="s">
        <v>31</v>
      </c>
      <c r="I301" s="150">
        <v>3</v>
      </c>
      <c r="J301" s="150" t="str">
        <f t="shared" si="571"/>
        <v>ProVisioNET_study_204_04_cam2_3</v>
      </c>
      <c r="K301" s="156" t="s">
        <v>188</v>
      </c>
      <c r="L301" s="3" t="s">
        <v>196</v>
      </c>
      <c r="M301" s="3" t="s">
        <v>183</v>
      </c>
      <c r="N301" s="3">
        <v>7</v>
      </c>
      <c r="O301" s="3" t="s">
        <v>218</v>
      </c>
      <c r="P301" s="3">
        <v>37</v>
      </c>
      <c r="Q301" s="157" t="s">
        <v>11</v>
      </c>
      <c r="R301" s="157" t="s">
        <v>18</v>
      </c>
      <c r="S301" s="3">
        <v>7</v>
      </c>
      <c r="T301" s="3">
        <v>9</v>
      </c>
      <c r="U301" s="3">
        <v>1962</v>
      </c>
      <c r="V301" s="163" t="str">
        <f t="shared" si="573"/>
        <v>7/9/1962</v>
      </c>
      <c r="W301" s="157">
        <v>12</v>
      </c>
      <c r="X301" s="157">
        <v>11</v>
      </c>
      <c r="Y301" s="157">
        <v>2021</v>
      </c>
      <c r="Z301" s="157" t="str">
        <f t="shared" si="572"/>
        <v>12/11/2021</v>
      </c>
    </row>
    <row r="302" spans="1:26" ht="15.6" x14ac:dyDescent="0.3">
      <c r="A302" s="154" t="s">
        <v>117</v>
      </c>
      <c r="B302" s="3">
        <v>14</v>
      </c>
      <c r="C302" t="s">
        <v>176</v>
      </c>
      <c r="D302" s="3" t="s">
        <v>0</v>
      </c>
      <c r="E302" s="155" t="s">
        <v>225</v>
      </c>
      <c r="F302" s="162" t="s">
        <v>23</v>
      </c>
      <c r="G302" s="150">
        <v>14</v>
      </c>
      <c r="H302" s="150" t="s">
        <v>32</v>
      </c>
      <c r="I302" s="150">
        <v>1</v>
      </c>
      <c r="J302" s="150" t="str">
        <f t="shared" si="571"/>
        <v>ProVisioNET_study_204_04_cam3_1</v>
      </c>
      <c r="K302" s="156" t="s">
        <v>188</v>
      </c>
      <c r="L302" s="3" t="s">
        <v>196</v>
      </c>
      <c r="M302" s="3" t="s">
        <v>183</v>
      </c>
      <c r="N302" s="3">
        <v>7</v>
      </c>
      <c r="O302" s="3" t="s">
        <v>218</v>
      </c>
      <c r="P302" s="3">
        <v>37</v>
      </c>
      <c r="Q302" s="157" t="s">
        <v>11</v>
      </c>
      <c r="R302" s="157" t="s">
        <v>18</v>
      </c>
      <c r="S302" s="3">
        <v>7</v>
      </c>
      <c r="T302" s="3">
        <v>9</v>
      </c>
      <c r="U302" s="3">
        <v>1962</v>
      </c>
      <c r="V302" s="163" t="str">
        <f t="shared" si="573"/>
        <v>7/9/1962</v>
      </c>
      <c r="W302" s="157">
        <v>12</v>
      </c>
      <c r="X302" s="157">
        <v>11</v>
      </c>
      <c r="Y302" s="157">
        <v>2021</v>
      </c>
      <c r="Z302" s="157" t="str">
        <f t="shared" si="572"/>
        <v>12/11/2021</v>
      </c>
    </row>
    <row r="303" spans="1:26" ht="15.6" x14ac:dyDescent="0.3">
      <c r="A303" s="154" t="s">
        <v>117</v>
      </c>
      <c r="B303" s="3">
        <v>14</v>
      </c>
      <c r="C303" t="s">
        <v>176</v>
      </c>
      <c r="D303" s="3" t="s">
        <v>0</v>
      </c>
      <c r="E303" s="155" t="s">
        <v>225</v>
      </c>
      <c r="F303" s="162" t="s">
        <v>23</v>
      </c>
      <c r="G303" s="150">
        <v>14</v>
      </c>
      <c r="H303" s="150" t="s">
        <v>32</v>
      </c>
      <c r="I303" s="150">
        <v>2</v>
      </c>
      <c r="J303" s="150" t="str">
        <f t="shared" si="571"/>
        <v>ProVisioNET_study_204_04_cam3_2</v>
      </c>
      <c r="K303" s="156" t="s">
        <v>188</v>
      </c>
      <c r="L303" s="3" t="s">
        <v>196</v>
      </c>
      <c r="M303" s="3" t="s">
        <v>183</v>
      </c>
      <c r="N303" s="3">
        <v>7</v>
      </c>
      <c r="O303" s="3" t="s">
        <v>218</v>
      </c>
      <c r="P303" s="3">
        <v>37</v>
      </c>
      <c r="Q303" s="157" t="s">
        <v>11</v>
      </c>
      <c r="R303" s="157" t="s">
        <v>18</v>
      </c>
      <c r="S303" s="3">
        <v>7</v>
      </c>
      <c r="T303" s="3">
        <v>9</v>
      </c>
      <c r="U303" s="3">
        <v>1962</v>
      </c>
      <c r="V303" s="163" t="str">
        <f t="shared" si="573"/>
        <v>7/9/1962</v>
      </c>
      <c r="W303" s="157">
        <v>12</v>
      </c>
      <c r="X303" s="157">
        <v>11</v>
      </c>
      <c r="Y303" s="157">
        <v>2021</v>
      </c>
      <c r="Z303" s="157" t="str">
        <f t="shared" si="572"/>
        <v>12/11/2021</v>
      </c>
    </row>
    <row r="304" spans="1:26" ht="15.6" x14ac:dyDescent="0.3">
      <c r="A304" s="154" t="s">
        <v>117</v>
      </c>
      <c r="B304" s="3">
        <v>14</v>
      </c>
      <c r="C304" t="s">
        <v>176</v>
      </c>
      <c r="D304" s="3" t="s">
        <v>0</v>
      </c>
      <c r="E304" s="155" t="s">
        <v>225</v>
      </c>
      <c r="F304" s="162" t="s">
        <v>23</v>
      </c>
      <c r="G304" s="150">
        <v>14</v>
      </c>
      <c r="H304" s="150" t="s">
        <v>32</v>
      </c>
      <c r="I304" s="150">
        <v>3</v>
      </c>
      <c r="J304" s="150" t="str">
        <f t="shared" ref="J304:J306" si="574">CONCATENATE(C304,"_",D304,"_",E304,"_",F304,"_",H304,"_",I304)</f>
        <v>ProVisioNET_study_204_04_cam3_3</v>
      </c>
      <c r="K304" s="156" t="s">
        <v>188</v>
      </c>
      <c r="L304" s="3" t="s">
        <v>196</v>
      </c>
      <c r="M304" s="3" t="s">
        <v>183</v>
      </c>
      <c r="N304" s="3">
        <v>7</v>
      </c>
      <c r="O304" s="3" t="s">
        <v>218</v>
      </c>
      <c r="P304" s="3">
        <v>37</v>
      </c>
      <c r="Q304" s="157" t="s">
        <v>11</v>
      </c>
      <c r="R304" s="157" t="s">
        <v>18</v>
      </c>
      <c r="S304" s="3">
        <v>7</v>
      </c>
      <c r="T304" s="3">
        <v>9</v>
      </c>
      <c r="U304" s="3">
        <v>1962</v>
      </c>
      <c r="V304" s="163" t="str">
        <f t="shared" si="573"/>
        <v>7/9/1962</v>
      </c>
      <c r="W304" s="157">
        <v>12</v>
      </c>
      <c r="X304" s="157">
        <v>11</v>
      </c>
      <c r="Y304" s="157">
        <v>2021</v>
      </c>
      <c r="Z304" s="157" t="str">
        <f t="shared" ref="Z304:Z310" si="575">W304&amp;"/"&amp;X304&amp;"/"&amp;Y304</f>
        <v>12/11/2021</v>
      </c>
    </row>
    <row r="305" spans="1:26" ht="15.6" x14ac:dyDescent="0.3">
      <c r="A305" s="154" t="s">
        <v>117</v>
      </c>
      <c r="B305" s="3">
        <v>14</v>
      </c>
      <c r="C305" t="s">
        <v>176</v>
      </c>
      <c r="D305" s="3" t="s">
        <v>0</v>
      </c>
      <c r="E305" s="155" t="s">
        <v>225</v>
      </c>
      <c r="F305" s="162" t="s">
        <v>23</v>
      </c>
      <c r="G305" s="150">
        <v>14</v>
      </c>
      <c r="H305" s="150" t="s">
        <v>33</v>
      </c>
      <c r="I305" s="150">
        <v>1</v>
      </c>
      <c r="J305" s="150" t="str">
        <f t="shared" si="574"/>
        <v>ProVisioNET_study_204_04_cam4_1</v>
      </c>
      <c r="K305" s="156" t="s">
        <v>188</v>
      </c>
      <c r="L305" s="3" t="s">
        <v>196</v>
      </c>
      <c r="M305" s="3" t="s">
        <v>183</v>
      </c>
      <c r="N305" s="3">
        <v>7</v>
      </c>
      <c r="O305" s="3" t="s">
        <v>218</v>
      </c>
      <c r="P305" s="3">
        <v>37</v>
      </c>
      <c r="Q305" s="157" t="s">
        <v>11</v>
      </c>
      <c r="R305" s="157" t="s">
        <v>18</v>
      </c>
      <c r="S305" s="3">
        <v>7</v>
      </c>
      <c r="T305" s="3">
        <v>9</v>
      </c>
      <c r="U305" s="3">
        <v>1962</v>
      </c>
      <c r="V305" s="163" t="str">
        <f t="shared" si="573"/>
        <v>7/9/1962</v>
      </c>
      <c r="W305" s="157">
        <v>12</v>
      </c>
      <c r="X305" s="157">
        <v>11</v>
      </c>
      <c r="Y305" s="157">
        <v>2021</v>
      </c>
      <c r="Z305" s="157" t="str">
        <f t="shared" si="575"/>
        <v>12/11/2021</v>
      </c>
    </row>
    <row r="306" spans="1:26" ht="15.6" x14ac:dyDescent="0.3">
      <c r="A306" s="154" t="s">
        <v>117</v>
      </c>
      <c r="B306" s="3">
        <v>14</v>
      </c>
      <c r="C306" t="s">
        <v>176</v>
      </c>
      <c r="D306" s="3" t="s">
        <v>0</v>
      </c>
      <c r="E306" s="155" t="s">
        <v>225</v>
      </c>
      <c r="F306" s="162" t="s">
        <v>23</v>
      </c>
      <c r="G306" s="150">
        <v>14</v>
      </c>
      <c r="H306" s="150" t="s">
        <v>33</v>
      </c>
      <c r="I306" s="150">
        <v>2</v>
      </c>
      <c r="J306" s="150" t="str">
        <f t="shared" si="574"/>
        <v>ProVisioNET_study_204_04_cam4_2</v>
      </c>
      <c r="K306" s="156" t="s">
        <v>188</v>
      </c>
      <c r="L306" s="3" t="s">
        <v>196</v>
      </c>
      <c r="M306" s="3" t="s">
        <v>183</v>
      </c>
      <c r="N306" s="3">
        <v>7</v>
      </c>
      <c r="O306" s="3" t="s">
        <v>218</v>
      </c>
      <c r="P306" s="3">
        <v>37</v>
      </c>
      <c r="Q306" s="157" t="s">
        <v>11</v>
      </c>
      <c r="R306" s="157" t="s">
        <v>18</v>
      </c>
      <c r="S306" s="3">
        <v>7</v>
      </c>
      <c r="T306" s="3">
        <v>9</v>
      </c>
      <c r="U306" s="3">
        <v>1962</v>
      </c>
      <c r="V306" s="163" t="str">
        <f t="shared" si="573"/>
        <v>7/9/1962</v>
      </c>
      <c r="W306" s="157">
        <v>12</v>
      </c>
      <c r="X306" s="157">
        <v>11</v>
      </c>
      <c r="Y306" s="157">
        <v>2021</v>
      </c>
      <c r="Z306" s="157" t="str">
        <f t="shared" si="575"/>
        <v>12/11/2021</v>
      </c>
    </row>
    <row r="307" spans="1:26" ht="15.6" x14ac:dyDescent="0.3">
      <c r="A307" s="154" t="s">
        <v>117</v>
      </c>
      <c r="B307" s="3">
        <v>14</v>
      </c>
      <c r="C307" t="s">
        <v>176</v>
      </c>
      <c r="D307" s="3" t="s">
        <v>0</v>
      </c>
      <c r="E307" s="155" t="s">
        <v>225</v>
      </c>
      <c r="F307" s="162" t="s">
        <v>23</v>
      </c>
      <c r="G307" s="150">
        <v>14</v>
      </c>
      <c r="H307" s="150" t="s">
        <v>33</v>
      </c>
      <c r="I307" s="150">
        <v>3</v>
      </c>
      <c r="J307" s="150" t="str">
        <f t="shared" ref="J307" si="576">CONCATENATE(C307,"_",D307,"_",E307,"_",F307,"_",H307,"_",I307)</f>
        <v>ProVisioNET_study_204_04_cam4_3</v>
      </c>
      <c r="K307" s="156" t="s">
        <v>188</v>
      </c>
      <c r="L307" s="3" t="s">
        <v>196</v>
      </c>
      <c r="M307" s="3" t="s">
        <v>183</v>
      </c>
      <c r="N307" s="3">
        <v>7</v>
      </c>
      <c r="O307" s="3" t="s">
        <v>218</v>
      </c>
      <c r="P307" s="3">
        <v>37</v>
      </c>
      <c r="Q307" s="157" t="s">
        <v>11</v>
      </c>
      <c r="R307" s="157" t="s">
        <v>18</v>
      </c>
      <c r="S307" s="3">
        <v>7</v>
      </c>
      <c r="T307" s="3">
        <v>9</v>
      </c>
      <c r="U307" s="3">
        <v>1962</v>
      </c>
      <c r="V307" s="163" t="str">
        <f t="shared" si="573"/>
        <v>7/9/1962</v>
      </c>
      <c r="W307" s="157">
        <v>12</v>
      </c>
      <c r="X307" s="157">
        <v>11</v>
      </c>
      <c r="Y307" s="157">
        <v>2021</v>
      </c>
      <c r="Z307" s="157" t="str">
        <f t="shared" si="575"/>
        <v>12/11/2021</v>
      </c>
    </row>
    <row r="308" spans="1:26" ht="15.6" x14ac:dyDescent="0.3">
      <c r="A308" s="154" t="s">
        <v>117</v>
      </c>
      <c r="B308" s="3">
        <v>14</v>
      </c>
      <c r="C308" t="s">
        <v>176</v>
      </c>
      <c r="D308" s="3" t="s">
        <v>0</v>
      </c>
      <c r="E308" s="155" t="s">
        <v>225</v>
      </c>
      <c r="F308" s="162" t="s">
        <v>23</v>
      </c>
      <c r="G308" s="150">
        <v>14</v>
      </c>
      <c r="H308" s="150" t="s">
        <v>120</v>
      </c>
      <c r="J308" s="150" t="str">
        <f t="shared" ref="J308:J315" si="577">CONCATENATE(C308,"_",D308,"_",E308,"_",F308,"_",H308)</f>
        <v>ProVisioNET_study_204_04_glasses</v>
      </c>
      <c r="K308" s="156" t="s">
        <v>188</v>
      </c>
      <c r="L308" s="3" t="s">
        <v>196</v>
      </c>
      <c r="M308" s="3" t="s">
        <v>183</v>
      </c>
      <c r="N308" s="3">
        <v>7</v>
      </c>
      <c r="O308" s="3" t="s">
        <v>218</v>
      </c>
      <c r="P308" s="3">
        <v>37</v>
      </c>
      <c r="Q308" s="157" t="s">
        <v>11</v>
      </c>
      <c r="R308" s="157" t="s">
        <v>18</v>
      </c>
      <c r="S308" s="3">
        <v>7</v>
      </c>
      <c r="T308" s="3">
        <v>9</v>
      </c>
      <c r="U308" s="3">
        <v>1962</v>
      </c>
      <c r="V308" s="163" t="str">
        <f t="shared" si="573"/>
        <v>7/9/1962</v>
      </c>
      <c r="W308" s="157">
        <v>12</v>
      </c>
      <c r="X308" s="157">
        <v>11</v>
      </c>
      <c r="Y308" s="157">
        <v>2021</v>
      </c>
      <c r="Z308" s="157" t="str">
        <f t="shared" si="575"/>
        <v>12/11/2021</v>
      </c>
    </row>
    <row r="309" spans="1:26" ht="15.6" x14ac:dyDescent="0.3">
      <c r="A309" s="154" t="s">
        <v>117</v>
      </c>
      <c r="B309" s="3">
        <v>14</v>
      </c>
      <c r="C309" t="s">
        <v>176</v>
      </c>
      <c r="D309" s="3" t="s">
        <v>0</v>
      </c>
      <c r="E309" s="155" t="s">
        <v>225</v>
      </c>
      <c r="F309" s="162" t="s">
        <v>23</v>
      </c>
      <c r="G309" s="150">
        <v>14</v>
      </c>
      <c r="H309" s="150" t="s">
        <v>121</v>
      </c>
      <c r="J309" s="150" t="str">
        <f t="shared" si="577"/>
        <v>ProVisioNET_study_204_04_ambient</v>
      </c>
      <c r="K309" s="156" t="s">
        <v>188</v>
      </c>
      <c r="L309" s="3" t="s">
        <v>196</v>
      </c>
      <c r="M309" s="3" t="s">
        <v>183</v>
      </c>
      <c r="N309" s="3">
        <v>7</v>
      </c>
      <c r="O309" s="3" t="s">
        <v>218</v>
      </c>
      <c r="P309" s="3">
        <v>37</v>
      </c>
      <c r="Q309" s="157" t="s">
        <v>11</v>
      </c>
      <c r="R309" s="157" t="s">
        <v>18</v>
      </c>
      <c r="S309" s="3">
        <v>7</v>
      </c>
      <c r="T309" s="3">
        <v>9</v>
      </c>
      <c r="U309" s="3">
        <v>1962</v>
      </c>
      <c r="V309" s="163" t="str">
        <f t="shared" si="573"/>
        <v>7/9/1962</v>
      </c>
      <c r="W309" s="157">
        <v>12</v>
      </c>
      <c r="X309" s="157">
        <v>11</v>
      </c>
      <c r="Y309" s="157">
        <v>2021</v>
      </c>
      <c r="Z309" s="157" t="str">
        <f t="shared" si="575"/>
        <v>12/11/2021</v>
      </c>
    </row>
    <row r="310" spans="1:26" s="166" customFormat="1" ht="15.6" x14ac:dyDescent="0.3">
      <c r="A310" s="154" t="s">
        <v>117</v>
      </c>
      <c r="B310" s="3">
        <v>14</v>
      </c>
      <c r="C310" t="s">
        <v>176</v>
      </c>
      <c r="D310" s="3" t="s">
        <v>0</v>
      </c>
      <c r="E310" s="155" t="s">
        <v>225</v>
      </c>
      <c r="F310" s="162" t="s">
        <v>23</v>
      </c>
      <c r="G310" s="150">
        <v>14</v>
      </c>
      <c r="H310" s="150" t="s">
        <v>122</v>
      </c>
      <c r="I310"/>
      <c r="J310" s="150" t="str">
        <f t="shared" si="577"/>
        <v>ProVisioNET_study_204_04_ETrawdata</v>
      </c>
      <c r="K310" s="156" t="s">
        <v>188</v>
      </c>
      <c r="L310" s="3" t="s">
        <v>196</v>
      </c>
      <c r="M310" s="3" t="s">
        <v>183</v>
      </c>
      <c r="N310" s="3">
        <v>7</v>
      </c>
      <c r="O310" s="3" t="s">
        <v>218</v>
      </c>
      <c r="P310" s="3">
        <v>37</v>
      </c>
      <c r="Q310" s="157" t="s">
        <v>11</v>
      </c>
      <c r="R310" s="157" t="s">
        <v>18</v>
      </c>
      <c r="S310" s="3">
        <v>7</v>
      </c>
      <c r="T310" s="3">
        <v>9</v>
      </c>
      <c r="U310" s="3">
        <v>1962</v>
      </c>
      <c r="V310" s="163" t="str">
        <f t="shared" si="573"/>
        <v>7/9/1962</v>
      </c>
      <c r="W310" s="157">
        <v>12</v>
      </c>
      <c r="X310" s="157">
        <v>11</v>
      </c>
      <c r="Y310" s="157">
        <v>2021</v>
      </c>
      <c r="Z310" s="157" t="str">
        <f t="shared" si="575"/>
        <v>12/11/2021</v>
      </c>
    </row>
    <row r="311" spans="1:26" ht="15.6" x14ac:dyDescent="0.3">
      <c r="A311" s="154" t="s">
        <v>117</v>
      </c>
      <c r="B311" s="3">
        <v>14</v>
      </c>
      <c r="C311" t="s">
        <v>176</v>
      </c>
      <c r="D311" s="3" t="s">
        <v>0</v>
      </c>
      <c r="E311" s="155" t="s">
        <v>225</v>
      </c>
      <c r="F311" s="162" t="s">
        <v>23</v>
      </c>
      <c r="G311" s="150">
        <v>14</v>
      </c>
      <c r="H311" s="150" t="s">
        <v>186</v>
      </c>
      <c r="J311" s="150" t="str">
        <f t="shared" si="577"/>
        <v>ProVisioNET_study_204_04_sri_obs</v>
      </c>
      <c r="K311" s="156" t="s">
        <v>188</v>
      </c>
      <c r="L311" s="3" t="s">
        <v>196</v>
      </c>
      <c r="M311" s="3" t="s">
        <v>183</v>
      </c>
      <c r="N311" s="3">
        <v>7</v>
      </c>
      <c r="O311" s="3" t="s">
        <v>218</v>
      </c>
      <c r="P311" s="3">
        <v>37</v>
      </c>
      <c r="Q311" s="157" t="s">
        <v>11</v>
      </c>
      <c r="R311" s="157" t="s">
        <v>18</v>
      </c>
      <c r="S311" s="3">
        <v>7</v>
      </c>
      <c r="T311" s="3">
        <v>9</v>
      </c>
      <c r="U311" s="3">
        <v>1962</v>
      </c>
      <c r="V311" s="163" t="str">
        <f t="shared" si="573"/>
        <v>7/9/1962</v>
      </c>
      <c r="W311" s="157">
        <v>12</v>
      </c>
      <c r="X311" s="157">
        <v>11</v>
      </c>
      <c r="Y311" s="157">
        <v>2021</v>
      </c>
      <c r="Z311" s="157" t="str">
        <f>W307&amp;"/"&amp;X307&amp;"/"&amp;Y307</f>
        <v>12/11/2021</v>
      </c>
    </row>
    <row r="312" spans="1:26" ht="15.6" x14ac:dyDescent="0.3">
      <c r="A312" s="154" t="s">
        <v>117</v>
      </c>
      <c r="B312" s="3">
        <v>14</v>
      </c>
      <c r="C312" t="s">
        <v>176</v>
      </c>
      <c r="D312" s="3" t="s">
        <v>0</v>
      </c>
      <c r="E312" s="155" t="s">
        <v>225</v>
      </c>
      <c r="F312" s="162" t="s">
        <v>23</v>
      </c>
      <c r="G312" s="150">
        <v>14</v>
      </c>
      <c r="H312" s="150" t="s">
        <v>180</v>
      </c>
      <c r="J312" s="150" t="str">
        <f t="shared" si="577"/>
        <v>ProVisioNET_study_204_04_sri_ambient</v>
      </c>
      <c r="K312" s="156" t="s">
        <v>188</v>
      </c>
      <c r="L312" s="3" t="s">
        <v>196</v>
      </c>
      <c r="M312" s="3" t="s">
        <v>183</v>
      </c>
      <c r="N312" s="3">
        <v>7</v>
      </c>
      <c r="O312" s="3" t="s">
        <v>218</v>
      </c>
      <c r="P312" s="3">
        <v>37</v>
      </c>
      <c r="Q312" s="157" t="s">
        <v>11</v>
      </c>
      <c r="R312" s="157" t="s">
        <v>18</v>
      </c>
      <c r="S312" s="3">
        <v>7</v>
      </c>
      <c r="T312" s="3">
        <v>9</v>
      </c>
      <c r="U312" s="3">
        <v>1962</v>
      </c>
      <c r="V312" s="163" t="str">
        <f t="shared" si="573"/>
        <v>7/9/1962</v>
      </c>
      <c r="W312" s="157">
        <v>12</v>
      </c>
      <c r="X312" s="157">
        <v>11</v>
      </c>
      <c r="Y312" s="157">
        <v>2021</v>
      </c>
      <c r="Z312" s="157" t="str">
        <f t="shared" ref="Z312:Z330" si="578">W312&amp;"/"&amp;X312&amp;"/"&amp;Y312</f>
        <v>12/11/2021</v>
      </c>
    </row>
    <row r="313" spans="1:26" ht="15.6" x14ac:dyDescent="0.3">
      <c r="A313" s="154" t="s">
        <v>117</v>
      </c>
      <c r="B313" s="3">
        <v>14</v>
      </c>
      <c r="C313" t="s">
        <v>176</v>
      </c>
      <c r="D313" s="3" t="s">
        <v>0</v>
      </c>
      <c r="E313" s="155" t="s">
        <v>225</v>
      </c>
      <c r="F313" s="162" t="s">
        <v>23</v>
      </c>
      <c r="G313" s="150">
        <v>14</v>
      </c>
      <c r="H313" s="150" t="s">
        <v>199</v>
      </c>
      <c r="J313" s="150" t="str">
        <f t="shared" si="577"/>
        <v>ProVisioNET_study_204_04_fitbit</v>
      </c>
      <c r="K313" s="156" t="s">
        <v>188</v>
      </c>
      <c r="L313" s="3" t="s">
        <v>196</v>
      </c>
      <c r="M313" s="3" t="s">
        <v>183</v>
      </c>
      <c r="N313" s="3">
        <v>7</v>
      </c>
      <c r="O313" s="3" t="s">
        <v>218</v>
      </c>
      <c r="P313" s="3">
        <v>37</v>
      </c>
      <c r="Q313" s="157" t="s">
        <v>11</v>
      </c>
      <c r="R313" s="157" t="s">
        <v>18</v>
      </c>
      <c r="S313" s="3">
        <v>7</v>
      </c>
      <c r="T313" s="3">
        <v>9</v>
      </c>
      <c r="U313" s="3">
        <v>1962</v>
      </c>
      <c r="V313" s="163" t="str">
        <f t="shared" si="573"/>
        <v>7/9/1962</v>
      </c>
      <c r="W313" s="157">
        <v>12</v>
      </c>
      <c r="X313" s="157">
        <v>11</v>
      </c>
      <c r="Y313" s="157">
        <v>2021</v>
      </c>
      <c r="Z313" s="157" t="str">
        <f t="shared" si="578"/>
        <v>12/11/2021</v>
      </c>
    </row>
    <row r="314" spans="1:26" ht="15.6" x14ac:dyDescent="0.3">
      <c r="A314" s="159" t="s">
        <v>117</v>
      </c>
      <c r="B314" s="5">
        <v>14</v>
      </c>
      <c r="C314" s="166" t="s">
        <v>176</v>
      </c>
      <c r="D314" s="5" t="s">
        <v>0</v>
      </c>
      <c r="E314" s="161" t="s">
        <v>225</v>
      </c>
      <c r="F314" s="167" t="s">
        <v>23</v>
      </c>
      <c r="G314" s="160">
        <v>14</v>
      </c>
      <c r="H314" s="160" t="s">
        <v>195</v>
      </c>
      <c r="I314" s="166"/>
      <c r="J314" s="160" t="str">
        <f t="shared" si="577"/>
        <v>ProVisioNET_study_204_04_zed</v>
      </c>
      <c r="K314" s="165"/>
      <c r="L314" s="5" t="s">
        <v>196</v>
      </c>
      <c r="M314" s="5" t="s">
        <v>183</v>
      </c>
      <c r="N314" s="5">
        <v>7</v>
      </c>
      <c r="O314" s="5" t="s">
        <v>218</v>
      </c>
      <c r="P314" s="5">
        <v>37</v>
      </c>
      <c r="Q314" s="160" t="s">
        <v>11</v>
      </c>
      <c r="R314" s="160" t="s">
        <v>18</v>
      </c>
      <c r="S314" s="5">
        <v>7</v>
      </c>
      <c r="T314" s="5">
        <v>9</v>
      </c>
      <c r="U314" s="5">
        <v>1962</v>
      </c>
      <c r="V314" s="168" t="str">
        <f t="shared" si="573"/>
        <v>7/9/1962</v>
      </c>
      <c r="W314" s="160">
        <v>12</v>
      </c>
      <c r="X314" s="160">
        <v>11</v>
      </c>
      <c r="Y314" s="160">
        <v>2021</v>
      </c>
      <c r="Z314" s="160" t="str">
        <f t="shared" si="578"/>
        <v>12/11/2021</v>
      </c>
    </row>
    <row r="315" spans="1:26" ht="15.6" x14ac:dyDescent="0.3">
      <c r="A315" s="146" t="s">
        <v>117</v>
      </c>
      <c r="B315" s="147">
        <v>15</v>
      </c>
      <c r="C315" s="147" t="s">
        <v>176</v>
      </c>
      <c r="D315" s="147" t="s">
        <v>0</v>
      </c>
      <c r="E315" s="148" t="s">
        <v>226</v>
      </c>
      <c r="F315" s="149" t="s">
        <v>22</v>
      </c>
      <c r="G315" s="147">
        <v>15</v>
      </c>
      <c r="H315" s="147" t="s">
        <v>117</v>
      </c>
      <c r="I315" s="147"/>
      <c r="J315" s="150" t="str">
        <f t="shared" si="577"/>
        <v>ProVisioNET_study_111_03_label</v>
      </c>
      <c r="K315" s="147" t="s">
        <v>115</v>
      </c>
      <c r="L315" s="151" t="s">
        <v>178</v>
      </c>
      <c r="M315" s="147" t="s">
        <v>214</v>
      </c>
      <c r="N315" s="147">
        <v>3</v>
      </c>
      <c r="O315" s="147" t="s">
        <v>227</v>
      </c>
      <c r="P315" s="147">
        <v>0</v>
      </c>
      <c r="Q315" s="152" t="s">
        <v>11</v>
      </c>
      <c r="R315" s="152" t="s">
        <v>18</v>
      </c>
      <c r="S315" s="152">
        <v>1</v>
      </c>
      <c r="T315" s="152">
        <v>10</v>
      </c>
      <c r="U315" s="152">
        <v>2000</v>
      </c>
      <c r="V315" s="152" t="str">
        <f>S315&amp;"/"&amp;T315&amp;"/"&amp;U315</f>
        <v>1/10/2000</v>
      </c>
      <c r="W315" s="152">
        <v>15</v>
      </c>
      <c r="X315" s="152">
        <v>11</v>
      </c>
      <c r="Y315" s="152">
        <v>2021</v>
      </c>
      <c r="Z315" s="152" t="str">
        <f t="shared" si="578"/>
        <v>15/11/2021</v>
      </c>
    </row>
    <row r="316" spans="1:26" ht="15.6" x14ac:dyDescent="0.3">
      <c r="A316" s="154" t="s">
        <v>117</v>
      </c>
      <c r="B316" s="3">
        <v>15</v>
      </c>
      <c r="C316" t="s">
        <v>176</v>
      </c>
      <c r="D316" s="3" t="s">
        <v>0</v>
      </c>
      <c r="E316" s="155" t="s">
        <v>226</v>
      </c>
      <c r="F316" s="162" t="s">
        <v>22</v>
      </c>
      <c r="G316" s="150">
        <v>15</v>
      </c>
      <c r="H316" s="150" t="s">
        <v>119</v>
      </c>
      <c r="I316" s="3">
        <v>1</v>
      </c>
      <c r="J316" s="150" t="str">
        <f t="shared" ref="J316:J323" si="579">CONCATENATE(C316,"_",D316,"_",E316,"_",F316,"_",H316,"_",I316)</f>
        <v>ProVisioNET_study_111_03_cam1_1</v>
      </c>
      <c r="K316" s="156" t="s">
        <v>188</v>
      </c>
      <c r="L316" s="3" t="s">
        <v>178</v>
      </c>
      <c r="M316" s="3" t="s">
        <v>214</v>
      </c>
      <c r="N316" s="3">
        <v>3</v>
      </c>
      <c r="O316" s="3" t="s">
        <v>227</v>
      </c>
      <c r="P316" s="3">
        <v>0</v>
      </c>
      <c r="Q316" s="157" t="s">
        <v>11</v>
      </c>
      <c r="R316" s="157" t="s">
        <v>18</v>
      </c>
      <c r="S316" s="3">
        <v>1</v>
      </c>
      <c r="T316" s="3">
        <v>10</v>
      </c>
      <c r="U316" s="3">
        <v>2000</v>
      </c>
      <c r="V316" s="163" t="str">
        <f>"1/10/2000"</f>
        <v>1/10/2000</v>
      </c>
      <c r="W316" s="157">
        <v>15</v>
      </c>
      <c r="X316" s="157">
        <v>11</v>
      </c>
      <c r="Y316" s="157">
        <v>2021</v>
      </c>
      <c r="Z316" s="157" t="str">
        <f t="shared" si="578"/>
        <v>15/11/2021</v>
      </c>
    </row>
    <row r="317" spans="1:26" ht="15.6" x14ac:dyDescent="0.3">
      <c r="A317" s="154" t="s">
        <v>117</v>
      </c>
      <c r="B317" s="3">
        <v>15</v>
      </c>
      <c r="C317" t="s">
        <v>176</v>
      </c>
      <c r="D317" s="3" t="s">
        <v>0</v>
      </c>
      <c r="E317" s="155" t="s">
        <v>226</v>
      </c>
      <c r="F317" s="162" t="s">
        <v>22</v>
      </c>
      <c r="G317" s="150">
        <v>15</v>
      </c>
      <c r="H317" s="150" t="s">
        <v>119</v>
      </c>
      <c r="I317" s="150">
        <v>2</v>
      </c>
      <c r="J317" s="150" t="str">
        <f t="shared" si="579"/>
        <v>ProVisioNET_study_111_03_cam1_2</v>
      </c>
      <c r="K317" s="156" t="s">
        <v>188</v>
      </c>
      <c r="L317" s="3" t="s">
        <v>178</v>
      </c>
      <c r="M317" s="3" t="s">
        <v>214</v>
      </c>
      <c r="N317" s="3">
        <v>3</v>
      </c>
      <c r="O317" s="3" t="s">
        <v>227</v>
      </c>
      <c r="P317" s="3">
        <v>0</v>
      </c>
      <c r="Q317" s="157" t="s">
        <v>11</v>
      </c>
      <c r="R317" s="157" t="s">
        <v>18</v>
      </c>
      <c r="S317" s="3">
        <v>1</v>
      </c>
      <c r="T317" s="3">
        <v>10</v>
      </c>
      <c r="U317" s="3">
        <v>2000</v>
      </c>
      <c r="V317" s="163" t="str">
        <f t="shared" ref="V317:V330" si="580">"1/10/2000"</f>
        <v>1/10/2000</v>
      </c>
      <c r="W317" s="157">
        <v>15</v>
      </c>
      <c r="X317" s="157">
        <v>11</v>
      </c>
      <c r="Y317" s="157">
        <v>2021</v>
      </c>
      <c r="Z317" s="157" t="str">
        <f t="shared" si="578"/>
        <v>15/11/2021</v>
      </c>
    </row>
    <row r="318" spans="1:26" ht="15.6" x14ac:dyDescent="0.3">
      <c r="A318" s="154" t="s">
        <v>117</v>
      </c>
      <c r="B318" s="3">
        <v>15</v>
      </c>
      <c r="C318" t="s">
        <v>176</v>
      </c>
      <c r="D318" s="3" t="s">
        <v>0</v>
      </c>
      <c r="E318" s="155" t="s">
        <v>226</v>
      </c>
      <c r="F318" s="162" t="s">
        <v>22</v>
      </c>
      <c r="G318" s="150">
        <v>15</v>
      </c>
      <c r="H318" s="150" t="s">
        <v>31</v>
      </c>
      <c r="I318" s="150">
        <v>1</v>
      </c>
      <c r="J318" s="150" t="str">
        <f t="shared" si="579"/>
        <v>ProVisioNET_study_111_03_cam2_1</v>
      </c>
      <c r="K318" s="156" t="s">
        <v>188</v>
      </c>
      <c r="L318" s="3" t="s">
        <v>178</v>
      </c>
      <c r="M318" s="3" t="s">
        <v>214</v>
      </c>
      <c r="N318" s="3">
        <v>3</v>
      </c>
      <c r="O318" s="3" t="s">
        <v>227</v>
      </c>
      <c r="P318" s="3">
        <v>0</v>
      </c>
      <c r="Q318" s="157" t="s">
        <v>11</v>
      </c>
      <c r="R318" s="157" t="s">
        <v>18</v>
      </c>
      <c r="S318" s="3">
        <v>1</v>
      </c>
      <c r="T318" s="3">
        <v>10</v>
      </c>
      <c r="U318" s="3">
        <v>2000</v>
      </c>
      <c r="V318" s="163" t="str">
        <f t="shared" si="580"/>
        <v>1/10/2000</v>
      </c>
      <c r="W318" s="157">
        <v>15</v>
      </c>
      <c r="X318" s="157">
        <v>11</v>
      </c>
      <c r="Y318" s="157">
        <v>2021</v>
      </c>
      <c r="Z318" s="157" t="str">
        <f t="shared" si="578"/>
        <v>15/11/2021</v>
      </c>
    </row>
    <row r="319" spans="1:26" ht="15.6" x14ac:dyDescent="0.3">
      <c r="A319" s="154" t="s">
        <v>117</v>
      </c>
      <c r="B319" s="3">
        <v>15</v>
      </c>
      <c r="C319" t="s">
        <v>176</v>
      </c>
      <c r="D319" s="3" t="s">
        <v>0</v>
      </c>
      <c r="E319" s="155" t="s">
        <v>226</v>
      </c>
      <c r="F319" s="162" t="s">
        <v>22</v>
      </c>
      <c r="G319" s="150">
        <v>15</v>
      </c>
      <c r="H319" s="150" t="s">
        <v>31</v>
      </c>
      <c r="I319" s="150">
        <v>2</v>
      </c>
      <c r="J319" s="150" t="str">
        <f t="shared" si="579"/>
        <v>ProVisioNET_study_111_03_cam2_2</v>
      </c>
      <c r="K319" s="156" t="s">
        <v>188</v>
      </c>
      <c r="L319" s="3" t="s">
        <v>178</v>
      </c>
      <c r="M319" s="3" t="s">
        <v>214</v>
      </c>
      <c r="N319" s="3">
        <v>3</v>
      </c>
      <c r="O319" s="3" t="s">
        <v>227</v>
      </c>
      <c r="P319" s="3">
        <v>0</v>
      </c>
      <c r="Q319" s="157" t="s">
        <v>11</v>
      </c>
      <c r="R319" s="157" t="s">
        <v>18</v>
      </c>
      <c r="S319" s="3">
        <v>1</v>
      </c>
      <c r="T319" s="3">
        <v>10</v>
      </c>
      <c r="U319" s="3">
        <v>2000</v>
      </c>
      <c r="V319" s="163" t="str">
        <f t="shared" si="580"/>
        <v>1/10/2000</v>
      </c>
      <c r="W319" s="157">
        <v>15</v>
      </c>
      <c r="X319" s="157">
        <v>11</v>
      </c>
      <c r="Y319" s="157">
        <v>2021</v>
      </c>
      <c r="Z319" s="157" t="str">
        <f t="shared" si="578"/>
        <v>15/11/2021</v>
      </c>
    </row>
    <row r="320" spans="1:26" ht="15.6" x14ac:dyDescent="0.3">
      <c r="A320" s="154" t="s">
        <v>117</v>
      </c>
      <c r="B320" s="3">
        <v>15</v>
      </c>
      <c r="C320" t="s">
        <v>176</v>
      </c>
      <c r="D320" s="3" t="s">
        <v>0</v>
      </c>
      <c r="E320" s="155" t="s">
        <v>226</v>
      </c>
      <c r="F320" s="162" t="s">
        <v>22</v>
      </c>
      <c r="G320" s="150">
        <v>15</v>
      </c>
      <c r="H320" s="150" t="s">
        <v>32</v>
      </c>
      <c r="I320" s="150">
        <v>1</v>
      </c>
      <c r="J320" s="150" t="str">
        <f t="shared" si="579"/>
        <v>ProVisioNET_study_111_03_cam3_1</v>
      </c>
      <c r="K320" s="156" t="s">
        <v>188</v>
      </c>
      <c r="L320" s="3" t="s">
        <v>178</v>
      </c>
      <c r="M320" s="3" t="s">
        <v>214</v>
      </c>
      <c r="N320" s="3">
        <v>3</v>
      </c>
      <c r="O320" s="3" t="s">
        <v>227</v>
      </c>
      <c r="P320" s="3">
        <v>0</v>
      </c>
      <c r="Q320" s="157" t="s">
        <v>11</v>
      </c>
      <c r="R320" s="157" t="s">
        <v>18</v>
      </c>
      <c r="S320" s="3">
        <v>1</v>
      </c>
      <c r="T320" s="3">
        <v>10</v>
      </c>
      <c r="U320" s="3">
        <v>2000</v>
      </c>
      <c r="V320" s="163" t="str">
        <f t="shared" si="580"/>
        <v>1/10/2000</v>
      </c>
      <c r="W320" s="157">
        <v>15</v>
      </c>
      <c r="X320" s="157">
        <v>11</v>
      </c>
      <c r="Y320" s="157">
        <v>2021</v>
      </c>
      <c r="Z320" s="157" t="str">
        <f t="shared" si="578"/>
        <v>15/11/2021</v>
      </c>
    </row>
    <row r="321" spans="1:26" ht="15.6" x14ac:dyDescent="0.3">
      <c r="A321" s="154" t="s">
        <v>117</v>
      </c>
      <c r="B321" s="3">
        <v>15</v>
      </c>
      <c r="C321" t="s">
        <v>176</v>
      </c>
      <c r="D321" s="3" t="s">
        <v>0</v>
      </c>
      <c r="E321" s="155" t="s">
        <v>226</v>
      </c>
      <c r="F321" s="162" t="s">
        <v>22</v>
      </c>
      <c r="G321" s="150">
        <v>15</v>
      </c>
      <c r="H321" s="150" t="s">
        <v>32</v>
      </c>
      <c r="I321" s="150">
        <v>2</v>
      </c>
      <c r="J321" s="150" t="str">
        <f t="shared" si="579"/>
        <v>ProVisioNET_study_111_03_cam3_2</v>
      </c>
      <c r="K321" s="156" t="s">
        <v>188</v>
      </c>
      <c r="L321" s="3" t="s">
        <v>178</v>
      </c>
      <c r="M321" s="3" t="s">
        <v>214</v>
      </c>
      <c r="N321" s="3">
        <v>3</v>
      </c>
      <c r="O321" s="3" t="s">
        <v>227</v>
      </c>
      <c r="P321" s="3">
        <v>0</v>
      </c>
      <c r="Q321" s="157" t="s">
        <v>11</v>
      </c>
      <c r="R321" s="157" t="s">
        <v>18</v>
      </c>
      <c r="S321" s="3">
        <v>1</v>
      </c>
      <c r="T321" s="3">
        <v>10</v>
      </c>
      <c r="U321" s="3">
        <v>2000</v>
      </c>
      <c r="V321" s="163" t="str">
        <f t="shared" si="580"/>
        <v>1/10/2000</v>
      </c>
      <c r="W321" s="157">
        <v>15</v>
      </c>
      <c r="X321" s="157">
        <v>11</v>
      </c>
      <c r="Y321" s="157">
        <v>2021</v>
      </c>
      <c r="Z321" s="157" t="str">
        <f t="shared" si="578"/>
        <v>15/11/2021</v>
      </c>
    </row>
    <row r="322" spans="1:26" ht="15.6" x14ac:dyDescent="0.3">
      <c r="A322" s="154" t="s">
        <v>117</v>
      </c>
      <c r="B322" s="3">
        <v>15</v>
      </c>
      <c r="C322" t="s">
        <v>176</v>
      </c>
      <c r="D322" s="3" t="s">
        <v>0</v>
      </c>
      <c r="E322" s="155" t="s">
        <v>226</v>
      </c>
      <c r="F322" s="162" t="s">
        <v>22</v>
      </c>
      <c r="G322" s="150">
        <v>15</v>
      </c>
      <c r="H322" s="150" t="s">
        <v>33</v>
      </c>
      <c r="I322" s="150">
        <v>1</v>
      </c>
      <c r="J322" s="150" t="str">
        <f t="shared" si="579"/>
        <v>ProVisioNET_study_111_03_cam4_1</v>
      </c>
      <c r="K322" s="156" t="s">
        <v>188</v>
      </c>
      <c r="L322" s="3" t="s">
        <v>178</v>
      </c>
      <c r="M322" s="3" t="s">
        <v>214</v>
      </c>
      <c r="N322" s="3">
        <v>3</v>
      </c>
      <c r="O322" s="3" t="s">
        <v>227</v>
      </c>
      <c r="P322" s="3">
        <v>0</v>
      </c>
      <c r="Q322" s="157" t="s">
        <v>11</v>
      </c>
      <c r="R322" s="157" t="s">
        <v>18</v>
      </c>
      <c r="S322" s="3">
        <v>1</v>
      </c>
      <c r="T322" s="3">
        <v>10</v>
      </c>
      <c r="U322" s="3">
        <v>2000</v>
      </c>
      <c r="V322" s="163" t="str">
        <f t="shared" si="580"/>
        <v>1/10/2000</v>
      </c>
      <c r="W322" s="157">
        <v>15</v>
      </c>
      <c r="X322" s="157">
        <v>11</v>
      </c>
      <c r="Y322" s="157">
        <v>2021</v>
      </c>
      <c r="Z322" s="157" t="str">
        <f t="shared" si="578"/>
        <v>15/11/2021</v>
      </c>
    </row>
    <row r="323" spans="1:26" ht="15.6" x14ac:dyDescent="0.3">
      <c r="A323" s="154" t="s">
        <v>117</v>
      </c>
      <c r="B323" s="3">
        <v>15</v>
      </c>
      <c r="C323" t="s">
        <v>176</v>
      </c>
      <c r="D323" s="3" t="s">
        <v>0</v>
      </c>
      <c r="E323" s="155" t="s">
        <v>226</v>
      </c>
      <c r="F323" s="162" t="s">
        <v>22</v>
      </c>
      <c r="G323" s="150">
        <v>15</v>
      </c>
      <c r="H323" s="150" t="s">
        <v>33</v>
      </c>
      <c r="I323" s="150">
        <v>2</v>
      </c>
      <c r="J323" s="150" t="str">
        <f t="shared" si="579"/>
        <v>ProVisioNET_study_111_03_cam4_2</v>
      </c>
      <c r="K323" s="156" t="s">
        <v>188</v>
      </c>
      <c r="L323" s="3" t="s">
        <v>178</v>
      </c>
      <c r="M323" s="3" t="s">
        <v>214</v>
      </c>
      <c r="N323" s="3">
        <v>3</v>
      </c>
      <c r="O323" s="3" t="s">
        <v>227</v>
      </c>
      <c r="P323" s="3">
        <v>0</v>
      </c>
      <c r="Q323" s="157" t="s">
        <v>11</v>
      </c>
      <c r="R323" s="157" t="s">
        <v>18</v>
      </c>
      <c r="S323" s="3">
        <v>1</v>
      </c>
      <c r="T323" s="3">
        <v>10</v>
      </c>
      <c r="U323" s="3">
        <v>2000</v>
      </c>
      <c r="V323" s="163" t="str">
        <f t="shared" si="580"/>
        <v>1/10/2000</v>
      </c>
      <c r="W323" s="157">
        <v>15</v>
      </c>
      <c r="X323" s="157">
        <v>11</v>
      </c>
      <c r="Y323" s="157">
        <v>2021</v>
      </c>
      <c r="Z323" s="157" t="str">
        <f t="shared" si="578"/>
        <v>15/11/2021</v>
      </c>
    </row>
    <row r="324" spans="1:26" ht="15.6" x14ac:dyDescent="0.3">
      <c r="A324" s="154" t="s">
        <v>117</v>
      </c>
      <c r="B324" s="3">
        <v>15</v>
      </c>
      <c r="C324" t="s">
        <v>176</v>
      </c>
      <c r="D324" s="3" t="s">
        <v>0</v>
      </c>
      <c r="E324" s="155" t="s">
        <v>226</v>
      </c>
      <c r="F324" s="162" t="s">
        <v>22</v>
      </c>
      <c r="G324" s="150">
        <v>15</v>
      </c>
      <c r="H324" s="150" t="s">
        <v>120</v>
      </c>
      <c r="J324" s="150" t="str">
        <f t="shared" ref="J324:J331" si="581">CONCATENATE(C324,"_",D324,"_",E324,"_",F324,"_",H324)</f>
        <v>ProVisioNET_study_111_03_glasses</v>
      </c>
      <c r="K324" s="156" t="s">
        <v>188</v>
      </c>
      <c r="L324" s="3" t="s">
        <v>178</v>
      </c>
      <c r="M324" s="3" t="s">
        <v>214</v>
      </c>
      <c r="N324" s="3">
        <v>3</v>
      </c>
      <c r="O324" s="3" t="s">
        <v>227</v>
      </c>
      <c r="P324" s="3">
        <v>0</v>
      </c>
      <c r="Q324" s="157" t="s">
        <v>11</v>
      </c>
      <c r="R324" s="157" t="s">
        <v>18</v>
      </c>
      <c r="S324" s="3">
        <v>1</v>
      </c>
      <c r="T324" s="3">
        <v>10</v>
      </c>
      <c r="U324" s="3">
        <v>2000</v>
      </c>
      <c r="V324" s="163" t="str">
        <f t="shared" si="580"/>
        <v>1/10/2000</v>
      </c>
      <c r="W324" s="157">
        <v>15</v>
      </c>
      <c r="X324" s="157">
        <v>11</v>
      </c>
      <c r="Y324" s="157">
        <v>2021</v>
      </c>
      <c r="Z324" s="157" t="str">
        <f t="shared" si="578"/>
        <v>15/11/2021</v>
      </c>
    </row>
    <row r="325" spans="1:26" ht="15.6" x14ac:dyDescent="0.3">
      <c r="A325" s="154" t="s">
        <v>117</v>
      </c>
      <c r="B325" s="3">
        <v>15</v>
      </c>
      <c r="C325" t="s">
        <v>176</v>
      </c>
      <c r="D325" s="3" t="s">
        <v>0</v>
      </c>
      <c r="E325" s="155" t="s">
        <v>226</v>
      </c>
      <c r="F325" s="162" t="s">
        <v>22</v>
      </c>
      <c r="G325" s="150">
        <v>15</v>
      </c>
      <c r="H325" s="150" t="s">
        <v>121</v>
      </c>
      <c r="J325" s="150" t="str">
        <f t="shared" si="581"/>
        <v>ProVisioNET_study_111_03_ambient</v>
      </c>
      <c r="K325" s="156" t="s">
        <v>188</v>
      </c>
      <c r="L325" s="3" t="s">
        <v>178</v>
      </c>
      <c r="M325" s="3" t="s">
        <v>214</v>
      </c>
      <c r="N325" s="3">
        <v>3</v>
      </c>
      <c r="O325" s="3" t="s">
        <v>227</v>
      </c>
      <c r="P325" s="3">
        <v>0</v>
      </c>
      <c r="Q325" s="157" t="s">
        <v>11</v>
      </c>
      <c r="R325" s="157" t="s">
        <v>18</v>
      </c>
      <c r="S325" s="3">
        <v>1</v>
      </c>
      <c r="T325" s="3">
        <v>10</v>
      </c>
      <c r="U325" s="3">
        <v>2000</v>
      </c>
      <c r="V325" s="163" t="str">
        <f t="shared" si="580"/>
        <v>1/10/2000</v>
      </c>
      <c r="W325" s="157">
        <v>15</v>
      </c>
      <c r="X325" s="157">
        <v>11</v>
      </c>
      <c r="Y325" s="157">
        <v>2021</v>
      </c>
      <c r="Z325" s="157" t="str">
        <f t="shared" si="578"/>
        <v>15/11/2021</v>
      </c>
    </row>
    <row r="326" spans="1:26" s="166" customFormat="1" ht="15.6" x14ac:dyDescent="0.3">
      <c r="A326" s="154" t="s">
        <v>117</v>
      </c>
      <c r="B326" s="3">
        <v>15</v>
      </c>
      <c r="C326" t="s">
        <v>176</v>
      </c>
      <c r="D326" s="3" t="s">
        <v>0</v>
      </c>
      <c r="E326" s="155" t="s">
        <v>226</v>
      </c>
      <c r="F326" s="162" t="s">
        <v>22</v>
      </c>
      <c r="G326" s="150">
        <v>15</v>
      </c>
      <c r="H326" s="150" t="s">
        <v>122</v>
      </c>
      <c r="I326"/>
      <c r="J326" s="150" t="str">
        <f t="shared" si="581"/>
        <v>ProVisioNET_study_111_03_ETrawdata</v>
      </c>
      <c r="K326" s="156" t="s">
        <v>188</v>
      </c>
      <c r="L326" s="3" t="s">
        <v>178</v>
      </c>
      <c r="M326" s="3" t="s">
        <v>214</v>
      </c>
      <c r="N326" s="3">
        <v>3</v>
      </c>
      <c r="O326" s="3" t="s">
        <v>227</v>
      </c>
      <c r="P326" s="3">
        <v>0</v>
      </c>
      <c r="Q326" s="157" t="s">
        <v>11</v>
      </c>
      <c r="R326" s="157" t="s">
        <v>18</v>
      </c>
      <c r="S326" s="3">
        <v>1</v>
      </c>
      <c r="T326" s="3">
        <v>10</v>
      </c>
      <c r="U326" s="3">
        <v>2000</v>
      </c>
      <c r="V326" s="163" t="str">
        <f t="shared" si="580"/>
        <v>1/10/2000</v>
      </c>
      <c r="W326" s="157">
        <v>15</v>
      </c>
      <c r="X326" s="157">
        <v>11</v>
      </c>
      <c r="Y326" s="157">
        <v>2021</v>
      </c>
      <c r="Z326" s="157" t="str">
        <f t="shared" si="578"/>
        <v>15/11/2021</v>
      </c>
    </row>
    <row r="327" spans="1:26" ht="15.6" x14ac:dyDescent="0.3">
      <c r="A327" s="154" t="s">
        <v>117</v>
      </c>
      <c r="B327" s="3">
        <v>15</v>
      </c>
      <c r="C327" t="s">
        <v>176</v>
      </c>
      <c r="D327" s="3" t="s">
        <v>0</v>
      </c>
      <c r="E327" s="155" t="s">
        <v>226</v>
      </c>
      <c r="F327" s="162" t="s">
        <v>22</v>
      </c>
      <c r="G327" s="150">
        <v>15</v>
      </c>
      <c r="H327" s="150" t="s">
        <v>186</v>
      </c>
      <c r="J327" s="150" t="str">
        <f t="shared" si="581"/>
        <v>ProVisioNET_study_111_03_sri_obs</v>
      </c>
      <c r="K327" s="156" t="s">
        <v>188</v>
      </c>
      <c r="L327" s="3" t="s">
        <v>178</v>
      </c>
      <c r="M327" s="3" t="s">
        <v>214</v>
      </c>
      <c r="N327" s="3">
        <v>3</v>
      </c>
      <c r="O327" s="3" t="s">
        <v>227</v>
      </c>
      <c r="P327" s="3">
        <v>0</v>
      </c>
      <c r="Q327" s="157" t="s">
        <v>11</v>
      </c>
      <c r="R327" s="157" t="s">
        <v>18</v>
      </c>
      <c r="S327" s="3">
        <v>1</v>
      </c>
      <c r="T327" s="3">
        <v>10</v>
      </c>
      <c r="U327" s="3">
        <v>2000</v>
      </c>
      <c r="V327" s="163" t="str">
        <f t="shared" si="580"/>
        <v>1/10/2000</v>
      </c>
      <c r="W327" s="157">
        <v>15</v>
      </c>
      <c r="X327" s="157">
        <v>11</v>
      </c>
      <c r="Y327" s="157">
        <v>2021</v>
      </c>
      <c r="Z327" s="157" t="str">
        <f t="shared" si="578"/>
        <v>15/11/2021</v>
      </c>
    </row>
    <row r="328" spans="1:26" ht="15.6" x14ac:dyDescent="0.3">
      <c r="A328" s="154" t="s">
        <v>117</v>
      </c>
      <c r="B328" s="3">
        <v>15</v>
      </c>
      <c r="C328" t="s">
        <v>176</v>
      </c>
      <c r="D328" s="3" t="s">
        <v>0</v>
      </c>
      <c r="E328" s="155" t="s">
        <v>226</v>
      </c>
      <c r="F328" s="162" t="s">
        <v>22</v>
      </c>
      <c r="G328" s="150">
        <v>15</v>
      </c>
      <c r="H328" s="150" t="s">
        <v>180</v>
      </c>
      <c r="J328" s="150" t="str">
        <f t="shared" si="581"/>
        <v>ProVisioNET_study_111_03_sri_ambient</v>
      </c>
      <c r="K328" s="156" t="s">
        <v>188</v>
      </c>
      <c r="L328" s="3" t="s">
        <v>178</v>
      </c>
      <c r="M328" s="3" t="s">
        <v>214</v>
      </c>
      <c r="N328" s="3">
        <v>3</v>
      </c>
      <c r="O328" s="3" t="s">
        <v>227</v>
      </c>
      <c r="P328" s="3">
        <v>0</v>
      </c>
      <c r="Q328" s="157" t="s">
        <v>11</v>
      </c>
      <c r="R328" s="157" t="s">
        <v>18</v>
      </c>
      <c r="S328" s="3">
        <v>1</v>
      </c>
      <c r="T328" s="3">
        <v>10</v>
      </c>
      <c r="U328" s="3">
        <v>2000</v>
      </c>
      <c r="V328" s="163" t="str">
        <f t="shared" si="580"/>
        <v>1/10/2000</v>
      </c>
      <c r="W328" s="157">
        <v>15</v>
      </c>
      <c r="X328" s="157">
        <v>11</v>
      </c>
      <c r="Y328" s="157">
        <v>2021</v>
      </c>
      <c r="Z328" s="157" t="str">
        <f t="shared" si="578"/>
        <v>15/11/2021</v>
      </c>
    </row>
    <row r="329" spans="1:26" ht="15.6" x14ac:dyDescent="0.3">
      <c r="A329" s="154" t="s">
        <v>117</v>
      </c>
      <c r="B329" s="3">
        <v>15</v>
      </c>
      <c r="C329" t="s">
        <v>176</v>
      </c>
      <c r="D329" s="3" t="s">
        <v>0</v>
      </c>
      <c r="E329" s="155" t="s">
        <v>226</v>
      </c>
      <c r="F329" s="162" t="s">
        <v>22</v>
      </c>
      <c r="G329" s="150">
        <v>15</v>
      </c>
      <c r="H329" s="150" t="s">
        <v>199</v>
      </c>
      <c r="J329" s="150" t="str">
        <f t="shared" si="581"/>
        <v>ProVisioNET_study_111_03_fitbit</v>
      </c>
      <c r="K329" s="156" t="s">
        <v>188</v>
      </c>
      <c r="L329" s="3" t="s">
        <v>178</v>
      </c>
      <c r="M329" s="3" t="s">
        <v>214</v>
      </c>
      <c r="N329" s="3">
        <v>3</v>
      </c>
      <c r="O329" s="3" t="s">
        <v>227</v>
      </c>
      <c r="P329" s="3">
        <v>0</v>
      </c>
      <c r="Q329" s="157" t="s">
        <v>11</v>
      </c>
      <c r="R329" s="157" t="s">
        <v>18</v>
      </c>
      <c r="S329" s="3">
        <v>1</v>
      </c>
      <c r="T329" s="3">
        <v>10</v>
      </c>
      <c r="U329" s="3">
        <v>2000</v>
      </c>
      <c r="V329" s="163" t="str">
        <f t="shared" si="580"/>
        <v>1/10/2000</v>
      </c>
      <c r="W329" s="157">
        <v>15</v>
      </c>
      <c r="X329" s="157">
        <v>11</v>
      </c>
      <c r="Y329" s="157">
        <v>2021</v>
      </c>
      <c r="Z329" s="157" t="str">
        <f t="shared" si="578"/>
        <v>15/11/2021</v>
      </c>
    </row>
    <row r="330" spans="1:26" ht="15.6" x14ac:dyDescent="0.3">
      <c r="A330" s="159" t="s">
        <v>117</v>
      </c>
      <c r="B330" s="5">
        <v>15</v>
      </c>
      <c r="C330" s="166" t="s">
        <v>176</v>
      </c>
      <c r="D330" s="5" t="s">
        <v>0</v>
      </c>
      <c r="E330" s="161" t="s">
        <v>226</v>
      </c>
      <c r="F330" s="167" t="s">
        <v>22</v>
      </c>
      <c r="G330" s="160">
        <v>15</v>
      </c>
      <c r="H330" s="160" t="s">
        <v>195</v>
      </c>
      <c r="I330" s="166"/>
      <c r="J330" s="160" t="str">
        <f t="shared" si="581"/>
        <v>ProVisioNET_study_111_03_zed</v>
      </c>
      <c r="K330" s="165"/>
      <c r="L330" s="5" t="s">
        <v>178</v>
      </c>
      <c r="M330" s="5" t="s">
        <v>214</v>
      </c>
      <c r="N330" s="5">
        <v>3</v>
      </c>
      <c r="O330" s="5" t="s">
        <v>227</v>
      </c>
      <c r="P330" s="5">
        <v>0</v>
      </c>
      <c r="Q330" s="160" t="s">
        <v>11</v>
      </c>
      <c r="R330" s="160" t="s">
        <v>18</v>
      </c>
      <c r="S330" s="5">
        <v>1</v>
      </c>
      <c r="T330" s="5">
        <v>10</v>
      </c>
      <c r="U330" s="5">
        <v>2000</v>
      </c>
      <c r="V330" s="168" t="str">
        <f t="shared" si="580"/>
        <v>1/10/2000</v>
      </c>
      <c r="W330" s="160">
        <v>15</v>
      </c>
      <c r="X330" s="160">
        <v>11</v>
      </c>
      <c r="Y330" s="160">
        <v>2021</v>
      </c>
      <c r="Z330" s="160" t="str">
        <f t="shared" si="578"/>
        <v>15/11/2021</v>
      </c>
    </row>
    <row r="331" spans="1:26" ht="15.6" x14ac:dyDescent="0.3">
      <c r="A331" s="146" t="s">
        <v>117</v>
      </c>
      <c r="B331" s="147">
        <v>16</v>
      </c>
      <c r="C331" s="147" t="s">
        <v>176</v>
      </c>
      <c r="D331" s="147" t="s">
        <v>0</v>
      </c>
      <c r="E331" s="148" t="s">
        <v>228</v>
      </c>
      <c r="F331" s="149" t="s">
        <v>127</v>
      </c>
      <c r="G331" s="147">
        <v>16</v>
      </c>
      <c r="H331" s="147" t="s">
        <v>117</v>
      </c>
      <c r="I331" s="147"/>
      <c r="J331" s="150" t="str">
        <f t="shared" si="581"/>
        <v>ProVisioNET_study_205_05_label</v>
      </c>
      <c r="K331" s="147" t="s">
        <v>115</v>
      </c>
      <c r="L331" s="151" t="s">
        <v>178</v>
      </c>
      <c r="M331" s="147" t="s">
        <v>193</v>
      </c>
      <c r="N331" s="147">
        <v>6</v>
      </c>
      <c r="O331" s="147" t="s">
        <v>218</v>
      </c>
      <c r="P331" s="147"/>
      <c r="Q331" s="152" t="s">
        <v>11</v>
      </c>
      <c r="R331" s="152" t="s">
        <v>18</v>
      </c>
      <c r="S331" s="152">
        <v>12</v>
      </c>
      <c r="T331" s="152">
        <v>3</v>
      </c>
      <c r="U331" s="152">
        <v>1985</v>
      </c>
      <c r="V331" s="152" t="str">
        <f>S331&amp;"/"&amp;T331&amp;"/"&amp;U331</f>
        <v>12/3/1985</v>
      </c>
      <c r="W331" s="152">
        <v>26</v>
      </c>
      <c r="X331" s="152">
        <v>11</v>
      </c>
      <c r="Y331" s="152">
        <v>2021</v>
      </c>
      <c r="Z331" s="152" t="str">
        <f>W331&amp;"/"&amp;X331&amp;"/"&amp;Y331</f>
        <v>26/11/2021</v>
      </c>
    </row>
    <row r="332" spans="1:26" ht="15.6" x14ac:dyDescent="0.3">
      <c r="A332" s="154" t="s">
        <v>117</v>
      </c>
      <c r="B332" s="3">
        <v>16</v>
      </c>
      <c r="C332" t="s">
        <v>176</v>
      </c>
      <c r="D332" s="3" t="s">
        <v>0</v>
      </c>
      <c r="E332" s="155" t="s">
        <v>228</v>
      </c>
      <c r="F332" s="162" t="s">
        <v>127</v>
      </c>
      <c r="G332" s="150">
        <v>16</v>
      </c>
      <c r="H332" s="150" t="s">
        <v>119</v>
      </c>
      <c r="I332" s="3">
        <v>1</v>
      </c>
      <c r="J332" s="150" t="str">
        <f t="shared" ref="J332:J339" si="582">CONCATENATE(C332,"_",D332,"_",E332,"_",F332,"_",H332,"_",I332)</f>
        <v>ProVisioNET_study_205_05_cam1_1</v>
      </c>
      <c r="K332" s="156" t="s">
        <v>188</v>
      </c>
      <c r="L332" s="3" t="s">
        <v>178</v>
      </c>
      <c r="M332" s="3" t="s">
        <v>193</v>
      </c>
      <c r="N332" s="3">
        <v>6</v>
      </c>
      <c r="O332" s="3" t="s">
        <v>218</v>
      </c>
      <c r="P332" s="3"/>
      <c r="Q332" s="157" t="s">
        <v>11</v>
      </c>
      <c r="R332" s="157" t="s">
        <v>18</v>
      </c>
      <c r="S332" s="3">
        <v>12</v>
      </c>
      <c r="T332" s="3">
        <v>3</v>
      </c>
      <c r="U332" s="3">
        <v>1985</v>
      </c>
      <c r="V332" s="3" t="str">
        <f>"12/3/1985"</f>
        <v>12/3/1985</v>
      </c>
      <c r="W332" s="157">
        <v>26</v>
      </c>
      <c r="X332" s="157">
        <v>11</v>
      </c>
      <c r="Y332" s="157">
        <v>2021</v>
      </c>
      <c r="Z332" s="157" t="str">
        <f t="shared" ref="Z332:Z345" si="583">W332&amp;"/"&amp;X332&amp;"/"&amp;Y332</f>
        <v>26/11/2021</v>
      </c>
    </row>
    <row r="333" spans="1:26" ht="15.6" x14ac:dyDescent="0.3">
      <c r="A333" s="154" t="s">
        <v>117</v>
      </c>
      <c r="B333" s="3">
        <v>16</v>
      </c>
      <c r="C333" t="s">
        <v>176</v>
      </c>
      <c r="D333" s="3" t="s">
        <v>0</v>
      </c>
      <c r="E333" s="155" t="s">
        <v>228</v>
      </c>
      <c r="F333" s="162" t="s">
        <v>127</v>
      </c>
      <c r="G333" s="150">
        <v>16</v>
      </c>
      <c r="H333" s="150" t="s">
        <v>119</v>
      </c>
      <c r="I333" s="150">
        <v>2</v>
      </c>
      <c r="J333" s="150" t="str">
        <f t="shared" si="582"/>
        <v>ProVisioNET_study_205_05_cam1_2</v>
      </c>
      <c r="K333" s="156" t="s">
        <v>188</v>
      </c>
      <c r="L333" s="3" t="s">
        <v>178</v>
      </c>
      <c r="M333" s="3" t="s">
        <v>193</v>
      </c>
      <c r="N333" s="3">
        <v>6</v>
      </c>
      <c r="O333" s="3" t="s">
        <v>218</v>
      </c>
      <c r="P333" s="3"/>
      <c r="Q333" s="157" t="s">
        <v>11</v>
      </c>
      <c r="R333" s="157" t="s">
        <v>18</v>
      </c>
      <c r="S333" s="3">
        <v>12</v>
      </c>
      <c r="T333" s="3">
        <v>3</v>
      </c>
      <c r="U333" s="3">
        <v>1985</v>
      </c>
      <c r="V333" s="3" t="str">
        <f t="shared" ref="V333:V347" si="584">"12/3/1985"</f>
        <v>12/3/1985</v>
      </c>
      <c r="W333" s="157">
        <v>26</v>
      </c>
      <c r="X333" s="157">
        <v>11</v>
      </c>
      <c r="Y333" s="157">
        <v>2021</v>
      </c>
      <c r="Z333" s="157" t="str">
        <f t="shared" si="583"/>
        <v>26/11/2021</v>
      </c>
    </row>
    <row r="334" spans="1:26" ht="15.6" x14ac:dyDescent="0.3">
      <c r="A334" s="154" t="s">
        <v>117</v>
      </c>
      <c r="B334" s="3">
        <v>16</v>
      </c>
      <c r="C334" t="s">
        <v>176</v>
      </c>
      <c r="D334" s="3" t="s">
        <v>0</v>
      </c>
      <c r="E334" s="155" t="s">
        <v>228</v>
      </c>
      <c r="F334" s="162" t="s">
        <v>127</v>
      </c>
      <c r="G334" s="150">
        <v>16</v>
      </c>
      <c r="H334" s="150" t="s">
        <v>31</v>
      </c>
      <c r="I334" s="150">
        <v>1</v>
      </c>
      <c r="J334" s="150" t="str">
        <f t="shared" si="582"/>
        <v>ProVisioNET_study_205_05_cam2_1</v>
      </c>
      <c r="K334" s="156" t="s">
        <v>188</v>
      </c>
      <c r="L334" s="3" t="s">
        <v>178</v>
      </c>
      <c r="M334" s="3" t="s">
        <v>193</v>
      </c>
      <c r="N334" s="3">
        <v>6</v>
      </c>
      <c r="O334" s="3" t="s">
        <v>218</v>
      </c>
      <c r="P334" s="3"/>
      <c r="Q334" s="157" t="s">
        <v>11</v>
      </c>
      <c r="R334" s="157" t="s">
        <v>18</v>
      </c>
      <c r="S334" s="3">
        <v>12</v>
      </c>
      <c r="T334" s="3">
        <v>3</v>
      </c>
      <c r="U334" s="3">
        <v>1985</v>
      </c>
      <c r="V334" s="3" t="str">
        <f t="shared" si="584"/>
        <v>12/3/1985</v>
      </c>
      <c r="W334" s="157">
        <v>26</v>
      </c>
      <c r="X334" s="157">
        <v>11</v>
      </c>
      <c r="Y334" s="157">
        <v>2021</v>
      </c>
      <c r="Z334" s="157" t="str">
        <f t="shared" si="583"/>
        <v>26/11/2021</v>
      </c>
    </row>
    <row r="335" spans="1:26" ht="15.6" x14ac:dyDescent="0.3">
      <c r="A335" s="154" t="s">
        <v>117</v>
      </c>
      <c r="B335" s="3">
        <v>16</v>
      </c>
      <c r="C335" t="s">
        <v>176</v>
      </c>
      <c r="D335" s="3" t="s">
        <v>0</v>
      </c>
      <c r="E335" s="155" t="s">
        <v>228</v>
      </c>
      <c r="F335" s="162" t="s">
        <v>127</v>
      </c>
      <c r="G335" s="150">
        <v>16</v>
      </c>
      <c r="H335" s="150" t="s">
        <v>31</v>
      </c>
      <c r="I335" s="150">
        <v>2</v>
      </c>
      <c r="J335" s="150" t="str">
        <f t="shared" si="582"/>
        <v>ProVisioNET_study_205_05_cam2_2</v>
      </c>
      <c r="K335" s="156" t="s">
        <v>188</v>
      </c>
      <c r="L335" s="3" t="s">
        <v>178</v>
      </c>
      <c r="M335" s="3" t="s">
        <v>193</v>
      </c>
      <c r="N335" s="3">
        <v>6</v>
      </c>
      <c r="O335" s="3" t="s">
        <v>218</v>
      </c>
      <c r="P335" s="3"/>
      <c r="Q335" s="157" t="s">
        <v>11</v>
      </c>
      <c r="R335" s="157" t="s">
        <v>18</v>
      </c>
      <c r="S335" s="3">
        <v>12</v>
      </c>
      <c r="T335" s="3">
        <v>3</v>
      </c>
      <c r="U335" s="3">
        <v>1985</v>
      </c>
      <c r="V335" s="3" t="str">
        <f t="shared" si="584"/>
        <v>12/3/1985</v>
      </c>
      <c r="W335" s="157">
        <v>26</v>
      </c>
      <c r="X335" s="157">
        <v>11</v>
      </c>
      <c r="Y335" s="157">
        <v>2021</v>
      </c>
      <c r="Z335" s="157" t="str">
        <f t="shared" si="583"/>
        <v>26/11/2021</v>
      </c>
    </row>
    <row r="336" spans="1:26" ht="15.6" x14ac:dyDescent="0.3">
      <c r="A336" s="154" t="s">
        <v>117</v>
      </c>
      <c r="B336" s="3">
        <v>16</v>
      </c>
      <c r="C336" t="s">
        <v>176</v>
      </c>
      <c r="D336" s="3" t="s">
        <v>0</v>
      </c>
      <c r="E336" s="155" t="s">
        <v>228</v>
      </c>
      <c r="F336" s="162" t="s">
        <v>127</v>
      </c>
      <c r="G336" s="150">
        <v>16</v>
      </c>
      <c r="H336" s="150" t="s">
        <v>32</v>
      </c>
      <c r="I336" s="150">
        <v>1</v>
      </c>
      <c r="J336" s="150" t="str">
        <f t="shared" si="582"/>
        <v>ProVisioNET_study_205_05_cam3_1</v>
      </c>
      <c r="K336" s="156" t="s">
        <v>188</v>
      </c>
      <c r="L336" s="3" t="s">
        <v>178</v>
      </c>
      <c r="M336" s="3" t="s">
        <v>193</v>
      </c>
      <c r="N336" s="3">
        <v>6</v>
      </c>
      <c r="O336" s="3" t="s">
        <v>218</v>
      </c>
      <c r="P336" s="3"/>
      <c r="Q336" s="157" t="s">
        <v>11</v>
      </c>
      <c r="R336" s="157" t="s">
        <v>18</v>
      </c>
      <c r="S336" s="3">
        <v>12</v>
      </c>
      <c r="T336" s="3">
        <v>3</v>
      </c>
      <c r="U336" s="3">
        <v>1985</v>
      </c>
      <c r="V336" s="3" t="str">
        <f t="shared" si="584"/>
        <v>12/3/1985</v>
      </c>
      <c r="W336" s="157">
        <v>26</v>
      </c>
      <c r="X336" s="157">
        <v>11</v>
      </c>
      <c r="Y336" s="157">
        <v>2021</v>
      </c>
      <c r="Z336" s="157" t="str">
        <f t="shared" si="583"/>
        <v>26/11/2021</v>
      </c>
    </row>
    <row r="337" spans="1:26" ht="15.6" x14ac:dyDescent="0.3">
      <c r="A337" s="154" t="s">
        <v>117</v>
      </c>
      <c r="B337" s="3">
        <v>16</v>
      </c>
      <c r="C337" t="s">
        <v>176</v>
      </c>
      <c r="D337" s="3" t="s">
        <v>0</v>
      </c>
      <c r="E337" s="155" t="s">
        <v>228</v>
      </c>
      <c r="F337" s="162" t="s">
        <v>127</v>
      </c>
      <c r="G337" s="150">
        <v>16</v>
      </c>
      <c r="H337" s="150" t="s">
        <v>32</v>
      </c>
      <c r="I337" s="150">
        <v>2</v>
      </c>
      <c r="J337" s="150" t="str">
        <f t="shared" si="582"/>
        <v>ProVisioNET_study_205_05_cam3_2</v>
      </c>
      <c r="K337" s="156" t="s">
        <v>188</v>
      </c>
      <c r="L337" s="3" t="s">
        <v>178</v>
      </c>
      <c r="M337" s="3" t="s">
        <v>193</v>
      </c>
      <c r="N337" s="3">
        <v>6</v>
      </c>
      <c r="O337" s="3" t="s">
        <v>218</v>
      </c>
      <c r="P337" s="3"/>
      <c r="Q337" s="157" t="s">
        <v>11</v>
      </c>
      <c r="R337" s="157" t="s">
        <v>18</v>
      </c>
      <c r="S337" s="3">
        <v>12</v>
      </c>
      <c r="T337" s="3">
        <v>3</v>
      </c>
      <c r="U337" s="3">
        <v>1985</v>
      </c>
      <c r="V337" s="3" t="str">
        <f t="shared" si="584"/>
        <v>12/3/1985</v>
      </c>
      <c r="W337" s="157">
        <v>26</v>
      </c>
      <c r="X337" s="157">
        <v>11</v>
      </c>
      <c r="Y337" s="157">
        <v>2021</v>
      </c>
      <c r="Z337" s="157" t="str">
        <f t="shared" si="583"/>
        <v>26/11/2021</v>
      </c>
    </row>
    <row r="338" spans="1:26" ht="15.6" x14ac:dyDescent="0.3">
      <c r="A338" s="154" t="s">
        <v>117</v>
      </c>
      <c r="B338" s="3">
        <v>16</v>
      </c>
      <c r="C338" t="s">
        <v>176</v>
      </c>
      <c r="D338" s="3" t="s">
        <v>0</v>
      </c>
      <c r="E338" s="155" t="s">
        <v>228</v>
      </c>
      <c r="F338" s="162" t="s">
        <v>127</v>
      </c>
      <c r="G338" s="150">
        <v>16</v>
      </c>
      <c r="H338" s="150" t="s">
        <v>33</v>
      </c>
      <c r="I338" s="150">
        <v>1</v>
      </c>
      <c r="J338" s="150" t="str">
        <f t="shared" si="582"/>
        <v>ProVisioNET_study_205_05_cam4_1</v>
      </c>
      <c r="K338" s="156" t="s">
        <v>188</v>
      </c>
      <c r="L338" s="3" t="s">
        <v>178</v>
      </c>
      <c r="M338" s="3" t="s">
        <v>193</v>
      </c>
      <c r="N338" s="3">
        <v>6</v>
      </c>
      <c r="O338" s="3" t="s">
        <v>218</v>
      </c>
      <c r="P338" s="3"/>
      <c r="Q338" s="157" t="s">
        <v>11</v>
      </c>
      <c r="R338" s="157" t="s">
        <v>18</v>
      </c>
      <c r="S338" s="3">
        <v>12</v>
      </c>
      <c r="T338" s="3">
        <v>3</v>
      </c>
      <c r="U338" s="3">
        <v>1985</v>
      </c>
      <c r="V338" s="3" t="str">
        <f t="shared" si="584"/>
        <v>12/3/1985</v>
      </c>
      <c r="W338" s="157">
        <v>26</v>
      </c>
      <c r="X338" s="157">
        <v>11</v>
      </c>
      <c r="Y338" s="157">
        <v>2021</v>
      </c>
      <c r="Z338" s="157" t="str">
        <f t="shared" si="583"/>
        <v>26/11/2021</v>
      </c>
    </row>
    <row r="339" spans="1:26" ht="15.6" x14ac:dyDescent="0.3">
      <c r="A339" s="154" t="s">
        <v>117</v>
      </c>
      <c r="B339" s="3">
        <v>16</v>
      </c>
      <c r="C339" t="s">
        <v>176</v>
      </c>
      <c r="D339" s="3" t="s">
        <v>0</v>
      </c>
      <c r="E339" s="155" t="s">
        <v>228</v>
      </c>
      <c r="F339" s="162" t="s">
        <v>127</v>
      </c>
      <c r="G339" s="150">
        <v>16</v>
      </c>
      <c r="H339" s="150" t="s">
        <v>33</v>
      </c>
      <c r="I339" s="150">
        <v>2</v>
      </c>
      <c r="J339" s="150" t="str">
        <f t="shared" si="582"/>
        <v>ProVisioNET_study_205_05_cam4_2</v>
      </c>
      <c r="K339" s="156" t="s">
        <v>188</v>
      </c>
      <c r="L339" s="3" t="s">
        <v>178</v>
      </c>
      <c r="M339" s="3" t="s">
        <v>193</v>
      </c>
      <c r="N339" s="3">
        <v>6</v>
      </c>
      <c r="O339" s="3" t="s">
        <v>218</v>
      </c>
      <c r="P339" s="3"/>
      <c r="Q339" s="157" t="s">
        <v>11</v>
      </c>
      <c r="R339" s="157" t="s">
        <v>18</v>
      </c>
      <c r="S339" s="3">
        <v>12</v>
      </c>
      <c r="T339" s="3">
        <v>3</v>
      </c>
      <c r="U339" s="3">
        <v>1985</v>
      </c>
      <c r="V339" s="3" t="str">
        <f t="shared" si="584"/>
        <v>12/3/1985</v>
      </c>
      <c r="W339" s="157">
        <v>26</v>
      </c>
      <c r="X339" s="157">
        <v>11</v>
      </c>
      <c r="Y339" s="157">
        <v>2021</v>
      </c>
      <c r="Z339" s="157" t="str">
        <f t="shared" si="583"/>
        <v>26/11/2021</v>
      </c>
    </row>
    <row r="340" spans="1:26" ht="15.6" x14ac:dyDescent="0.3">
      <c r="A340" s="154" t="s">
        <v>117</v>
      </c>
      <c r="B340" s="3">
        <v>16</v>
      </c>
      <c r="C340" t="s">
        <v>176</v>
      </c>
      <c r="D340" s="3" t="s">
        <v>0</v>
      </c>
      <c r="E340" s="155" t="s">
        <v>228</v>
      </c>
      <c r="F340" s="162" t="s">
        <v>127</v>
      </c>
      <c r="G340" s="150">
        <v>16</v>
      </c>
      <c r="H340" s="150" t="s">
        <v>120</v>
      </c>
      <c r="J340" s="150" t="str">
        <f t="shared" ref="J340:J343" si="585">CONCATENATE(C340,"_",D340,"_",E340,"_",F340,"_",H340)</f>
        <v>ProVisioNET_study_205_05_glasses</v>
      </c>
      <c r="K340" s="156" t="s">
        <v>188</v>
      </c>
      <c r="L340" s="3" t="s">
        <v>178</v>
      </c>
      <c r="M340" s="3" t="s">
        <v>193</v>
      </c>
      <c r="N340" s="3">
        <v>6</v>
      </c>
      <c r="O340" s="3" t="s">
        <v>218</v>
      </c>
      <c r="P340" s="3"/>
      <c r="Q340" s="157" t="s">
        <v>11</v>
      </c>
      <c r="R340" s="157" t="s">
        <v>18</v>
      </c>
      <c r="S340" s="3">
        <v>12</v>
      </c>
      <c r="T340" s="3">
        <v>3</v>
      </c>
      <c r="U340" s="3">
        <v>1985</v>
      </c>
      <c r="V340" s="3" t="str">
        <f t="shared" si="584"/>
        <v>12/3/1985</v>
      </c>
      <c r="W340" s="157">
        <v>26</v>
      </c>
      <c r="X340" s="157">
        <v>11</v>
      </c>
      <c r="Y340" s="157">
        <v>2021</v>
      </c>
      <c r="Z340" s="157" t="str">
        <f t="shared" si="583"/>
        <v>26/11/2021</v>
      </c>
    </row>
    <row r="341" spans="1:26" ht="15.6" x14ac:dyDescent="0.3">
      <c r="A341" s="154" t="s">
        <v>117</v>
      </c>
      <c r="B341" s="3">
        <v>16</v>
      </c>
      <c r="C341" t="s">
        <v>176</v>
      </c>
      <c r="D341" s="3" t="s">
        <v>0</v>
      </c>
      <c r="E341" s="155" t="s">
        <v>228</v>
      </c>
      <c r="F341" s="162" t="s">
        <v>127</v>
      </c>
      <c r="G341" s="150">
        <v>16</v>
      </c>
      <c r="H341" s="150" t="s">
        <v>121</v>
      </c>
      <c r="J341" s="150" t="str">
        <f t="shared" si="585"/>
        <v>ProVisioNET_study_205_05_ambient</v>
      </c>
      <c r="K341" s="156" t="s">
        <v>188</v>
      </c>
      <c r="L341" s="3" t="s">
        <v>178</v>
      </c>
      <c r="M341" s="3" t="s">
        <v>193</v>
      </c>
      <c r="N341" s="3">
        <v>6</v>
      </c>
      <c r="O341" s="3" t="s">
        <v>218</v>
      </c>
      <c r="P341" s="3"/>
      <c r="Q341" s="157" t="s">
        <v>11</v>
      </c>
      <c r="R341" s="157" t="s">
        <v>18</v>
      </c>
      <c r="S341" s="3">
        <v>12</v>
      </c>
      <c r="T341" s="3">
        <v>3</v>
      </c>
      <c r="U341" s="3">
        <v>1985</v>
      </c>
      <c r="V341" s="3" t="str">
        <f t="shared" si="584"/>
        <v>12/3/1985</v>
      </c>
      <c r="W341" s="157">
        <v>26</v>
      </c>
      <c r="X341" s="157">
        <v>11</v>
      </c>
      <c r="Y341" s="157">
        <v>2021</v>
      </c>
      <c r="Z341" s="157" t="str">
        <f t="shared" si="583"/>
        <v>26/11/2021</v>
      </c>
    </row>
    <row r="342" spans="1:26" ht="15.6" x14ac:dyDescent="0.3">
      <c r="A342" s="154" t="s">
        <v>117</v>
      </c>
      <c r="B342" s="3">
        <v>16</v>
      </c>
      <c r="C342" t="s">
        <v>176</v>
      </c>
      <c r="D342" s="3" t="s">
        <v>0</v>
      </c>
      <c r="E342" s="155" t="s">
        <v>228</v>
      </c>
      <c r="F342" s="162" t="s">
        <v>127</v>
      </c>
      <c r="G342" s="150">
        <v>16</v>
      </c>
      <c r="H342" s="150" t="s">
        <v>122</v>
      </c>
      <c r="J342" s="150" t="str">
        <f t="shared" si="585"/>
        <v>ProVisioNET_study_205_05_ETrawdata</v>
      </c>
      <c r="K342" s="156" t="s">
        <v>188</v>
      </c>
      <c r="L342" s="3" t="s">
        <v>178</v>
      </c>
      <c r="M342" s="3" t="s">
        <v>193</v>
      </c>
      <c r="N342" s="3">
        <v>6</v>
      </c>
      <c r="O342" s="3" t="s">
        <v>218</v>
      </c>
      <c r="P342" s="3"/>
      <c r="Q342" s="157" t="s">
        <v>11</v>
      </c>
      <c r="R342" s="157" t="s">
        <v>18</v>
      </c>
      <c r="S342" s="3">
        <v>12</v>
      </c>
      <c r="T342" s="3">
        <v>3</v>
      </c>
      <c r="U342" s="3">
        <v>1985</v>
      </c>
      <c r="V342" s="3" t="str">
        <f t="shared" si="584"/>
        <v>12/3/1985</v>
      </c>
      <c r="W342" s="157">
        <v>26</v>
      </c>
      <c r="X342" s="157">
        <v>11</v>
      </c>
      <c r="Y342" s="157">
        <v>2021</v>
      </c>
      <c r="Z342" s="157" t="str">
        <f t="shared" si="583"/>
        <v>26/11/2021</v>
      </c>
    </row>
    <row r="343" spans="1:26" ht="15.6" x14ac:dyDescent="0.3">
      <c r="A343" s="154" t="s">
        <v>117</v>
      </c>
      <c r="B343" s="3">
        <v>16</v>
      </c>
      <c r="C343" t="s">
        <v>176</v>
      </c>
      <c r="D343" s="3" t="s">
        <v>0</v>
      </c>
      <c r="E343" s="155" t="s">
        <v>228</v>
      </c>
      <c r="F343" s="162" t="s">
        <v>127</v>
      </c>
      <c r="G343" s="150">
        <v>16</v>
      </c>
      <c r="H343" s="150" t="s">
        <v>186</v>
      </c>
      <c r="J343" s="150" t="str">
        <f t="shared" si="585"/>
        <v>ProVisioNET_study_205_05_sri_obs</v>
      </c>
      <c r="K343" s="156" t="s">
        <v>188</v>
      </c>
      <c r="L343" s="3" t="s">
        <v>178</v>
      </c>
      <c r="M343" s="3" t="s">
        <v>193</v>
      </c>
      <c r="N343" s="3">
        <v>6</v>
      </c>
      <c r="O343" s="3" t="s">
        <v>218</v>
      </c>
      <c r="P343" s="3"/>
      <c r="Q343" s="157" t="s">
        <v>11</v>
      </c>
      <c r="R343" s="157" t="s">
        <v>18</v>
      </c>
      <c r="S343" s="3">
        <v>12</v>
      </c>
      <c r="T343" s="3">
        <v>3</v>
      </c>
      <c r="U343" s="3">
        <v>1985</v>
      </c>
      <c r="V343" s="3" t="str">
        <f t="shared" si="584"/>
        <v>12/3/1985</v>
      </c>
      <c r="W343" s="157">
        <v>26</v>
      </c>
      <c r="X343" s="157">
        <v>11</v>
      </c>
      <c r="Y343" s="157">
        <v>2021</v>
      </c>
      <c r="Z343" s="157" t="str">
        <f t="shared" si="583"/>
        <v>26/11/2021</v>
      </c>
    </row>
    <row r="344" spans="1:26" ht="15.6" x14ac:dyDescent="0.3">
      <c r="A344" s="154" t="s">
        <v>117</v>
      </c>
      <c r="B344" s="3">
        <v>16</v>
      </c>
      <c r="C344" t="s">
        <v>176</v>
      </c>
      <c r="D344" s="3" t="s">
        <v>0</v>
      </c>
      <c r="E344" s="155" t="s">
        <v>228</v>
      </c>
      <c r="F344" s="162" t="s">
        <v>127</v>
      </c>
      <c r="G344" s="150">
        <v>16</v>
      </c>
      <c r="H344" s="150" t="s">
        <v>180</v>
      </c>
      <c r="I344" s="3">
        <v>1</v>
      </c>
      <c r="J344" s="150" t="str">
        <f>CONCATENATE(C344,"_",D344,"_",E344,"_",F344,"_",H344,"_",I344)</f>
        <v>ProVisioNET_study_205_05_sri_ambient_1</v>
      </c>
      <c r="K344" s="156" t="s">
        <v>188</v>
      </c>
      <c r="L344" s="3" t="s">
        <v>178</v>
      </c>
      <c r="M344" s="3" t="s">
        <v>193</v>
      </c>
      <c r="N344" s="3">
        <v>6</v>
      </c>
      <c r="O344" s="3" t="s">
        <v>218</v>
      </c>
      <c r="P344" s="3"/>
      <c r="Q344" s="157" t="s">
        <v>11</v>
      </c>
      <c r="R344" s="157" t="s">
        <v>18</v>
      </c>
      <c r="S344" s="3">
        <v>12</v>
      </c>
      <c r="T344" s="3">
        <v>3</v>
      </c>
      <c r="U344" s="3">
        <v>1985</v>
      </c>
      <c r="V344" s="3" t="str">
        <f t="shared" si="584"/>
        <v>12/3/1985</v>
      </c>
      <c r="W344" s="157">
        <v>26</v>
      </c>
      <c r="X344" s="157">
        <v>11</v>
      </c>
      <c r="Y344" s="157">
        <v>2021</v>
      </c>
      <c r="Z344" s="157" t="str">
        <f t="shared" si="583"/>
        <v>26/11/2021</v>
      </c>
    </row>
    <row r="345" spans="1:26" ht="15.6" x14ac:dyDescent="0.3">
      <c r="A345" s="154" t="s">
        <v>117</v>
      </c>
      <c r="B345" s="3">
        <v>16</v>
      </c>
      <c r="C345" t="s">
        <v>176</v>
      </c>
      <c r="D345" s="3" t="s">
        <v>0</v>
      </c>
      <c r="E345" s="3">
        <v>205</v>
      </c>
      <c r="F345" s="162" t="s">
        <v>127</v>
      </c>
      <c r="G345" s="150">
        <v>16</v>
      </c>
      <c r="H345" s="150" t="s">
        <v>180</v>
      </c>
      <c r="I345" s="3">
        <v>2</v>
      </c>
      <c r="J345" s="150" t="str">
        <f>CONCATENATE(C345,"_",D345,"_",E345,"_",F345,"_",H345,"_",I345)</f>
        <v>ProVisioNET_study_205_05_sri_ambient_2</v>
      </c>
      <c r="K345" s="156" t="s">
        <v>188</v>
      </c>
      <c r="L345" s="3" t="s">
        <v>178</v>
      </c>
      <c r="M345" s="3" t="s">
        <v>193</v>
      </c>
      <c r="N345" s="3">
        <v>6</v>
      </c>
      <c r="O345" s="3" t="s">
        <v>218</v>
      </c>
      <c r="P345" s="3"/>
      <c r="Q345" s="157" t="s">
        <v>11</v>
      </c>
      <c r="R345" s="157" t="s">
        <v>18</v>
      </c>
      <c r="S345" s="3">
        <v>12</v>
      </c>
      <c r="T345" s="3">
        <v>3</v>
      </c>
      <c r="U345" s="3">
        <v>1985</v>
      </c>
      <c r="V345" s="3" t="str">
        <f t="shared" si="584"/>
        <v>12/3/1985</v>
      </c>
      <c r="W345" s="157">
        <v>26</v>
      </c>
      <c r="X345" s="157">
        <v>11</v>
      </c>
      <c r="Y345" s="157">
        <v>2021</v>
      </c>
      <c r="Z345" s="157" t="str">
        <f t="shared" si="583"/>
        <v>26/11/2021</v>
      </c>
    </row>
    <row r="346" spans="1:26" ht="15.6" x14ac:dyDescent="0.3">
      <c r="A346" s="154" t="s">
        <v>117</v>
      </c>
      <c r="B346" s="3">
        <v>16</v>
      </c>
      <c r="C346" t="s">
        <v>176</v>
      </c>
      <c r="D346" s="3" t="s">
        <v>0</v>
      </c>
      <c r="E346" s="155" t="s">
        <v>228</v>
      </c>
      <c r="F346" s="162" t="s">
        <v>127</v>
      </c>
      <c r="G346" s="150">
        <v>16</v>
      </c>
      <c r="H346" s="150" t="s">
        <v>199</v>
      </c>
      <c r="J346" s="150" t="str">
        <f>CONCATENATE(C346,"_",D346,"_",E346,"_",F346,"_",H346)</f>
        <v>ProVisioNET_study_205_05_fitbit</v>
      </c>
      <c r="K346" s="156" t="s">
        <v>188</v>
      </c>
      <c r="L346" s="3" t="s">
        <v>178</v>
      </c>
      <c r="M346" s="3" t="s">
        <v>193</v>
      </c>
      <c r="N346" s="3">
        <v>6</v>
      </c>
      <c r="O346" s="3" t="s">
        <v>218</v>
      </c>
      <c r="P346" s="3"/>
      <c r="Q346" s="157" t="s">
        <v>11</v>
      </c>
      <c r="R346" s="157" t="s">
        <v>18</v>
      </c>
      <c r="S346" s="3">
        <v>12</v>
      </c>
      <c r="T346" s="3">
        <v>3</v>
      </c>
      <c r="U346" s="3">
        <v>1985</v>
      </c>
      <c r="V346" s="3" t="str">
        <f t="shared" si="584"/>
        <v>12/3/1985</v>
      </c>
      <c r="W346" s="157">
        <v>26</v>
      </c>
      <c r="X346" s="157">
        <v>11</v>
      </c>
      <c r="Y346" s="157">
        <v>2021</v>
      </c>
      <c r="Z346" s="157" t="str">
        <f>W346&amp;"/"&amp;X346&amp;"/"&amp;Y346</f>
        <v>26/11/2021</v>
      </c>
    </row>
    <row r="347" spans="1:26" ht="15.6" x14ac:dyDescent="0.3">
      <c r="A347" s="159" t="s">
        <v>117</v>
      </c>
      <c r="B347" s="5">
        <v>16</v>
      </c>
      <c r="C347" s="166" t="s">
        <v>176</v>
      </c>
      <c r="D347" s="5" t="s">
        <v>0</v>
      </c>
      <c r="E347" s="161" t="s">
        <v>228</v>
      </c>
      <c r="F347" s="167" t="s">
        <v>127</v>
      </c>
      <c r="G347" s="160">
        <v>16</v>
      </c>
      <c r="H347" s="160" t="s">
        <v>195</v>
      </c>
      <c r="I347" s="166"/>
      <c r="J347" s="160" t="str">
        <f>CONCATENATE(C347,"_",D347,"_",E347,"_",F347,"_",H347)</f>
        <v>ProVisioNET_study_205_05_zed</v>
      </c>
      <c r="K347" s="165" t="s">
        <v>188</v>
      </c>
      <c r="L347" s="5" t="s">
        <v>178</v>
      </c>
      <c r="M347" s="3" t="s">
        <v>193</v>
      </c>
      <c r="N347" s="5">
        <v>6</v>
      </c>
      <c r="O347" s="3" t="s">
        <v>218</v>
      </c>
      <c r="P347" s="5"/>
      <c r="Q347" s="160" t="s">
        <v>11</v>
      </c>
      <c r="R347" s="160" t="s">
        <v>18</v>
      </c>
      <c r="S347" s="5">
        <v>12</v>
      </c>
      <c r="T347" s="5">
        <v>3</v>
      </c>
      <c r="U347" s="5">
        <v>1985</v>
      </c>
      <c r="V347" s="3" t="str">
        <f t="shared" si="584"/>
        <v>12/3/1985</v>
      </c>
      <c r="W347" s="160">
        <v>26</v>
      </c>
      <c r="X347" s="160">
        <v>11</v>
      </c>
      <c r="Y347" s="160">
        <v>2021</v>
      </c>
      <c r="Z347" s="160" t="str">
        <f>W347&amp;"/"&amp;X347&amp;"/"&amp;Y347</f>
        <v>26/11/2021</v>
      </c>
    </row>
    <row r="348" spans="1:26" ht="15.6" x14ac:dyDescent="0.3">
      <c r="A348" s="146" t="s">
        <v>117</v>
      </c>
      <c r="B348" s="147">
        <v>17</v>
      </c>
      <c r="C348" s="147" t="s">
        <v>176</v>
      </c>
      <c r="D348" s="147" t="s">
        <v>0</v>
      </c>
      <c r="E348" s="148" t="s">
        <v>229</v>
      </c>
      <c r="F348" s="149" t="s">
        <v>23</v>
      </c>
      <c r="G348" s="147">
        <v>17</v>
      </c>
      <c r="H348" s="147" t="s">
        <v>117</v>
      </c>
      <c r="I348" s="147"/>
      <c r="J348" s="150" t="str">
        <f t="shared" ref="J348" si="586">CONCATENATE(C348,"_",D348,"_",E348,"_",F348,"_",H348)</f>
        <v>ProVisioNET_study_112_04_label</v>
      </c>
      <c r="K348" s="147" t="s">
        <v>115</v>
      </c>
      <c r="L348" s="151" t="s">
        <v>178</v>
      </c>
      <c r="M348" s="147" t="s">
        <v>214</v>
      </c>
      <c r="N348" s="147">
        <v>4</v>
      </c>
      <c r="O348" s="147" t="s">
        <v>227</v>
      </c>
      <c r="P348" s="147"/>
      <c r="Q348" s="152" t="s">
        <v>11</v>
      </c>
      <c r="R348" s="152" t="s">
        <v>18</v>
      </c>
      <c r="S348" s="152">
        <v>26</v>
      </c>
      <c r="T348" s="152">
        <v>6</v>
      </c>
      <c r="U348" s="152">
        <v>2001</v>
      </c>
      <c r="V348" s="152" t="str">
        <f>S348&amp;"/"&amp;T348&amp;"/"&amp;U348</f>
        <v>26/6/2001</v>
      </c>
      <c r="W348" s="152">
        <v>17</v>
      </c>
      <c r="X348" s="152">
        <v>12</v>
      </c>
      <c r="Y348" s="152">
        <v>2021</v>
      </c>
      <c r="Z348" s="152" t="str">
        <f>W348&amp;"/"&amp;X348&amp;"/"&amp;Y348</f>
        <v>17/12/2021</v>
      </c>
    </row>
    <row r="349" spans="1:26" ht="15.6" x14ac:dyDescent="0.3">
      <c r="A349" s="154" t="s">
        <v>117</v>
      </c>
      <c r="B349" s="3">
        <v>17</v>
      </c>
      <c r="C349" t="s">
        <v>176</v>
      </c>
      <c r="D349" s="3" t="s">
        <v>0</v>
      </c>
      <c r="E349" s="155" t="s">
        <v>229</v>
      </c>
      <c r="F349" s="162" t="s">
        <v>23</v>
      </c>
      <c r="G349" s="150">
        <v>17</v>
      </c>
      <c r="H349" s="150" t="s">
        <v>119</v>
      </c>
      <c r="I349" s="3">
        <v>1</v>
      </c>
      <c r="J349" s="150" t="str">
        <f t="shared" ref="J349:J356" si="587">CONCATENATE(C349,"_",D349,"_",E349,"_",F349,"_",H349,"_",I349)</f>
        <v>ProVisioNET_study_112_04_cam1_1</v>
      </c>
      <c r="K349" s="156" t="s">
        <v>188</v>
      </c>
      <c r="L349" s="3" t="s">
        <v>178</v>
      </c>
      <c r="M349" s="3" t="s">
        <v>214</v>
      </c>
      <c r="N349" s="3">
        <v>4</v>
      </c>
      <c r="O349" s="3" t="s">
        <v>227</v>
      </c>
      <c r="P349" s="3"/>
      <c r="Q349" s="157" t="s">
        <v>11</v>
      </c>
      <c r="R349" s="157" t="s">
        <v>18</v>
      </c>
      <c r="S349" s="3">
        <v>26</v>
      </c>
      <c r="T349" s="3">
        <v>6</v>
      </c>
      <c r="U349" s="3">
        <v>2001</v>
      </c>
      <c r="V349" s="3" t="str">
        <f>"26/6/2001"</f>
        <v>26/6/2001</v>
      </c>
      <c r="W349" s="157">
        <v>17</v>
      </c>
      <c r="X349" s="157">
        <v>12</v>
      </c>
      <c r="Y349" s="157">
        <v>2021</v>
      </c>
      <c r="Z349" s="157" t="str">
        <f t="shared" ref="Z349:Z362" si="588">W349&amp;"/"&amp;X349&amp;"/"&amp;Y349</f>
        <v>17/12/2021</v>
      </c>
    </row>
    <row r="350" spans="1:26" ht="15.6" x14ac:dyDescent="0.3">
      <c r="A350" s="154" t="s">
        <v>117</v>
      </c>
      <c r="B350" s="3">
        <v>17</v>
      </c>
      <c r="C350" t="s">
        <v>176</v>
      </c>
      <c r="D350" s="3" t="s">
        <v>0</v>
      </c>
      <c r="E350" s="155" t="s">
        <v>229</v>
      </c>
      <c r="F350" s="162" t="s">
        <v>23</v>
      </c>
      <c r="G350" s="150">
        <v>17</v>
      </c>
      <c r="H350" s="150" t="s">
        <v>119</v>
      </c>
      <c r="I350" s="150">
        <v>2</v>
      </c>
      <c r="J350" s="150" t="str">
        <f t="shared" si="587"/>
        <v>ProVisioNET_study_112_04_cam1_2</v>
      </c>
      <c r="K350" s="156" t="s">
        <v>188</v>
      </c>
      <c r="L350" s="3" t="s">
        <v>178</v>
      </c>
      <c r="M350" s="3" t="s">
        <v>214</v>
      </c>
      <c r="N350" s="3">
        <v>4</v>
      </c>
      <c r="O350" s="3" t="s">
        <v>227</v>
      </c>
      <c r="P350" s="3"/>
      <c r="Q350" s="157" t="s">
        <v>11</v>
      </c>
      <c r="R350" s="157" t="s">
        <v>18</v>
      </c>
      <c r="S350" s="3">
        <v>26</v>
      </c>
      <c r="T350" s="3">
        <v>6</v>
      </c>
      <c r="U350" s="3">
        <v>2001</v>
      </c>
      <c r="V350" s="3" t="str">
        <f t="shared" ref="V350:V364" si="589">"26/6/2001"</f>
        <v>26/6/2001</v>
      </c>
      <c r="W350" s="157">
        <v>17</v>
      </c>
      <c r="X350" s="157">
        <v>12</v>
      </c>
      <c r="Y350" s="157">
        <v>2021</v>
      </c>
      <c r="Z350" s="157" t="str">
        <f t="shared" si="588"/>
        <v>17/12/2021</v>
      </c>
    </row>
    <row r="351" spans="1:26" ht="15.6" x14ac:dyDescent="0.3">
      <c r="A351" s="154" t="s">
        <v>117</v>
      </c>
      <c r="B351" s="3">
        <v>17</v>
      </c>
      <c r="C351" t="s">
        <v>176</v>
      </c>
      <c r="D351" s="3" t="s">
        <v>0</v>
      </c>
      <c r="E351" s="155" t="s">
        <v>229</v>
      </c>
      <c r="F351" s="162" t="s">
        <v>23</v>
      </c>
      <c r="G351" s="150">
        <v>17</v>
      </c>
      <c r="H351" s="150" t="s">
        <v>31</v>
      </c>
      <c r="I351" s="150">
        <v>1</v>
      </c>
      <c r="J351" s="150" t="str">
        <f t="shared" si="587"/>
        <v>ProVisioNET_study_112_04_cam2_1</v>
      </c>
      <c r="K351" s="156" t="s">
        <v>188</v>
      </c>
      <c r="L351" s="3" t="s">
        <v>178</v>
      </c>
      <c r="M351" s="3" t="s">
        <v>214</v>
      </c>
      <c r="N351" s="3">
        <v>4</v>
      </c>
      <c r="O351" s="3" t="s">
        <v>227</v>
      </c>
      <c r="P351" s="3"/>
      <c r="Q351" s="157" t="s">
        <v>11</v>
      </c>
      <c r="R351" s="157" t="s">
        <v>18</v>
      </c>
      <c r="S351" s="3">
        <v>26</v>
      </c>
      <c r="T351" s="3">
        <v>6</v>
      </c>
      <c r="U351" s="3">
        <v>2001</v>
      </c>
      <c r="V351" s="3" t="str">
        <f t="shared" si="589"/>
        <v>26/6/2001</v>
      </c>
      <c r="W351" s="157">
        <v>17</v>
      </c>
      <c r="X351" s="157">
        <v>12</v>
      </c>
      <c r="Y351" s="157">
        <v>2021</v>
      </c>
      <c r="Z351" s="157" t="str">
        <f t="shared" si="588"/>
        <v>17/12/2021</v>
      </c>
    </row>
    <row r="352" spans="1:26" ht="15.6" x14ac:dyDescent="0.3">
      <c r="A352" s="154" t="s">
        <v>117</v>
      </c>
      <c r="B352" s="3">
        <v>17</v>
      </c>
      <c r="C352" t="s">
        <v>176</v>
      </c>
      <c r="D352" s="3" t="s">
        <v>0</v>
      </c>
      <c r="E352" s="155" t="s">
        <v>229</v>
      </c>
      <c r="F352" s="162" t="s">
        <v>23</v>
      </c>
      <c r="G352" s="150">
        <v>17</v>
      </c>
      <c r="H352" s="150" t="s">
        <v>31</v>
      </c>
      <c r="I352" s="150">
        <v>2</v>
      </c>
      <c r="J352" s="150" t="str">
        <f t="shared" si="587"/>
        <v>ProVisioNET_study_112_04_cam2_2</v>
      </c>
      <c r="K352" s="156" t="s">
        <v>188</v>
      </c>
      <c r="L352" s="3" t="s">
        <v>178</v>
      </c>
      <c r="M352" s="3" t="s">
        <v>214</v>
      </c>
      <c r="N352" s="3">
        <v>4</v>
      </c>
      <c r="O352" s="3" t="s">
        <v>227</v>
      </c>
      <c r="P352" s="3"/>
      <c r="Q352" s="157" t="s">
        <v>11</v>
      </c>
      <c r="R352" s="157" t="s">
        <v>18</v>
      </c>
      <c r="S352" s="3">
        <v>26</v>
      </c>
      <c r="T352" s="3">
        <v>6</v>
      </c>
      <c r="U352" s="3">
        <v>2001</v>
      </c>
      <c r="V352" s="3" t="str">
        <f t="shared" si="589"/>
        <v>26/6/2001</v>
      </c>
      <c r="W352" s="157">
        <v>17</v>
      </c>
      <c r="X352" s="157">
        <v>12</v>
      </c>
      <c r="Y352" s="157">
        <v>2021</v>
      </c>
      <c r="Z352" s="157" t="str">
        <f t="shared" si="588"/>
        <v>17/12/2021</v>
      </c>
    </row>
    <row r="353" spans="1:26" ht="15.6" x14ac:dyDescent="0.3">
      <c r="A353" s="154" t="s">
        <v>117</v>
      </c>
      <c r="B353" s="3">
        <v>17</v>
      </c>
      <c r="C353" t="s">
        <v>176</v>
      </c>
      <c r="D353" s="3" t="s">
        <v>0</v>
      </c>
      <c r="E353" s="155" t="s">
        <v>229</v>
      </c>
      <c r="F353" s="162" t="s">
        <v>23</v>
      </c>
      <c r="G353" s="150">
        <v>17</v>
      </c>
      <c r="H353" s="150" t="s">
        <v>32</v>
      </c>
      <c r="I353" s="150">
        <v>1</v>
      </c>
      <c r="J353" s="150" t="str">
        <f t="shared" si="587"/>
        <v>ProVisioNET_study_112_04_cam3_1</v>
      </c>
      <c r="K353" s="156" t="s">
        <v>188</v>
      </c>
      <c r="L353" s="3" t="s">
        <v>178</v>
      </c>
      <c r="M353" s="3" t="s">
        <v>214</v>
      </c>
      <c r="N353" s="3">
        <v>4</v>
      </c>
      <c r="O353" s="3" t="s">
        <v>227</v>
      </c>
      <c r="P353" s="3"/>
      <c r="Q353" s="157" t="s">
        <v>11</v>
      </c>
      <c r="R353" s="157" t="s">
        <v>18</v>
      </c>
      <c r="S353" s="3">
        <v>26</v>
      </c>
      <c r="T353" s="3">
        <v>6</v>
      </c>
      <c r="U353" s="3">
        <v>2001</v>
      </c>
      <c r="V353" s="3" t="str">
        <f t="shared" si="589"/>
        <v>26/6/2001</v>
      </c>
      <c r="W353" s="157">
        <v>17</v>
      </c>
      <c r="X353" s="157">
        <v>12</v>
      </c>
      <c r="Y353" s="157">
        <v>2021</v>
      </c>
      <c r="Z353" s="157" t="str">
        <f t="shared" si="588"/>
        <v>17/12/2021</v>
      </c>
    </row>
    <row r="354" spans="1:26" ht="15.6" x14ac:dyDescent="0.3">
      <c r="A354" s="154" t="s">
        <v>117</v>
      </c>
      <c r="B354" s="3">
        <v>17</v>
      </c>
      <c r="C354" t="s">
        <v>176</v>
      </c>
      <c r="D354" s="3" t="s">
        <v>0</v>
      </c>
      <c r="E354" s="155" t="s">
        <v>229</v>
      </c>
      <c r="F354" s="162" t="s">
        <v>23</v>
      </c>
      <c r="G354" s="150">
        <v>17</v>
      </c>
      <c r="H354" s="150" t="s">
        <v>32</v>
      </c>
      <c r="I354" s="150">
        <v>2</v>
      </c>
      <c r="J354" s="150" t="str">
        <f t="shared" si="587"/>
        <v>ProVisioNET_study_112_04_cam3_2</v>
      </c>
      <c r="K354" s="156" t="s">
        <v>188</v>
      </c>
      <c r="L354" s="3" t="s">
        <v>178</v>
      </c>
      <c r="M354" s="3" t="s">
        <v>214</v>
      </c>
      <c r="N354" s="3">
        <v>4</v>
      </c>
      <c r="O354" s="3" t="s">
        <v>227</v>
      </c>
      <c r="P354" s="3"/>
      <c r="Q354" s="157" t="s">
        <v>11</v>
      </c>
      <c r="R354" s="157" t="s">
        <v>18</v>
      </c>
      <c r="S354" s="3">
        <v>26</v>
      </c>
      <c r="T354" s="3">
        <v>6</v>
      </c>
      <c r="U354" s="3">
        <v>2001</v>
      </c>
      <c r="V354" s="3" t="str">
        <f t="shared" si="589"/>
        <v>26/6/2001</v>
      </c>
      <c r="W354" s="157">
        <v>17</v>
      </c>
      <c r="X354" s="157">
        <v>12</v>
      </c>
      <c r="Y354" s="157">
        <v>2021</v>
      </c>
      <c r="Z354" s="157" t="str">
        <f t="shared" si="588"/>
        <v>17/12/2021</v>
      </c>
    </row>
    <row r="355" spans="1:26" ht="15.6" x14ac:dyDescent="0.3">
      <c r="A355" s="154" t="s">
        <v>117</v>
      </c>
      <c r="B355" s="3">
        <v>17</v>
      </c>
      <c r="C355" t="s">
        <v>176</v>
      </c>
      <c r="D355" s="3" t="s">
        <v>0</v>
      </c>
      <c r="E355" s="155" t="s">
        <v>229</v>
      </c>
      <c r="F355" s="162" t="s">
        <v>23</v>
      </c>
      <c r="G355" s="150">
        <v>17</v>
      </c>
      <c r="H355" s="150" t="s">
        <v>33</v>
      </c>
      <c r="I355" s="150">
        <v>1</v>
      </c>
      <c r="J355" s="150" t="str">
        <f t="shared" si="587"/>
        <v>ProVisioNET_study_112_04_cam4_1</v>
      </c>
      <c r="K355" s="156" t="s">
        <v>188</v>
      </c>
      <c r="L355" s="3" t="s">
        <v>178</v>
      </c>
      <c r="M355" s="3" t="s">
        <v>214</v>
      </c>
      <c r="N355" s="3">
        <v>4</v>
      </c>
      <c r="O355" s="3" t="s">
        <v>227</v>
      </c>
      <c r="P355" s="3"/>
      <c r="Q355" s="157" t="s">
        <v>11</v>
      </c>
      <c r="R355" s="157" t="s">
        <v>18</v>
      </c>
      <c r="S355" s="3">
        <v>26</v>
      </c>
      <c r="T355" s="3">
        <v>6</v>
      </c>
      <c r="U355" s="3">
        <v>2001</v>
      </c>
      <c r="V355" s="3" t="str">
        <f t="shared" si="589"/>
        <v>26/6/2001</v>
      </c>
      <c r="W355" s="157">
        <v>17</v>
      </c>
      <c r="X355" s="157">
        <v>12</v>
      </c>
      <c r="Y355" s="157">
        <v>2021</v>
      </c>
      <c r="Z355" s="157" t="str">
        <f t="shared" si="588"/>
        <v>17/12/2021</v>
      </c>
    </row>
    <row r="356" spans="1:26" ht="15.6" x14ac:dyDescent="0.3">
      <c r="A356" s="154" t="s">
        <v>117</v>
      </c>
      <c r="B356" s="3">
        <v>17</v>
      </c>
      <c r="C356" t="s">
        <v>176</v>
      </c>
      <c r="D356" s="3" t="s">
        <v>0</v>
      </c>
      <c r="E356" s="155" t="s">
        <v>229</v>
      </c>
      <c r="F356" s="162" t="s">
        <v>23</v>
      </c>
      <c r="G356" s="150">
        <v>17</v>
      </c>
      <c r="H356" s="150" t="s">
        <v>33</v>
      </c>
      <c r="I356" s="150">
        <v>2</v>
      </c>
      <c r="J356" s="150" t="str">
        <f t="shared" si="587"/>
        <v>ProVisioNET_study_112_04_cam4_2</v>
      </c>
      <c r="K356" s="156" t="s">
        <v>188</v>
      </c>
      <c r="L356" s="3" t="s">
        <v>178</v>
      </c>
      <c r="M356" s="3" t="s">
        <v>214</v>
      </c>
      <c r="N356" s="3">
        <v>4</v>
      </c>
      <c r="O356" s="3" t="s">
        <v>227</v>
      </c>
      <c r="P356" s="3"/>
      <c r="Q356" s="157" t="s">
        <v>11</v>
      </c>
      <c r="R356" s="157" t="s">
        <v>18</v>
      </c>
      <c r="S356" s="3">
        <v>26</v>
      </c>
      <c r="T356" s="3">
        <v>6</v>
      </c>
      <c r="U356" s="3">
        <v>2001</v>
      </c>
      <c r="V356" s="3" t="str">
        <f t="shared" si="589"/>
        <v>26/6/2001</v>
      </c>
      <c r="W356" s="157">
        <v>17</v>
      </c>
      <c r="X356" s="157">
        <v>12</v>
      </c>
      <c r="Y356" s="157">
        <v>2021</v>
      </c>
      <c r="Z356" s="157" t="str">
        <f t="shared" si="588"/>
        <v>17/12/2021</v>
      </c>
    </row>
    <row r="357" spans="1:26" ht="15.6" x14ac:dyDescent="0.3">
      <c r="A357" s="154" t="s">
        <v>117</v>
      </c>
      <c r="B357" s="3">
        <v>17</v>
      </c>
      <c r="C357" t="s">
        <v>176</v>
      </c>
      <c r="D357" s="3" t="s">
        <v>0</v>
      </c>
      <c r="E357" s="155" t="s">
        <v>229</v>
      </c>
      <c r="F357" s="162" t="s">
        <v>23</v>
      </c>
      <c r="G357" s="150">
        <v>17</v>
      </c>
      <c r="H357" s="150" t="s">
        <v>120</v>
      </c>
      <c r="J357" s="150" t="str">
        <f t="shared" ref="J357:J360" si="590">CONCATENATE(C357,"_",D357,"_",E357,"_",F357,"_",H357)</f>
        <v>ProVisioNET_study_112_04_glasses</v>
      </c>
      <c r="K357" s="156" t="s">
        <v>188</v>
      </c>
      <c r="L357" s="3" t="s">
        <v>178</v>
      </c>
      <c r="M357" s="3" t="s">
        <v>214</v>
      </c>
      <c r="N357" s="3">
        <v>4</v>
      </c>
      <c r="O357" s="3" t="s">
        <v>227</v>
      </c>
      <c r="P357" s="3"/>
      <c r="Q357" s="157" t="s">
        <v>11</v>
      </c>
      <c r="R357" s="157" t="s">
        <v>18</v>
      </c>
      <c r="S357" s="3">
        <v>26</v>
      </c>
      <c r="T357" s="3">
        <v>6</v>
      </c>
      <c r="U357" s="3">
        <v>2001</v>
      </c>
      <c r="V357" s="3" t="str">
        <f t="shared" si="589"/>
        <v>26/6/2001</v>
      </c>
      <c r="W357" s="157">
        <v>17</v>
      </c>
      <c r="X357" s="157">
        <v>12</v>
      </c>
      <c r="Y357" s="157">
        <v>2021</v>
      </c>
      <c r="Z357" s="157" t="str">
        <f t="shared" si="588"/>
        <v>17/12/2021</v>
      </c>
    </row>
    <row r="358" spans="1:26" ht="15.6" x14ac:dyDescent="0.3">
      <c r="A358" s="154" t="s">
        <v>117</v>
      </c>
      <c r="B358" s="3">
        <v>17</v>
      </c>
      <c r="C358" t="s">
        <v>176</v>
      </c>
      <c r="D358" s="3" t="s">
        <v>0</v>
      </c>
      <c r="E358" s="155" t="s">
        <v>229</v>
      </c>
      <c r="F358" s="162" t="s">
        <v>23</v>
      </c>
      <c r="G358" s="150">
        <v>17</v>
      </c>
      <c r="H358" s="150" t="s">
        <v>121</v>
      </c>
      <c r="J358" s="150" t="str">
        <f t="shared" si="590"/>
        <v>ProVisioNET_study_112_04_ambient</v>
      </c>
      <c r="K358" s="156" t="s">
        <v>188</v>
      </c>
      <c r="L358" s="3" t="s">
        <v>178</v>
      </c>
      <c r="M358" s="3" t="s">
        <v>214</v>
      </c>
      <c r="N358" s="3">
        <v>4</v>
      </c>
      <c r="O358" s="3" t="s">
        <v>227</v>
      </c>
      <c r="P358" s="3"/>
      <c r="Q358" s="157" t="s">
        <v>11</v>
      </c>
      <c r="R358" s="157" t="s">
        <v>18</v>
      </c>
      <c r="S358" s="3">
        <v>26</v>
      </c>
      <c r="T358" s="3">
        <v>6</v>
      </c>
      <c r="U358" s="3">
        <v>2001</v>
      </c>
      <c r="V358" s="3" t="str">
        <f t="shared" si="589"/>
        <v>26/6/2001</v>
      </c>
      <c r="W358" s="157">
        <v>17</v>
      </c>
      <c r="X358" s="157">
        <v>12</v>
      </c>
      <c r="Y358" s="157">
        <v>2021</v>
      </c>
      <c r="Z358" s="157" t="str">
        <f t="shared" si="588"/>
        <v>17/12/2021</v>
      </c>
    </row>
    <row r="359" spans="1:26" ht="15.6" x14ac:dyDescent="0.3">
      <c r="A359" s="154" t="s">
        <v>117</v>
      </c>
      <c r="B359" s="3">
        <v>17</v>
      </c>
      <c r="C359" t="s">
        <v>176</v>
      </c>
      <c r="D359" s="3" t="s">
        <v>0</v>
      </c>
      <c r="E359" s="155" t="s">
        <v>229</v>
      </c>
      <c r="F359" s="162" t="s">
        <v>23</v>
      </c>
      <c r="G359" s="150">
        <v>17</v>
      </c>
      <c r="H359" s="150" t="s">
        <v>122</v>
      </c>
      <c r="J359" s="150" t="str">
        <f t="shared" si="590"/>
        <v>ProVisioNET_study_112_04_ETrawdata</v>
      </c>
      <c r="K359" s="156" t="s">
        <v>188</v>
      </c>
      <c r="L359" s="3" t="s">
        <v>178</v>
      </c>
      <c r="M359" s="3" t="s">
        <v>214</v>
      </c>
      <c r="N359" s="3">
        <v>4</v>
      </c>
      <c r="O359" s="3" t="s">
        <v>227</v>
      </c>
      <c r="P359" s="3"/>
      <c r="Q359" s="157" t="s">
        <v>11</v>
      </c>
      <c r="R359" s="157" t="s">
        <v>18</v>
      </c>
      <c r="S359" s="3">
        <v>26</v>
      </c>
      <c r="T359" s="3">
        <v>6</v>
      </c>
      <c r="U359" s="3">
        <v>2001</v>
      </c>
      <c r="V359" s="3" t="str">
        <f t="shared" si="589"/>
        <v>26/6/2001</v>
      </c>
      <c r="W359" s="157">
        <v>17</v>
      </c>
      <c r="X359" s="157">
        <v>12</v>
      </c>
      <c r="Y359" s="157">
        <v>2021</v>
      </c>
      <c r="Z359" s="157" t="str">
        <f t="shared" si="588"/>
        <v>17/12/2021</v>
      </c>
    </row>
    <row r="360" spans="1:26" ht="15.6" x14ac:dyDescent="0.3">
      <c r="A360" s="154" t="s">
        <v>117</v>
      </c>
      <c r="B360" s="3">
        <v>17</v>
      </c>
      <c r="C360" t="s">
        <v>176</v>
      </c>
      <c r="D360" s="3" t="s">
        <v>0</v>
      </c>
      <c r="E360" s="155" t="s">
        <v>229</v>
      </c>
      <c r="F360" s="162" t="s">
        <v>23</v>
      </c>
      <c r="G360" s="150">
        <v>17</v>
      </c>
      <c r="H360" s="150" t="s">
        <v>186</v>
      </c>
      <c r="J360" s="150" t="str">
        <f t="shared" si="590"/>
        <v>ProVisioNET_study_112_04_sri_obs</v>
      </c>
      <c r="K360" s="156" t="s">
        <v>188</v>
      </c>
      <c r="L360" s="3" t="s">
        <v>178</v>
      </c>
      <c r="M360" s="3" t="s">
        <v>214</v>
      </c>
      <c r="N360" s="3">
        <v>4</v>
      </c>
      <c r="O360" s="3" t="s">
        <v>227</v>
      </c>
      <c r="P360" s="3"/>
      <c r="Q360" s="157" t="s">
        <v>11</v>
      </c>
      <c r="R360" s="157" t="s">
        <v>18</v>
      </c>
      <c r="S360" s="3">
        <v>26</v>
      </c>
      <c r="T360" s="3">
        <v>6</v>
      </c>
      <c r="U360" s="3">
        <v>2001</v>
      </c>
      <c r="V360" s="3" t="str">
        <f t="shared" si="589"/>
        <v>26/6/2001</v>
      </c>
      <c r="W360" s="157">
        <v>17</v>
      </c>
      <c r="X360" s="157">
        <v>12</v>
      </c>
      <c r="Y360" s="157">
        <v>2021</v>
      </c>
      <c r="Z360" s="157" t="str">
        <f t="shared" si="588"/>
        <v>17/12/2021</v>
      </c>
    </row>
    <row r="361" spans="1:26" ht="15.6" x14ac:dyDescent="0.3">
      <c r="A361" s="154" t="s">
        <v>117</v>
      </c>
      <c r="B361" s="3">
        <v>17</v>
      </c>
      <c r="C361" t="s">
        <v>176</v>
      </c>
      <c r="D361" s="3" t="s">
        <v>0</v>
      </c>
      <c r="E361" s="155" t="s">
        <v>229</v>
      </c>
      <c r="F361" s="162" t="s">
        <v>23</v>
      </c>
      <c r="G361" s="150">
        <v>17</v>
      </c>
      <c r="H361" s="150" t="s">
        <v>180</v>
      </c>
      <c r="I361" s="3">
        <v>1</v>
      </c>
      <c r="J361" s="150" t="str">
        <f>CONCATENATE(C361,"_",D361,"_",E361,"_",F361,"_",H361,"_",I361)</f>
        <v>ProVisioNET_study_112_04_sri_ambient_1</v>
      </c>
      <c r="K361" s="156" t="s">
        <v>188</v>
      </c>
      <c r="L361" s="3" t="s">
        <v>178</v>
      </c>
      <c r="M361" s="3" t="s">
        <v>214</v>
      </c>
      <c r="N361" s="3">
        <v>4</v>
      </c>
      <c r="O361" s="3" t="s">
        <v>227</v>
      </c>
      <c r="P361" s="3"/>
      <c r="Q361" s="157" t="s">
        <v>11</v>
      </c>
      <c r="R361" s="157" t="s">
        <v>18</v>
      </c>
      <c r="S361" s="3">
        <v>26</v>
      </c>
      <c r="T361" s="3">
        <v>6</v>
      </c>
      <c r="U361" s="3">
        <v>2001</v>
      </c>
      <c r="V361" s="3" t="str">
        <f t="shared" si="589"/>
        <v>26/6/2001</v>
      </c>
      <c r="W361" s="157">
        <v>17</v>
      </c>
      <c r="X361" s="157">
        <v>12</v>
      </c>
      <c r="Y361" s="157">
        <v>2021</v>
      </c>
      <c r="Z361" s="157" t="str">
        <f t="shared" si="588"/>
        <v>17/12/2021</v>
      </c>
    </row>
    <row r="362" spans="1:26" ht="15.6" x14ac:dyDescent="0.3">
      <c r="A362" s="154" t="s">
        <v>117</v>
      </c>
      <c r="B362" s="3">
        <v>17</v>
      </c>
      <c r="C362" t="s">
        <v>176</v>
      </c>
      <c r="D362" s="3" t="s">
        <v>0</v>
      </c>
      <c r="E362" s="3">
        <v>112</v>
      </c>
      <c r="F362" s="162" t="s">
        <v>23</v>
      </c>
      <c r="G362" s="150">
        <v>17</v>
      </c>
      <c r="H362" s="150" t="s">
        <v>180</v>
      </c>
      <c r="I362" s="3">
        <v>2</v>
      </c>
      <c r="J362" s="150" t="str">
        <f>CONCATENATE(C362,"_",D362,"_",E362,"_",F362,"_",H362,"_",I362)</f>
        <v>ProVisioNET_study_112_04_sri_ambient_2</v>
      </c>
      <c r="K362" s="156" t="s">
        <v>188</v>
      </c>
      <c r="L362" s="3" t="s">
        <v>178</v>
      </c>
      <c r="M362" s="3" t="s">
        <v>214</v>
      </c>
      <c r="N362" s="3">
        <v>4</v>
      </c>
      <c r="O362" s="3" t="s">
        <v>227</v>
      </c>
      <c r="P362" s="3"/>
      <c r="Q362" s="157" t="s">
        <v>11</v>
      </c>
      <c r="R362" s="157" t="s">
        <v>18</v>
      </c>
      <c r="S362" s="3">
        <v>26</v>
      </c>
      <c r="T362" s="3">
        <v>6</v>
      </c>
      <c r="U362" s="3">
        <v>2001</v>
      </c>
      <c r="V362" s="3" t="str">
        <f t="shared" si="589"/>
        <v>26/6/2001</v>
      </c>
      <c r="W362" s="157">
        <v>17</v>
      </c>
      <c r="X362" s="157">
        <v>12</v>
      </c>
      <c r="Y362" s="157">
        <v>2021</v>
      </c>
      <c r="Z362" s="157" t="str">
        <f t="shared" si="588"/>
        <v>17/12/2021</v>
      </c>
    </row>
    <row r="363" spans="1:26" ht="15.6" x14ac:dyDescent="0.3">
      <c r="A363" s="154" t="s">
        <v>117</v>
      </c>
      <c r="B363" s="3">
        <v>17</v>
      </c>
      <c r="C363" t="s">
        <v>176</v>
      </c>
      <c r="D363" s="3" t="s">
        <v>0</v>
      </c>
      <c r="E363" s="155" t="s">
        <v>229</v>
      </c>
      <c r="F363" s="162" t="s">
        <v>23</v>
      </c>
      <c r="G363" s="150">
        <v>17</v>
      </c>
      <c r="H363" s="150" t="s">
        <v>199</v>
      </c>
      <c r="J363" s="150" t="str">
        <f>CONCATENATE(C363,"_",D363,"_",E363,"_",F363,"_",H363)</f>
        <v>ProVisioNET_study_112_04_fitbit</v>
      </c>
      <c r="K363" s="156" t="s">
        <v>188</v>
      </c>
      <c r="L363" s="3" t="s">
        <v>178</v>
      </c>
      <c r="M363" s="3" t="s">
        <v>214</v>
      </c>
      <c r="N363" s="3">
        <v>4</v>
      </c>
      <c r="O363" s="3" t="s">
        <v>227</v>
      </c>
      <c r="P363" s="3"/>
      <c r="Q363" s="157" t="s">
        <v>11</v>
      </c>
      <c r="R363" s="157" t="s">
        <v>18</v>
      </c>
      <c r="S363" s="3">
        <v>26</v>
      </c>
      <c r="T363" s="3">
        <v>6</v>
      </c>
      <c r="U363" s="3">
        <v>2001</v>
      </c>
      <c r="V363" s="3" t="str">
        <f t="shared" si="589"/>
        <v>26/6/2001</v>
      </c>
      <c r="W363" s="157">
        <v>17</v>
      </c>
      <c r="X363" s="157">
        <v>12</v>
      </c>
      <c r="Y363" s="157">
        <v>2021</v>
      </c>
      <c r="Z363" s="157" t="str">
        <f>W363&amp;"/"&amp;X363&amp;"/"&amp;Y363</f>
        <v>17/12/2021</v>
      </c>
    </row>
    <row r="364" spans="1:26" ht="15.6" x14ac:dyDescent="0.3">
      <c r="A364" s="159" t="s">
        <v>117</v>
      </c>
      <c r="B364" s="5">
        <v>17</v>
      </c>
      <c r="C364" s="166" t="s">
        <v>176</v>
      </c>
      <c r="D364" s="5" t="s">
        <v>0</v>
      </c>
      <c r="E364" s="161" t="s">
        <v>229</v>
      </c>
      <c r="F364" s="167" t="s">
        <v>23</v>
      </c>
      <c r="G364" s="160">
        <v>17</v>
      </c>
      <c r="H364" s="160" t="s">
        <v>195</v>
      </c>
      <c r="I364" s="166"/>
      <c r="J364" s="160" t="str">
        <f>CONCATENATE(C364,"_",D364,"_",E364,"_",F364,"_",H364)</f>
        <v>ProVisioNET_study_112_04_zed</v>
      </c>
      <c r="K364" s="165" t="s">
        <v>188</v>
      </c>
      <c r="L364" s="5" t="s">
        <v>178</v>
      </c>
      <c r="M364" s="3" t="s">
        <v>214</v>
      </c>
      <c r="N364" s="5">
        <v>4</v>
      </c>
      <c r="O364" s="3" t="s">
        <v>227</v>
      </c>
      <c r="P364" s="5"/>
      <c r="Q364" s="160" t="s">
        <v>11</v>
      </c>
      <c r="R364" s="160" t="s">
        <v>18</v>
      </c>
      <c r="S364" s="3">
        <v>26</v>
      </c>
      <c r="T364" s="3">
        <v>6</v>
      </c>
      <c r="U364" s="3">
        <v>2001</v>
      </c>
      <c r="V364" s="3" t="str">
        <f t="shared" si="589"/>
        <v>26/6/2001</v>
      </c>
      <c r="W364" s="160">
        <v>17</v>
      </c>
      <c r="X364" s="160">
        <v>12</v>
      </c>
      <c r="Y364" s="160">
        <v>2021</v>
      </c>
      <c r="Z364" s="160" t="str">
        <f>W364&amp;"/"&amp;X364&amp;"/"&amp;Y364</f>
        <v>17/12/2021</v>
      </c>
    </row>
    <row r="567" spans="7:9" ht="15.6" x14ac:dyDescent="0.3">
      <c r="G567" s="58"/>
      <c r="H567" s="58"/>
      <c r="I567" s="58"/>
    </row>
  </sheetData>
  <autoFilter ref="A1:Z11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33203125" customWidth="1"/>
    <col min="4" max="4" width="63.44140625" bestFit="1" customWidth="1"/>
  </cols>
  <sheetData>
    <row r="1" spans="1:5" s="15" customFormat="1" x14ac:dyDescent="0.3">
      <c r="A1" s="15" t="s">
        <v>41</v>
      </c>
    </row>
    <row r="2" spans="1:5" s="15" customFormat="1" x14ac:dyDescent="0.3">
      <c r="A2" s="15" t="s">
        <v>42</v>
      </c>
    </row>
    <row r="4" spans="1:5" s="7" customFormat="1" x14ac:dyDescent="0.3">
      <c r="A4" s="7" t="s">
        <v>29</v>
      </c>
      <c r="B4" s="7" t="s">
        <v>27</v>
      </c>
      <c r="C4" s="7" t="s">
        <v>28</v>
      </c>
      <c r="D4" s="7" t="s">
        <v>40</v>
      </c>
      <c r="E4" s="7" t="s">
        <v>30</v>
      </c>
    </row>
    <row r="5" spans="1:5" s="3" customFormat="1" x14ac:dyDescent="0.3">
      <c r="A5" s="3">
        <v>1</v>
      </c>
      <c r="B5" s="8" t="s">
        <v>34</v>
      </c>
      <c r="C5" s="11" t="s">
        <v>35</v>
      </c>
    </row>
    <row r="6" spans="1:5" s="3" customFormat="1" x14ac:dyDescent="0.3">
      <c r="C6" s="11" t="s">
        <v>36</v>
      </c>
    </row>
    <row r="7" spans="1:5" s="3" customFormat="1" x14ac:dyDescent="0.3">
      <c r="C7" s="11" t="s">
        <v>37</v>
      </c>
    </row>
    <row r="8" spans="1:5" s="3" customFormat="1" x14ac:dyDescent="0.3">
      <c r="C8" s="11" t="s">
        <v>38</v>
      </c>
    </row>
    <row r="9" spans="1:5" s="3" customFormat="1" x14ac:dyDescent="0.3">
      <c r="C9" s="11" t="s">
        <v>39</v>
      </c>
    </row>
    <row r="10" spans="1:5" s="5" customFormat="1" x14ac:dyDescent="0.3">
      <c r="C10" s="12"/>
    </row>
    <row r="11" spans="1:5" s="3" customFormat="1" x14ac:dyDescent="0.3">
      <c r="A11" s="3">
        <v>2</v>
      </c>
      <c r="B11" s="8" t="s">
        <v>43</v>
      </c>
      <c r="C11" s="11" t="s">
        <v>44</v>
      </c>
    </row>
    <row r="12" spans="1:5" s="3" customFormat="1" x14ac:dyDescent="0.3">
      <c r="C12" s="11" t="s">
        <v>45</v>
      </c>
    </row>
    <row r="13" spans="1:5" s="3" customFormat="1" x14ac:dyDescent="0.3">
      <c r="C13" s="11" t="s">
        <v>46</v>
      </c>
    </row>
    <row r="14" spans="1:5" s="3" customFormat="1" x14ac:dyDescent="0.3">
      <c r="C14" s="11" t="s">
        <v>47</v>
      </c>
    </row>
    <row r="15" spans="1:5" s="3" customFormat="1" x14ac:dyDescent="0.3">
      <c r="C15" s="11" t="s">
        <v>48</v>
      </c>
    </row>
    <row r="16" spans="1:5" s="3" customFormat="1" x14ac:dyDescent="0.3">
      <c r="C16" s="11" t="s">
        <v>49</v>
      </c>
    </row>
    <row r="17" spans="1:3" s="5" customFormat="1" x14ac:dyDescent="0.3">
      <c r="C17" s="12"/>
    </row>
    <row r="18" spans="1:3" s="3" customFormat="1" x14ac:dyDescent="0.3">
      <c r="A18" s="3">
        <v>3</v>
      </c>
      <c r="B18" s="9" t="s">
        <v>50</v>
      </c>
      <c r="C18" s="11" t="s">
        <v>51</v>
      </c>
    </row>
    <row r="19" spans="1:3" s="3" customFormat="1" x14ac:dyDescent="0.3">
      <c r="C19" s="11" t="s">
        <v>52</v>
      </c>
    </row>
    <row r="20" spans="1:3" s="3" customFormat="1" x14ac:dyDescent="0.3">
      <c r="C20" s="11" t="s">
        <v>53</v>
      </c>
    </row>
    <row r="21" spans="1:3" s="3" customFormat="1" x14ac:dyDescent="0.3">
      <c r="C21" s="11" t="s">
        <v>54</v>
      </c>
    </row>
    <row r="22" spans="1:3" s="3" customFormat="1" x14ac:dyDescent="0.3">
      <c r="C22" s="11" t="s">
        <v>55</v>
      </c>
    </row>
    <row r="23" spans="1:3" s="5" customFormat="1" x14ac:dyDescent="0.3">
      <c r="C23" s="12"/>
    </row>
    <row r="24" spans="1:3" s="3" customFormat="1" x14ac:dyDescent="0.3">
      <c r="A24" s="3">
        <v>4</v>
      </c>
      <c r="B24" s="9" t="s">
        <v>56</v>
      </c>
      <c r="C24" s="11" t="s">
        <v>57</v>
      </c>
    </row>
    <row r="25" spans="1:3" s="3" customFormat="1" x14ac:dyDescent="0.3">
      <c r="C25" s="11" t="s">
        <v>58</v>
      </c>
    </row>
    <row r="26" spans="1:3" s="3" customFormat="1" x14ac:dyDescent="0.3">
      <c r="C26" s="11" t="s">
        <v>59</v>
      </c>
    </row>
    <row r="27" spans="1:3" s="3" customFormat="1" x14ac:dyDescent="0.3">
      <c r="C27" s="11" t="s">
        <v>60</v>
      </c>
    </row>
    <row r="28" spans="1:3" s="3" customFormat="1" x14ac:dyDescent="0.3">
      <c r="C28" s="11" t="s">
        <v>61</v>
      </c>
    </row>
    <row r="29" spans="1:3" s="3" customFormat="1" x14ac:dyDescent="0.3">
      <c r="C29" s="11" t="s">
        <v>62</v>
      </c>
    </row>
    <row r="30" spans="1:3" s="17" customFormat="1" ht="15" thickBot="1" x14ac:dyDescent="0.35"/>
    <row r="31" spans="1:3" s="16" customFormat="1" ht="15" thickTop="1" x14ac:dyDescent="0.3">
      <c r="A31" s="14" t="s">
        <v>77</v>
      </c>
      <c r="C31" s="14"/>
    </row>
    <row r="32" spans="1:3" s="3" customFormat="1" x14ac:dyDescent="0.3">
      <c r="A32" s="3">
        <v>5</v>
      </c>
      <c r="B32" s="10" t="s">
        <v>63</v>
      </c>
      <c r="C32" s="11" t="s">
        <v>70</v>
      </c>
    </row>
    <row r="33" spans="1:5" s="3" customFormat="1" x14ac:dyDescent="0.3">
      <c r="C33" s="11" t="s">
        <v>71</v>
      </c>
    </row>
    <row r="34" spans="1:5" s="3" customFormat="1" x14ac:dyDescent="0.3">
      <c r="C34" s="11" t="s">
        <v>72</v>
      </c>
    </row>
    <row r="35" spans="1:5" s="3" customFormat="1" x14ac:dyDescent="0.3">
      <c r="C35" s="11" t="s">
        <v>73</v>
      </c>
    </row>
    <row r="36" spans="1:5" s="3" customFormat="1" x14ac:dyDescent="0.3">
      <c r="C36" s="11" t="s">
        <v>74</v>
      </c>
    </row>
    <row r="37" spans="1:5" s="3" customFormat="1" x14ac:dyDescent="0.3">
      <c r="C37" s="11" t="s">
        <v>75</v>
      </c>
    </row>
    <row r="38" spans="1:5" s="3" customFormat="1" x14ac:dyDescent="0.3">
      <c r="C38" s="11" t="s">
        <v>76</v>
      </c>
    </row>
    <row r="39" spans="1:5" s="5" customFormat="1" x14ac:dyDescent="0.3">
      <c r="C39" s="12"/>
    </row>
    <row r="40" spans="1:5" s="3" customFormat="1" x14ac:dyDescent="0.3">
      <c r="A40" s="3">
        <v>6</v>
      </c>
      <c r="B40" s="10" t="s">
        <v>64</v>
      </c>
      <c r="C40" s="11" t="s">
        <v>78</v>
      </c>
    </row>
    <row r="41" spans="1:5" s="3" customFormat="1" x14ac:dyDescent="0.3">
      <c r="C41" s="11" t="s">
        <v>79</v>
      </c>
    </row>
    <row r="42" spans="1:5" s="3" customFormat="1" x14ac:dyDescent="0.3">
      <c r="C42" s="11" t="s">
        <v>114</v>
      </c>
    </row>
    <row r="43" spans="1:5" s="3" customFormat="1" x14ac:dyDescent="0.3">
      <c r="C43" s="11" t="s">
        <v>80</v>
      </c>
    </row>
    <row r="44" spans="1:5" s="3" customFormat="1" x14ac:dyDescent="0.3">
      <c r="C44" s="11" t="s">
        <v>81</v>
      </c>
    </row>
    <row r="45" spans="1:5" s="3" customFormat="1" x14ac:dyDescent="0.3">
      <c r="C45" s="11" t="s">
        <v>82</v>
      </c>
    </row>
    <row r="46" spans="1:5" s="5" customFormat="1" x14ac:dyDescent="0.3">
      <c r="C46" s="12"/>
    </row>
    <row r="47" spans="1:5" s="3" customFormat="1" x14ac:dyDescent="0.3">
      <c r="A47" s="3">
        <v>7</v>
      </c>
      <c r="B47" s="10" t="s">
        <v>65</v>
      </c>
      <c r="C47" s="11" t="s">
        <v>83</v>
      </c>
      <c r="E47" s="13"/>
    </row>
    <row r="48" spans="1:5" s="3" customFormat="1" x14ac:dyDescent="0.3">
      <c r="C48" s="11" t="s">
        <v>84</v>
      </c>
      <c r="E48" s="13"/>
    </row>
    <row r="49" spans="1:5" s="3" customFormat="1" x14ac:dyDescent="0.3">
      <c r="C49" s="11" t="s">
        <v>85</v>
      </c>
      <c r="E49" s="13"/>
    </row>
    <row r="50" spans="1:5" s="3" customFormat="1" x14ac:dyDescent="0.3">
      <c r="C50" s="11" t="s">
        <v>86</v>
      </c>
      <c r="E50" s="13"/>
    </row>
    <row r="51" spans="1:5" s="5" customFormat="1" x14ac:dyDescent="0.3">
      <c r="E51" s="12"/>
    </row>
    <row r="52" spans="1:5" s="6" customFormat="1" x14ac:dyDescent="0.3">
      <c r="A52" s="6">
        <v>8</v>
      </c>
      <c r="B52" s="22" t="s">
        <v>110</v>
      </c>
      <c r="C52" s="11" t="s">
        <v>111</v>
      </c>
    </row>
    <row r="53" spans="1:5" x14ac:dyDescent="0.3">
      <c r="C53" s="11" t="s">
        <v>112</v>
      </c>
    </row>
    <row r="54" spans="1:5" x14ac:dyDescent="0.3">
      <c r="C54" s="11" t="s">
        <v>113</v>
      </c>
    </row>
    <row r="57" spans="1:5" s="3" customFormat="1" x14ac:dyDescent="0.3">
      <c r="A57" s="14" t="s">
        <v>87</v>
      </c>
      <c r="B57" s="14"/>
      <c r="E57" s="13"/>
    </row>
    <row r="58" spans="1:5" s="3" customFormat="1" x14ac:dyDescent="0.3">
      <c r="A58" s="13" t="s">
        <v>88</v>
      </c>
      <c r="B58" s="13"/>
    </row>
    <row r="59" spans="1:5" s="3" customFormat="1" x14ac:dyDescent="0.3">
      <c r="A59" s="13" t="s">
        <v>66</v>
      </c>
      <c r="B59" s="13"/>
    </row>
    <row r="60" spans="1:5" s="3" customFormat="1" x14ac:dyDescent="0.3">
      <c r="A60" s="13" t="s">
        <v>67</v>
      </c>
      <c r="B60" s="13" t="s">
        <v>68</v>
      </c>
      <c r="C60" s="13"/>
    </row>
    <row r="61" spans="1:5" s="3" customFormat="1" x14ac:dyDescent="0.3">
      <c r="A61" s="13" t="s">
        <v>69</v>
      </c>
      <c r="B61" s="13"/>
      <c r="C61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ColWidth="11.5546875" defaultRowHeight="14.4" x14ac:dyDescent="0.3"/>
  <cols>
    <col min="1" max="1" width="11.5546875" style="89"/>
    <col min="2" max="9" width="15.6640625" style="102" bestFit="1" customWidth="1"/>
    <col min="10" max="10" width="13.5546875" style="102" bestFit="1" customWidth="1"/>
    <col min="11" max="11" width="11.5546875" style="3"/>
    <col min="12" max="12" width="13.5546875" style="13" bestFit="1" customWidth="1"/>
    <col min="13" max="13" width="20.44140625" style="13" customWidth="1"/>
    <col min="14" max="14" width="22.6640625" style="13" bestFit="1" customWidth="1"/>
    <col min="15" max="21" width="11.5546875" style="13"/>
    <col min="22" max="16384" width="11.5546875" style="3"/>
  </cols>
  <sheetData>
    <row r="1" spans="1:22" s="74" customFormat="1" ht="28.8" x14ac:dyDescent="0.3">
      <c r="A1" s="89" t="s">
        <v>147</v>
      </c>
      <c r="B1" s="90" t="s">
        <v>145</v>
      </c>
      <c r="C1" s="90" t="s">
        <v>145</v>
      </c>
      <c r="D1" s="115" t="s">
        <v>145</v>
      </c>
      <c r="E1" s="110" t="s">
        <v>145</v>
      </c>
      <c r="F1" s="90" t="s">
        <v>145</v>
      </c>
      <c r="G1" s="115" t="s">
        <v>145</v>
      </c>
      <c r="H1" s="110" t="s">
        <v>145</v>
      </c>
      <c r="I1" s="9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ht="15" thickBot="1" x14ac:dyDescent="0.35">
      <c r="A2" s="91">
        <v>1</v>
      </c>
      <c r="B2" s="92" t="s">
        <v>13</v>
      </c>
      <c r="C2" s="92" t="s">
        <v>14</v>
      </c>
      <c r="D2" s="116" t="s">
        <v>15</v>
      </c>
      <c r="E2" s="111" t="s">
        <v>13</v>
      </c>
      <c r="F2" s="92" t="s">
        <v>15</v>
      </c>
      <c r="G2" s="116" t="s">
        <v>14</v>
      </c>
      <c r="H2" s="111" t="s">
        <v>15</v>
      </c>
      <c r="I2" s="92" t="s">
        <v>13</v>
      </c>
      <c r="J2" s="92" t="s">
        <v>14</v>
      </c>
      <c r="L2" s="75" t="s">
        <v>146</v>
      </c>
      <c r="O2" s="79" t="s">
        <v>156</v>
      </c>
      <c r="S2" s="79" t="s">
        <v>171</v>
      </c>
    </row>
    <row r="3" spans="1:22" ht="15" thickBot="1" x14ac:dyDescent="0.35">
      <c r="A3" s="93"/>
      <c r="B3" s="94" t="s">
        <v>150</v>
      </c>
      <c r="C3" s="94" t="s">
        <v>148</v>
      </c>
      <c r="D3" s="117" t="s">
        <v>89</v>
      </c>
      <c r="E3" s="112" t="s">
        <v>149</v>
      </c>
      <c r="F3" s="94" t="s">
        <v>90</v>
      </c>
      <c r="G3" s="117" t="s">
        <v>124</v>
      </c>
      <c r="H3" s="112" t="s">
        <v>125</v>
      </c>
      <c r="I3" s="94" t="s">
        <v>174</v>
      </c>
      <c r="J3" s="95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ht="15" thickBot="1" x14ac:dyDescent="0.35">
      <c r="A4" s="91">
        <v>2</v>
      </c>
      <c r="B4" s="92" t="s">
        <v>15</v>
      </c>
      <c r="C4" s="92" t="s">
        <v>14</v>
      </c>
      <c r="D4" s="116" t="s">
        <v>13</v>
      </c>
      <c r="E4" s="111" t="s">
        <v>14</v>
      </c>
      <c r="F4" s="92" t="s">
        <v>15</v>
      </c>
      <c r="G4" s="116" t="s">
        <v>13</v>
      </c>
      <c r="H4" s="111" t="s">
        <v>14</v>
      </c>
      <c r="I4" s="92" t="s">
        <v>13</v>
      </c>
      <c r="J4" s="92" t="s">
        <v>15</v>
      </c>
      <c r="L4" s="13" t="s">
        <v>133</v>
      </c>
      <c r="M4" s="80" t="s">
        <v>150</v>
      </c>
      <c r="N4" s="83" t="s">
        <v>158</v>
      </c>
      <c r="O4" s="77" t="s">
        <v>151</v>
      </c>
      <c r="S4" s="13" t="s">
        <v>170</v>
      </c>
    </row>
    <row r="5" spans="1:22" ht="15" thickBot="1" x14ac:dyDescent="0.35">
      <c r="A5" s="93"/>
      <c r="B5" s="94" t="s">
        <v>148</v>
      </c>
      <c r="C5" s="94" t="s">
        <v>149</v>
      </c>
      <c r="D5" s="117" t="s">
        <v>150</v>
      </c>
      <c r="E5" s="112" t="s">
        <v>124</v>
      </c>
      <c r="F5" s="94" t="s">
        <v>89</v>
      </c>
      <c r="G5" s="117" t="s">
        <v>174</v>
      </c>
      <c r="H5" s="112" t="s">
        <v>90</v>
      </c>
      <c r="I5" s="94" t="s">
        <v>125</v>
      </c>
      <c r="J5" s="95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S5" s="13" t="s">
        <v>170</v>
      </c>
    </row>
    <row r="6" spans="1:22" ht="15" thickBot="1" x14ac:dyDescent="0.35">
      <c r="A6" s="91">
        <v>3</v>
      </c>
      <c r="B6" s="92" t="s">
        <v>13</v>
      </c>
      <c r="C6" s="92" t="s">
        <v>14</v>
      </c>
      <c r="D6" s="116" t="s">
        <v>15</v>
      </c>
      <c r="E6" s="111" t="s">
        <v>13</v>
      </c>
      <c r="F6" s="92" t="s">
        <v>15</v>
      </c>
      <c r="G6" s="116" t="s">
        <v>14</v>
      </c>
      <c r="H6" s="111" t="s">
        <v>15</v>
      </c>
      <c r="I6" s="92" t="s">
        <v>13</v>
      </c>
      <c r="J6" s="92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S6" s="13" t="s">
        <v>170</v>
      </c>
    </row>
    <row r="7" spans="1:22" ht="15" thickBot="1" x14ac:dyDescent="0.35">
      <c r="A7" s="93"/>
      <c r="B7" s="94" t="s">
        <v>149</v>
      </c>
      <c r="C7" s="94" t="s">
        <v>124</v>
      </c>
      <c r="D7" s="117" t="s">
        <v>148</v>
      </c>
      <c r="E7" s="112" t="s">
        <v>174</v>
      </c>
      <c r="F7" s="94" t="s">
        <v>150</v>
      </c>
      <c r="G7" s="117" t="s">
        <v>125</v>
      </c>
      <c r="H7" s="112" t="s">
        <v>89</v>
      </c>
      <c r="I7" s="94" t="s">
        <v>90</v>
      </c>
      <c r="J7" s="9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S7" s="13" t="s">
        <v>170</v>
      </c>
    </row>
    <row r="8" spans="1:22" ht="15" thickBot="1" x14ac:dyDescent="0.35">
      <c r="A8" s="91">
        <v>4</v>
      </c>
      <c r="B8" s="92" t="s">
        <v>15</v>
      </c>
      <c r="C8" s="92" t="s">
        <v>14</v>
      </c>
      <c r="D8" s="116" t="s">
        <v>13</v>
      </c>
      <c r="E8" s="111" t="s">
        <v>14</v>
      </c>
      <c r="F8" s="92" t="s">
        <v>15</v>
      </c>
      <c r="G8" s="116" t="s">
        <v>13</v>
      </c>
      <c r="H8" s="111" t="s">
        <v>14</v>
      </c>
      <c r="I8" s="92"/>
      <c r="J8" s="92" t="s">
        <v>15</v>
      </c>
      <c r="L8" s="13" t="s">
        <v>137</v>
      </c>
      <c r="M8" s="81" t="s">
        <v>124</v>
      </c>
      <c r="N8" s="83" t="s">
        <v>161</v>
      </c>
      <c r="O8" s="13" t="s">
        <v>155</v>
      </c>
      <c r="S8" s="13" t="s">
        <v>170</v>
      </c>
    </row>
    <row r="9" spans="1:22" ht="15" thickBot="1" x14ac:dyDescent="0.35">
      <c r="A9" s="93"/>
      <c r="B9" s="94" t="s">
        <v>124</v>
      </c>
      <c r="C9" s="94" t="s">
        <v>174</v>
      </c>
      <c r="D9" s="117" t="s">
        <v>149</v>
      </c>
      <c r="E9" s="112" t="s">
        <v>125</v>
      </c>
      <c r="F9" s="94" t="s">
        <v>148</v>
      </c>
      <c r="G9" s="117" t="s">
        <v>90</v>
      </c>
      <c r="H9" s="112" t="s">
        <v>150</v>
      </c>
      <c r="I9" s="94" t="s">
        <v>89</v>
      </c>
      <c r="J9" s="95" t="s">
        <v>131</v>
      </c>
      <c r="L9" s="13" t="s">
        <v>138</v>
      </c>
      <c r="M9" s="82" t="s">
        <v>149</v>
      </c>
      <c r="N9" s="83" t="s">
        <v>163</v>
      </c>
      <c r="O9" s="13" t="s">
        <v>167</v>
      </c>
      <c r="S9" s="13" t="s">
        <v>170</v>
      </c>
    </row>
    <row r="10" spans="1:22" ht="15" thickBot="1" x14ac:dyDescent="0.35">
      <c r="A10" s="91">
        <v>5</v>
      </c>
      <c r="B10" s="92" t="s">
        <v>13</v>
      </c>
      <c r="C10" s="92" t="s">
        <v>14</v>
      </c>
      <c r="D10" s="116" t="s">
        <v>15</v>
      </c>
      <c r="E10" s="111" t="s">
        <v>13</v>
      </c>
      <c r="F10" s="92" t="s">
        <v>15</v>
      </c>
      <c r="G10" s="116" t="s">
        <v>14</v>
      </c>
      <c r="H10" s="111" t="s">
        <v>15</v>
      </c>
      <c r="I10" s="92" t="s">
        <v>13</v>
      </c>
      <c r="J10" s="92" t="s">
        <v>14</v>
      </c>
      <c r="L10" s="13" t="s">
        <v>139</v>
      </c>
      <c r="M10" s="82" t="s">
        <v>174</v>
      </c>
      <c r="N10" s="83" t="s">
        <v>164</v>
      </c>
      <c r="O10" s="13" t="s">
        <v>168</v>
      </c>
      <c r="S10" s="13" t="s">
        <v>170</v>
      </c>
    </row>
    <row r="11" spans="1:22" ht="15" thickBot="1" x14ac:dyDescent="0.35">
      <c r="A11" s="93"/>
      <c r="B11" s="94" t="s">
        <v>174</v>
      </c>
      <c r="C11" s="94" t="s">
        <v>125</v>
      </c>
      <c r="D11" s="117" t="s">
        <v>124</v>
      </c>
      <c r="E11" s="112" t="s">
        <v>90</v>
      </c>
      <c r="F11" s="94" t="s">
        <v>149</v>
      </c>
      <c r="G11" s="117" t="s">
        <v>89</v>
      </c>
      <c r="H11" s="112" t="s">
        <v>148</v>
      </c>
      <c r="I11" s="94" t="s">
        <v>150</v>
      </c>
      <c r="J11" s="95" t="s">
        <v>131</v>
      </c>
      <c r="L11" s="13" t="s">
        <v>140</v>
      </c>
      <c r="M11" s="82" t="s">
        <v>125</v>
      </c>
      <c r="N11" s="83" t="s">
        <v>165</v>
      </c>
      <c r="O11" s="13" t="s">
        <v>169</v>
      </c>
      <c r="S11" s="13" t="s">
        <v>170</v>
      </c>
    </row>
    <row r="12" spans="1:22" ht="15" thickBot="1" x14ac:dyDescent="0.35">
      <c r="A12" s="91">
        <v>6</v>
      </c>
      <c r="B12" s="92" t="s">
        <v>15</v>
      </c>
      <c r="C12" s="92" t="s">
        <v>14</v>
      </c>
      <c r="D12" s="116" t="s">
        <v>13</v>
      </c>
      <c r="E12" s="111" t="s">
        <v>14</v>
      </c>
      <c r="F12" s="92" t="s">
        <v>15</v>
      </c>
      <c r="G12" s="116" t="s">
        <v>13</v>
      </c>
      <c r="H12" s="111" t="s">
        <v>14</v>
      </c>
      <c r="I12" s="92" t="s">
        <v>13</v>
      </c>
      <c r="J12" s="92" t="s">
        <v>15</v>
      </c>
      <c r="L12" s="79" t="s">
        <v>172</v>
      </c>
    </row>
    <row r="13" spans="1:22" ht="15" thickBot="1" x14ac:dyDescent="0.35">
      <c r="A13" s="93"/>
      <c r="B13" s="94" t="s">
        <v>125</v>
      </c>
      <c r="C13" s="94" t="s">
        <v>90</v>
      </c>
      <c r="D13" s="117" t="s">
        <v>174</v>
      </c>
      <c r="E13" s="112" t="s">
        <v>89</v>
      </c>
      <c r="F13" s="94" t="s">
        <v>124</v>
      </c>
      <c r="G13" s="117" t="s">
        <v>150</v>
      </c>
      <c r="H13" s="112" t="s">
        <v>149</v>
      </c>
      <c r="I13" s="94" t="s">
        <v>148</v>
      </c>
      <c r="J13" s="95" t="s">
        <v>131</v>
      </c>
      <c r="L13" s="13" t="s">
        <v>142</v>
      </c>
      <c r="P13" s="79"/>
    </row>
    <row r="14" spans="1:22" ht="15" thickBot="1" x14ac:dyDescent="0.35">
      <c r="A14" s="91">
        <v>7</v>
      </c>
      <c r="B14" s="92" t="s">
        <v>13</v>
      </c>
      <c r="C14" s="92" t="s">
        <v>14</v>
      </c>
      <c r="D14" s="116" t="s">
        <v>15</v>
      </c>
      <c r="E14" s="111" t="s">
        <v>13</v>
      </c>
      <c r="F14" s="92" t="s">
        <v>15</v>
      </c>
      <c r="G14" s="116" t="s">
        <v>14</v>
      </c>
      <c r="H14" s="111" t="s">
        <v>15</v>
      </c>
      <c r="I14" s="92" t="s">
        <v>13</v>
      </c>
      <c r="J14" s="92" t="s">
        <v>14</v>
      </c>
      <c r="L14" s="13" t="s">
        <v>144</v>
      </c>
    </row>
    <row r="15" spans="1:22" ht="15" thickBot="1" x14ac:dyDescent="0.35">
      <c r="A15" s="93"/>
      <c r="B15" s="94" t="s">
        <v>90</v>
      </c>
      <c r="C15" s="94" t="s">
        <v>89</v>
      </c>
      <c r="D15" s="117" t="s">
        <v>125</v>
      </c>
      <c r="E15" s="112" t="s">
        <v>150</v>
      </c>
      <c r="F15" s="94" t="s">
        <v>174</v>
      </c>
      <c r="G15" s="117" t="s">
        <v>148</v>
      </c>
      <c r="H15" s="112" t="s">
        <v>124</v>
      </c>
      <c r="I15" s="94" t="s">
        <v>149</v>
      </c>
      <c r="J15" s="95" t="s">
        <v>131</v>
      </c>
      <c r="L15" s="13" t="s">
        <v>143</v>
      </c>
    </row>
    <row r="16" spans="1:22" ht="15" thickBot="1" x14ac:dyDescent="0.35">
      <c r="A16" s="91">
        <v>8</v>
      </c>
      <c r="B16" s="92" t="s">
        <v>15</v>
      </c>
      <c r="C16" s="92" t="s">
        <v>14</v>
      </c>
      <c r="D16" s="116" t="s">
        <v>13</v>
      </c>
      <c r="E16" s="111" t="s">
        <v>14</v>
      </c>
      <c r="F16" s="92" t="s">
        <v>15</v>
      </c>
      <c r="G16" s="116" t="s">
        <v>13</v>
      </c>
      <c r="H16" s="111" t="s">
        <v>14</v>
      </c>
      <c r="I16" s="92" t="s">
        <v>13</v>
      </c>
      <c r="J16" s="92" t="s">
        <v>15</v>
      </c>
    </row>
    <row r="17" spans="1:10" ht="15" thickBot="1" x14ac:dyDescent="0.35">
      <c r="A17" s="103"/>
      <c r="B17" s="104" t="s">
        <v>89</v>
      </c>
      <c r="C17" s="104" t="s">
        <v>150</v>
      </c>
      <c r="D17" s="118" t="s">
        <v>90</v>
      </c>
      <c r="E17" s="113" t="s">
        <v>148</v>
      </c>
      <c r="F17" s="104" t="s">
        <v>125</v>
      </c>
      <c r="G17" s="118" t="s">
        <v>149</v>
      </c>
      <c r="H17" s="113" t="s">
        <v>174</v>
      </c>
      <c r="I17" s="104" t="s">
        <v>124</v>
      </c>
      <c r="J17" s="105" t="s">
        <v>131</v>
      </c>
    </row>
    <row r="18" spans="1:10" ht="15.6" thickTop="1" thickBot="1" x14ac:dyDescent="0.35">
      <c r="A18" s="100">
        <v>9</v>
      </c>
      <c r="B18" s="102" t="s">
        <v>13</v>
      </c>
      <c r="C18" s="102" t="s">
        <v>14</v>
      </c>
      <c r="D18" s="119" t="s">
        <v>15</v>
      </c>
      <c r="E18" s="114" t="s">
        <v>13</v>
      </c>
      <c r="F18" s="102" t="s">
        <v>15</v>
      </c>
      <c r="G18" s="119" t="s">
        <v>14</v>
      </c>
      <c r="H18" s="114" t="s">
        <v>15</v>
      </c>
      <c r="I18" s="102" t="s">
        <v>13</v>
      </c>
      <c r="J18" s="102" t="s">
        <v>14</v>
      </c>
    </row>
    <row r="19" spans="1:10" ht="15" thickBot="1" x14ac:dyDescent="0.35">
      <c r="A19" s="93"/>
      <c r="B19" s="94" t="s">
        <v>150</v>
      </c>
      <c r="C19" s="94" t="s">
        <v>148</v>
      </c>
      <c r="D19" s="117" t="s">
        <v>89</v>
      </c>
      <c r="E19" s="112" t="s">
        <v>149</v>
      </c>
      <c r="F19" s="94" t="s">
        <v>90</v>
      </c>
      <c r="G19" s="117" t="s">
        <v>124</v>
      </c>
      <c r="H19" s="112" t="s">
        <v>125</v>
      </c>
      <c r="I19" s="94" t="s">
        <v>174</v>
      </c>
      <c r="J19" s="95" t="s">
        <v>131</v>
      </c>
    </row>
    <row r="20" spans="1:10" ht="15" thickBot="1" x14ac:dyDescent="0.35">
      <c r="A20" s="91">
        <v>10</v>
      </c>
      <c r="B20" s="92" t="s">
        <v>15</v>
      </c>
      <c r="C20" s="92" t="s">
        <v>14</v>
      </c>
      <c r="D20" s="116" t="s">
        <v>13</v>
      </c>
      <c r="E20" s="111" t="s">
        <v>14</v>
      </c>
      <c r="F20" s="92" t="s">
        <v>15</v>
      </c>
      <c r="G20" s="116" t="s">
        <v>13</v>
      </c>
      <c r="H20" s="111" t="s">
        <v>14</v>
      </c>
      <c r="I20" s="92" t="s">
        <v>13</v>
      </c>
      <c r="J20" s="92" t="s">
        <v>15</v>
      </c>
    </row>
    <row r="21" spans="1:10" ht="15" thickBot="1" x14ac:dyDescent="0.35">
      <c r="A21" s="93"/>
      <c r="B21" s="94" t="s">
        <v>148</v>
      </c>
      <c r="C21" s="94" t="s">
        <v>149</v>
      </c>
      <c r="D21" s="117" t="s">
        <v>150</v>
      </c>
      <c r="E21" s="112" t="s">
        <v>124</v>
      </c>
      <c r="F21" s="94" t="s">
        <v>89</v>
      </c>
      <c r="G21" s="117" t="s">
        <v>175</v>
      </c>
      <c r="H21" s="112" t="s">
        <v>90</v>
      </c>
      <c r="I21" s="94" t="s">
        <v>125</v>
      </c>
      <c r="J21" s="95" t="s">
        <v>131</v>
      </c>
    </row>
    <row r="22" spans="1:10" ht="15" thickBot="1" x14ac:dyDescent="0.35">
      <c r="A22" s="91">
        <v>11</v>
      </c>
      <c r="B22" s="92" t="s">
        <v>13</v>
      </c>
      <c r="C22" s="92" t="s">
        <v>14</v>
      </c>
      <c r="D22" s="116" t="s">
        <v>15</v>
      </c>
      <c r="E22" s="111" t="s">
        <v>13</v>
      </c>
      <c r="F22" s="92" t="s">
        <v>15</v>
      </c>
      <c r="G22" s="116" t="s">
        <v>14</v>
      </c>
      <c r="H22" s="111" t="s">
        <v>15</v>
      </c>
      <c r="I22" s="92"/>
      <c r="J22" s="92" t="s">
        <v>14</v>
      </c>
    </row>
    <row r="23" spans="1:10" ht="15" thickBot="1" x14ac:dyDescent="0.35">
      <c r="A23" s="93"/>
      <c r="B23" s="94" t="s">
        <v>149</v>
      </c>
      <c r="C23" s="94" t="s">
        <v>124</v>
      </c>
      <c r="D23" s="117" t="s">
        <v>148</v>
      </c>
      <c r="E23" s="112" t="s">
        <v>175</v>
      </c>
      <c r="F23" s="94" t="s">
        <v>150</v>
      </c>
      <c r="G23" s="117" t="s">
        <v>125</v>
      </c>
      <c r="H23" s="112" t="s">
        <v>89</v>
      </c>
      <c r="I23" s="94" t="s">
        <v>90</v>
      </c>
      <c r="J23" s="95" t="s">
        <v>131</v>
      </c>
    </row>
    <row r="24" spans="1:10" ht="15" thickBot="1" x14ac:dyDescent="0.35">
      <c r="A24" s="91">
        <v>12</v>
      </c>
      <c r="B24" s="92" t="s">
        <v>15</v>
      </c>
      <c r="C24" s="92" t="s">
        <v>14</v>
      </c>
      <c r="D24" s="116" t="s">
        <v>13</v>
      </c>
      <c r="E24" s="111" t="s">
        <v>14</v>
      </c>
      <c r="F24" s="92" t="s">
        <v>15</v>
      </c>
      <c r="G24" s="116" t="s">
        <v>13</v>
      </c>
      <c r="H24" s="111" t="s">
        <v>14</v>
      </c>
      <c r="I24" s="92"/>
      <c r="J24" s="92" t="s">
        <v>15</v>
      </c>
    </row>
    <row r="25" spans="1:10" ht="15" thickBot="1" x14ac:dyDescent="0.35">
      <c r="A25" s="93"/>
      <c r="B25" s="94" t="s">
        <v>124</v>
      </c>
      <c r="C25" s="94" t="s">
        <v>175</v>
      </c>
      <c r="D25" s="117" t="s">
        <v>149</v>
      </c>
      <c r="E25" s="112" t="s">
        <v>125</v>
      </c>
      <c r="F25" s="94" t="s">
        <v>148</v>
      </c>
      <c r="G25" s="117" t="s">
        <v>90</v>
      </c>
      <c r="H25" s="112" t="s">
        <v>150</v>
      </c>
      <c r="I25" s="94" t="s">
        <v>89</v>
      </c>
      <c r="J25" s="95" t="s">
        <v>131</v>
      </c>
    </row>
    <row r="26" spans="1:10" ht="15" thickBot="1" x14ac:dyDescent="0.35">
      <c r="A26" s="91">
        <v>13</v>
      </c>
      <c r="B26" s="92" t="s">
        <v>13</v>
      </c>
      <c r="C26" s="92" t="s">
        <v>14</v>
      </c>
      <c r="D26" s="116" t="s">
        <v>15</v>
      </c>
      <c r="E26" s="111" t="s">
        <v>13</v>
      </c>
      <c r="F26" s="92" t="s">
        <v>15</v>
      </c>
      <c r="G26" s="116" t="s">
        <v>14</v>
      </c>
      <c r="H26" s="111" t="s">
        <v>15</v>
      </c>
      <c r="I26" s="92" t="s">
        <v>13</v>
      </c>
      <c r="J26" s="92" t="s">
        <v>14</v>
      </c>
    </row>
    <row r="27" spans="1:10" ht="15" thickBot="1" x14ac:dyDescent="0.35">
      <c r="A27" s="93"/>
      <c r="B27" s="94" t="s">
        <v>175</v>
      </c>
      <c r="C27" s="94" t="s">
        <v>125</v>
      </c>
      <c r="D27" s="117" t="s">
        <v>124</v>
      </c>
      <c r="E27" s="112" t="s">
        <v>90</v>
      </c>
      <c r="F27" s="94" t="s">
        <v>149</v>
      </c>
      <c r="G27" s="117" t="s">
        <v>89</v>
      </c>
      <c r="H27" s="112" t="s">
        <v>148</v>
      </c>
      <c r="I27" s="94" t="s">
        <v>150</v>
      </c>
      <c r="J27" s="95" t="s">
        <v>131</v>
      </c>
    </row>
    <row r="28" spans="1:10" ht="15" thickBot="1" x14ac:dyDescent="0.35">
      <c r="A28" s="91">
        <v>14</v>
      </c>
      <c r="B28" s="92" t="s">
        <v>15</v>
      </c>
      <c r="C28" s="92" t="s">
        <v>14</v>
      </c>
      <c r="D28" s="116" t="s">
        <v>13</v>
      </c>
      <c r="E28" s="111" t="s">
        <v>14</v>
      </c>
      <c r="F28" s="92" t="s">
        <v>15</v>
      </c>
      <c r="G28" s="116" t="s">
        <v>13</v>
      </c>
      <c r="H28" s="111" t="s">
        <v>14</v>
      </c>
      <c r="I28" s="92" t="s">
        <v>13</v>
      </c>
      <c r="J28" s="92" t="s">
        <v>15</v>
      </c>
    </row>
    <row r="29" spans="1:10" ht="15" thickBot="1" x14ac:dyDescent="0.35">
      <c r="A29" s="93"/>
      <c r="B29" s="94" t="s">
        <v>125</v>
      </c>
      <c r="C29" s="94" t="s">
        <v>90</v>
      </c>
      <c r="D29" s="117" t="s">
        <v>175</v>
      </c>
      <c r="E29" s="112" t="s">
        <v>89</v>
      </c>
      <c r="F29" s="94" t="s">
        <v>124</v>
      </c>
      <c r="G29" s="117" t="s">
        <v>150</v>
      </c>
      <c r="H29" s="112" t="s">
        <v>149</v>
      </c>
      <c r="I29" s="94" t="s">
        <v>148</v>
      </c>
      <c r="J29" s="95" t="s">
        <v>131</v>
      </c>
    </row>
    <row r="30" spans="1:10" ht="15" thickBot="1" x14ac:dyDescent="0.35">
      <c r="A30" s="91">
        <v>15</v>
      </c>
      <c r="B30" s="92" t="s">
        <v>13</v>
      </c>
      <c r="C30" s="92" t="s">
        <v>14</v>
      </c>
      <c r="D30" s="116" t="s">
        <v>15</v>
      </c>
      <c r="E30" s="111" t="s">
        <v>13</v>
      </c>
      <c r="F30" s="92" t="s">
        <v>15</v>
      </c>
      <c r="G30" s="116" t="s">
        <v>14</v>
      </c>
      <c r="H30" s="111" t="s">
        <v>15</v>
      </c>
      <c r="I30" s="92" t="s">
        <v>13</v>
      </c>
      <c r="J30" s="92" t="s">
        <v>14</v>
      </c>
    </row>
    <row r="31" spans="1:10" ht="15" thickBot="1" x14ac:dyDescent="0.35">
      <c r="A31" s="93"/>
      <c r="B31" s="94" t="s">
        <v>90</v>
      </c>
      <c r="C31" s="94" t="s">
        <v>89</v>
      </c>
      <c r="D31" s="117" t="s">
        <v>125</v>
      </c>
      <c r="E31" s="112" t="s">
        <v>150</v>
      </c>
      <c r="F31" s="94" t="s">
        <v>175</v>
      </c>
      <c r="G31" s="117" t="s">
        <v>148</v>
      </c>
      <c r="H31" s="112" t="s">
        <v>124</v>
      </c>
      <c r="I31" s="94" t="s">
        <v>149</v>
      </c>
      <c r="J31" s="95" t="s">
        <v>131</v>
      </c>
    </row>
    <row r="32" spans="1:10" ht="15" thickBot="1" x14ac:dyDescent="0.35">
      <c r="A32" s="91">
        <v>16</v>
      </c>
      <c r="B32" s="92" t="s">
        <v>15</v>
      </c>
      <c r="C32" s="92" t="s">
        <v>14</v>
      </c>
      <c r="D32" s="116" t="s">
        <v>13</v>
      </c>
      <c r="E32" s="111" t="s">
        <v>14</v>
      </c>
      <c r="F32" s="92" t="s">
        <v>15</v>
      </c>
      <c r="G32" s="116" t="s">
        <v>13</v>
      </c>
      <c r="H32" s="111" t="s">
        <v>14</v>
      </c>
      <c r="I32" s="92" t="s">
        <v>13</v>
      </c>
      <c r="J32" s="92" t="s">
        <v>15</v>
      </c>
    </row>
    <row r="33" spans="1:10" ht="15" thickBot="1" x14ac:dyDescent="0.35">
      <c r="A33" s="103"/>
      <c r="B33" s="104" t="s">
        <v>89</v>
      </c>
      <c r="C33" s="104" t="s">
        <v>150</v>
      </c>
      <c r="D33" s="118" t="s">
        <v>90</v>
      </c>
      <c r="E33" s="113" t="s">
        <v>148</v>
      </c>
      <c r="F33" s="104" t="s">
        <v>125</v>
      </c>
      <c r="G33" s="118" t="s">
        <v>149</v>
      </c>
      <c r="H33" s="113" t="s">
        <v>175</v>
      </c>
      <c r="I33" s="104" t="s">
        <v>124</v>
      </c>
      <c r="J33" s="105" t="s">
        <v>131</v>
      </c>
    </row>
    <row r="34" spans="1:10" ht="15.6" thickTop="1" thickBot="1" x14ac:dyDescent="0.35">
      <c r="A34" s="100">
        <v>17</v>
      </c>
      <c r="B34" s="102" t="s">
        <v>13</v>
      </c>
      <c r="C34" s="102" t="s">
        <v>14</v>
      </c>
      <c r="D34" s="119" t="s">
        <v>15</v>
      </c>
      <c r="E34" s="114" t="s">
        <v>13</v>
      </c>
      <c r="F34" s="102" t="s">
        <v>15</v>
      </c>
      <c r="G34" s="119" t="s">
        <v>14</v>
      </c>
      <c r="H34" s="114" t="s">
        <v>15</v>
      </c>
      <c r="I34" s="102" t="s">
        <v>13</v>
      </c>
      <c r="J34" s="102" t="s">
        <v>14</v>
      </c>
    </row>
    <row r="35" spans="1:10" ht="15" thickBot="1" x14ac:dyDescent="0.35">
      <c r="A35" s="93"/>
      <c r="B35" s="94" t="s">
        <v>150</v>
      </c>
      <c r="C35" s="94" t="s">
        <v>148</v>
      </c>
      <c r="D35" s="117" t="s">
        <v>89</v>
      </c>
      <c r="E35" s="112" t="s">
        <v>149</v>
      </c>
      <c r="F35" s="94" t="s">
        <v>90</v>
      </c>
      <c r="G35" s="117" t="s">
        <v>124</v>
      </c>
      <c r="H35" s="112" t="s">
        <v>125</v>
      </c>
      <c r="I35" s="94" t="s">
        <v>175</v>
      </c>
      <c r="J35" s="95" t="s">
        <v>131</v>
      </c>
    </row>
    <row r="36" spans="1:10" ht="15" thickBot="1" x14ac:dyDescent="0.35">
      <c r="A36" s="91">
        <v>18</v>
      </c>
      <c r="B36" s="92" t="s">
        <v>15</v>
      </c>
      <c r="C36" s="92" t="s">
        <v>14</v>
      </c>
      <c r="D36" s="116" t="s">
        <v>13</v>
      </c>
      <c r="E36" s="111" t="s">
        <v>14</v>
      </c>
      <c r="F36" s="92" t="s">
        <v>15</v>
      </c>
      <c r="G36" s="116" t="s">
        <v>13</v>
      </c>
      <c r="H36" s="111" t="s">
        <v>14</v>
      </c>
      <c r="I36" s="92" t="s">
        <v>13</v>
      </c>
      <c r="J36" s="92" t="s">
        <v>15</v>
      </c>
    </row>
    <row r="37" spans="1:10" ht="15" thickBot="1" x14ac:dyDescent="0.35">
      <c r="A37" s="93"/>
      <c r="B37" s="94" t="s">
        <v>148</v>
      </c>
      <c r="C37" s="94" t="s">
        <v>149</v>
      </c>
      <c r="D37" s="117" t="s">
        <v>150</v>
      </c>
      <c r="E37" s="112" t="s">
        <v>124</v>
      </c>
      <c r="F37" s="94" t="s">
        <v>89</v>
      </c>
      <c r="G37" s="117" t="s">
        <v>175</v>
      </c>
      <c r="H37" s="112" t="s">
        <v>90</v>
      </c>
      <c r="I37" s="94" t="s">
        <v>125</v>
      </c>
      <c r="J37" s="95" t="s">
        <v>131</v>
      </c>
    </row>
    <row r="38" spans="1:10" ht="15" thickBot="1" x14ac:dyDescent="0.35">
      <c r="A38" s="91">
        <v>19</v>
      </c>
      <c r="B38" s="92" t="s">
        <v>13</v>
      </c>
      <c r="C38" s="92" t="s">
        <v>14</v>
      </c>
      <c r="D38" s="116" t="s">
        <v>15</v>
      </c>
      <c r="E38" s="111" t="s">
        <v>13</v>
      </c>
      <c r="F38" s="92" t="s">
        <v>15</v>
      </c>
      <c r="G38" s="116" t="s">
        <v>14</v>
      </c>
      <c r="H38" s="111" t="s">
        <v>15</v>
      </c>
      <c r="I38" s="92"/>
      <c r="J38" s="92" t="s">
        <v>14</v>
      </c>
    </row>
    <row r="39" spans="1:10" ht="15" thickBot="1" x14ac:dyDescent="0.35">
      <c r="A39" s="93"/>
      <c r="B39" s="94" t="s">
        <v>149</v>
      </c>
      <c r="C39" s="94" t="s">
        <v>124</v>
      </c>
      <c r="D39" s="117" t="s">
        <v>148</v>
      </c>
      <c r="E39" s="112" t="s">
        <v>175</v>
      </c>
      <c r="F39" s="94" t="s">
        <v>150</v>
      </c>
      <c r="G39" s="117" t="s">
        <v>125</v>
      </c>
      <c r="H39" s="112" t="s">
        <v>89</v>
      </c>
      <c r="I39" s="94" t="s">
        <v>90</v>
      </c>
      <c r="J39" s="95" t="s">
        <v>131</v>
      </c>
    </row>
    <row r="40" spans="1:10" ht="15" thickBot="1" x14ac:dyDescent="0.35">
      <c r="A40" s="91">
        <v>20</v>
      </c>
      <c r="B40" s="92" t="s">
        <v>15</v>
      </c>
      <c r="C40" s="92" t="s">
        <v>14</v>
      </c>
      <c r="D40" s="116" t="s">
        <v>13</v>
      </c>
      <c r="E40" s="111" t="s">
        <v>14</v>
      </c>
      <c r="F40" s="92" t="s">
        <v>15</v>
      </c>
      <c r="G40" s="116" t="s">
        <v>13</v>
      </c>
      <c r="H40" s="111" t="s">
        <v>14</v>
      </c>
      <c r="I40" s="92"/>
      <c r="J40" s="92" t="s">
        <v>15</v>
      </c>
    </row>
    <row r="41" spans="1:10" ht="15" thickBot="1" x14ac:dyDescent="0.35">
      <c r="A41" s="93"/>
      <c r="B41" s="94" t="s">
        <v>124</v>
      </c>
      <c r="C41" s="94" t="s">
        <v>175</v>
      </c>
      <c r="D41" s="117" t="s">
        <v>149</v>
      </c>
      <c r="E41" s="112" t="s">
        <v>125</v>
      </c>
      <c r="F41" s="94" t="s">
        <v>148</v>
      </c>
      <c r="G41" s="117" t="s">
        <v>90</v>
      </c>
      <c r="H41" s="112" t="s">
        <v>150</v>
      </c>
      <c r="I41" s="94" t="s">
        <v>89</v>
      </c>
      <c r="J41" s="95" t="s">
        <v>131</v>
      </c>
    </row>
    <row r="42" spans="1:10" ht="15" thickBot="1" x14ac:dyDescent="0.35">
      <c r="A42" s="91">
        <v>21</v>
      </c>
      <c r="B42" s="92" t="s">
        <v>13</v>
      </c>
      <c r="C42" s="92" t="s">
        <v>14</v>
      </c>
      <c r="D42" s="116" t="s">
        <v>15</v>
      </c>
      <c r="E42" s="111" t="s">
        <v>13</v>
      </c>
      <c r="F42" s="92" t="s">
        <v>15</v>
      </c>
      <c r="G42" s="116" t="s">
        <v>14</v>
      </c>
      <c r="H42" s="111" t="s">
        <v>15</v>
      </c>
      <c r="I42" s="92" t="s">
        <v>13</v>
      </c>
      <c r="J42" s="92" t="s">
        <v>14</v>
      </c>
    </row>
    <row r="43" spans="1:10" ht="15" thickBot="1" x14ac:dyDescent="0.35">
      <c r="A43" s="93"/>
      <c r="B43" s="94" t="s">
        <v>175</v>
      </c>
      <c r="C43" s="94" t="s">
        <v>125</v>
      </c>
      <c r="D43" s="117" t="s">
        <v>124</v>
      </c>
      <c r="E43" s="112" t="s">
        <v>90</v>
      </c>
      <c r="F43" s="94" t="s">
        <v>149</v>
      </c>
      <c r="G43" s="117" t="s">
        <v>89</v>
      </c>
      <c r="H43" s="112" t="s">
        <v>148</v>
      </c>
      <c r="I43" s="94" t="s">
        <v>150</v>
      </c>
      <c r="J43" s="95" t="s">
        <v>131</v>
      </c>
    </row>
    <row r="44" spans="1:10" ht="15" thickBot="1" x14ac:dyDescent="0.35">
      <c r="A44" s="91">
        <v>22</v>
      </c>
      <c r="B44" s="92" t="s">
        <v>15</v>
      </c>
      <c r="C44" s="92" t="s">
        <v>14</v>
      </c>
      <c r="D44" s="116" t="s">
        <v>13</v>
      </c>
      <c r="E44" s="111" t="s">
        <v>14</v>
      </c>
      <c r="F44" s="92" t="s">
        <v>15</v>
      </c>
      <c r="G44" s="116" t="s">
        <v>13</v>
      </c>
      <c r="H44" s="111" t="s">
        <v>14</v>
      </c>
      <c r="I44" s="92" t="s">
        <v>13</v>
      </c>
      <c r="J44" s="92" t="s">
        <v>15</v>
      </c>
    </row>
    <row r="45" spans="1:10" ht="15" thickBot="1" x14ac:dyDescent="0.35">
      <c r="A45" s="93"/>
      <c r="B45" s="94" t="s">
        <v>125</v>
      </c>
      <c r="C45" s="94" t="s">
        <v>90</v>
      </c>
      <c r="D45" s="117" t="s">
        <v>175</v>
      </c>
      <c r="E45" s="112" t="s">
        <v>89</v>
      </c>
      <c r="F45" s="94" t="s">
        <v>124</v>
      </c>
      <c r="G45" s="117" t="s">
        <v>150</v>
      </c>
      <c r="H45" s="112" t="s">
        <v>149</v>
      </c>
      <c r="I45" s="94" t="s">
        <v>148</v>
      </c>
      <c r="J45" s="95" t="s">
        <v>131</v>
      </c>
    </row>
    <row r="46" spans="1:10" ht="15" thickBot="1" x14ac:dyDescent="0.35">
      <c r="A46" s="91">
        <v>23</v>
      </c>
      <c r="B46" s="92" t="s">
        <v>13</v>
      </c>
      <c r="C46" s="92" t="s">
        <v>14</v>
      </c>
      <c r="D46" s="116" t="s">
        <v>15</v>
      </c>
      <c r="E46" s="111" t="s">
        <v>13</v>
      </c>
      <c r="F46" s="92" t="s">
        <v>15</v>
      </c>
      <c r="G46" s="116" t="s">
        <v>14</v>
      </c>
      <c r="H46" s="111" t="s">
        <v>15</v>
      </c>
      <c r="I46" s="92" t="s">
        <v>13</v>
      </c>
      <c r="J46" s="92" t="s">
        <v>14</v>
      </c>
    </row>
    <row r="47" spans="1:10" ht="15" thickBot="1" x14ac:dyDescent="0.35">
      <c r="A47" s="93"/>
      <c r="B47" s="94" t="s">
        <v>90</v>
      </c>
      <c r="C47" s="94" t="s">
        <v>89</v>
      </c>
      <c r="D47" s="117" t="s">
        <v>125</v>
      </c>
      <c r="E47" s="112" t="s">
        <v>150</v>
      </c>
      <c r="F47" s="94" t="s">
        <v>174</v>
      </c>
      <c r="G47" s="117" t="s">
        <v>148</v>
      </c>
      <c r="H47" s="112" t="s">
        <v>124</v>
      </c>
      <c r="I47" s="94" t="s">
        <v>149</v>
      </c>
      <c r="J47" s="95" t="s">
        <v>131</v>
      </c>
    </row>
    <row r="48" spans="1:10" ht="15" thickBot="1" x14ac:dyDescent="0.35">
      <c r="A48" s="91">
        <v>24</v>
      </c>
      <c r="B48" s="92" t="s">
        <v>15</v>
      </c>
      <c r="C48" s="92" t="s">
        <v>14</v>
      </c>
      <c r="D48" s="116" t="s">
        <v>13</v>
      </c>
      <c r="E48" s="111" t="s">
        <v>14</v>
      </c>
      <c r="F48" s="92" t="s">
        <v>15</v>
      </c>
      <c r="G48" s="116" t="s">
        <v>13</v>
      </c>
      <c r="H48" s="111" t="s">
        <v>14</v>
      </c>
      <c r="I48" s="92" t="s">
        <v>13</v>
      </c>
      <c r="J48" s="92" t="s">
        <v>15</v>
      </c>
    </row>
    <row r="49" spans="1:10" ht="15" thickBot="1" x14ac:dyDescent="0.35">
      <c r="A49" s="103"/>
      <c r="B49" s="104" t="s">
        <v>89</v>
      </c>
      <c r="C49" s="104" t="s">
        <v>150</v>
      </c>
      <c r="D49" s="118" t="s">
        <v>90</v>
      </c>
      <c r="E49" s="113" t="s">
        <v>148</v>
      </c>
      <c r="F49" s="104" t="s">
        <v>125</v>
      </c>
      <c r="G49" s="118" t="s">
        <v>149</v>
      </c>
      <c r="H49" s="113" t="s">
        <v>174</v>
      </c>
      <c r="I49" s="104" t="s">
        <v>124</v>
      </c>
      <c r="J49" s="105" t="s">
        <v>131</v>
      </c>
    </row>
    <row r="50" spans="1:10" ht="15.6" thickTop="1" thickBot="1" x14ac:dyDescent="0.35">
      <c r="A50" s="100">
        <v>25</v>
      </c>
      <c r="B50" s="102" t="s">
        <v>13</v>
      </c>
      <c r="C50" s="102" t="s">
        <v>14</v>
      </c>
      <c r="D50" s="119" t="s">
        <v>15</v>
      </c>
      <c r="E50" s="114" t="s">
        <v>13</v>
      </c>
      <c r="F50" s="102" t="s">
        <v>15</v>
      </c>
      <c r="G50" s="119" t="s">
        <v>14</v>
      </c>
      <c r="H50" s="114" t="s">
        <v>15</v>
      </c>
      <c r="I50" s="102" t="s">
        <v>13</v>
      </c>
      <c r="J50" s="102" t="s">
        <v>14</v>
      </c>
    </row>
    <row r="51" spans="1:10" ht="15" thickBot="1" x14ac:dyDescent="0.35">
      <c r="A51" s="93"/>
      <c r="B51" s="94" t="s">
        <v>150</v>
      </c>
      <c r="C51" s="94" t="s">
        <v>148</v>
      </c>
      <c r="D51" s="117" t="s">
        <v>89</v>
      </c>
      <c r="E51" s="112" t="s">
        <v>149</v>
      </c>
      <c r="F51" s="94" t="s">
        <v>90</v>
      </c>
      <c r="G51" s="117" t="s">
        <v>124</v>
      </c>
      <c r="H51" s="112" t="s">
        <v>125</v>
      </c>
      <c r="I51" s="94" t="s">
        <v>174</v>
      </c>
      <c r="J51" s="95" t="s">
        <v>131</v>
      </c>
    </row>
    <row r="52" spans="1:10" ht="15" thickBot="1" x14ac:dyDescent="0.35">
      <c r="A52" s="91">
        <v>26</v>
      </c>
      <c r="B52" s="92" t="s">
        <v>15</v>
      </c>
      <c r="C52" s="92" t="s">
        <v>14</v>
      </c>
      <c r="D52" s="116" t="s">
        <v>13</v>
      </c>
      <c r="E52" s="111" t="s">
        <v>14</v>
      </c>
      <c r="F52" s="92" t="s">
        <v>15</v>
      </c>
      <c r="G52" s="116" t="s">
        <v>13</v>
      </c>
      <c r="H52" s="111" t="s">
        <v>14</v>
      </c>
      <c r="I52" s="92" t="s">
        <v>13</v>
      </c>
      <c r="J52" s="92" t="s">
        <v>15</v>
      </c>
    </row>
    <row r="53" spans="1:10" ht="15" thickBot="1" x14ac:dyDescent="0.35">
      <c r="A53" s="93"/>
      <c r="B53" s="94" t="s">
        <v>148</v>
      </c>
      <c r="C53" s="94" t="s">
        <v>149</v>
      </c>
      <c r="D53" s="117" t="s">
        <v>150</v>
      </c>
      <c r="E53" s="112" t="s">
        <v>124</v>
      </c>
      <c r="F53" s="94" t="s">
        <v>89</v>
      </c>
      <c r="G53" s="117" t="s">
        <v>174</v>
      </c>
      <c r="H53" s="112" t="s">
        <v>90</v>
      </c>
      <c r="I53" s="94" t="s">
        <v>125</v>
      </c>
      <c r="J53" s="95" t="s">
        <v>131</v>
      </c>
    </row>
    <row r="54" spans="1:10" ht="15" thickBot="1" x14ac:dyDescent="0.35">
      <c r="A54" s="91">
        <v>27</v>
      </c>
      <c r="B54" s="92" t="s">
        <v>13</v>
      </c>
      <c r="C54" s="92" t="s">
        <v>14</v>
      </c>
      <c r="D54" s="116" t="s">
        <v>15</v>
      </c>
      <c r="E54" s="111" t="s">
        <v>13</v>
      </c>
      <c r="F54" s="92" t="s">
        <v>15</v>
      </c>
      <c r="G54" s="116" t="s">
        <v>14</v>
      </c>
      <c r="H54" s="111" t="s">
        <v>15</v>
      </c>
      <c r="I54" s="92"/>
      <c r="J54" s="92" t="s">
        <v>14</v>
      </c>
    </row>
    <row r="55" spans="1:10" ht="15" thickBot="1" x14ac:dyDescent="0.35">
      <c r="A55" s="93"/>
      <c r="B55" s="94" t="s">
        <v>149</v>
      </c>
      <c r="C55" s="94" t="s">
        <v>124</v>
      </c>
      <c r="D55" s="117" t="s">
        <v>148</v>
      </c>
      <c r="E55" s="112" t="s">
        <v>174</v>
      </c>
      <c r="F55" s="94" t="s">
        <v>150</v>
      </c>
      <c r="G55" s="117" t="s">
        <v>125</v>
      </c>
      <c r="H55" s="112" t="s">
        <v>89</v>
      </c>
      <c r="I55" s="94" t="s">
        <v>90</v>
      </c>
      <c r="J55" s="95" t="s">
        <v>131</v>
      </c>
    </row>
    <row r="56" spans="1:10" ht="15" thickBot="1" x14ac:dyDescent="0.35">
      <c r="A56" s="91">
        <v>28</v>
      </c>
      <c r="B56" s="92" t="s">
        <v>15</v>
      </c>
      <c r="C56" s="92" t="s">
        <v>14</v>
      </c>
      <c r="D56" s="116" t="s">
        <v>13</v>
      </c>
      <c r="E56" s="111" t="s">
        <v>14</v>
      </c>
      <c r="F56" s="92" t="s">
        <v>15</v>
      </c>
      <c r="G56" s="116" t="s">
        <v>13</v>
      </c>
      <c r="H56" s="111" t="s">
        <v>14</v>
      </c>
      <c r="I56" s="92"/>
      <c r="J56" s="92" t="s">
        <v>15</v>
      </c>
    </row>
    <row r="57" spans="1:10" ht="15" thickBot="1" x14ac:dyDescent="0.35">
      <c r="A57" s="93"/>
      <c r="B57" s="94" t="s">
        <v>124</v>
      </c>
      <c r="C57" s="94" t="s">
        <v>174</v>
      </c>
      <c r="D57" s="117" t="s">
        <v>149</v>
      </c>
      <c r="E57" s="112" t="s">
        <v>125</v>
      </c>
      <c r="F57" s="94" t="s">
        <v>148</v>
      </c>
      <c r="G57" s="117" t="s">
        <v>90</v>
      </c>
      <c r="H57" s="112" t="s">
        <v>150</v>
      </c>
      <c r="I57" s="94" t="s">
        <v>89</v>
      </c>
      <c r="J57" s="95" t="s">
        <v>131</v>
      </c>
    </row>
    <row r="58" spans="1:10" ht="15" thickBot="1" x14ac:dyDescent="0.35">
      <c r="A58" s="96">
        <v>29</v>
      </c>
      <c r="B58" s="92" t="s">
        <v>13</v>
      </c>
      <c r="C58" s="92" t="s">
        <v>14</v>
      </c>
      <c r="D58" s="116" t="s">
        <v>15</v>
      </c>
      <c r="E58" s="111" t="s">
        <v>13</v>
      </c>
      <c r="F58" s="92" t="s">
        <v>15</v>
      </c>
      <c r="G58" s="116" t="s">
        <v>14</v>
      </c>
      <c r="H58" s="111" t="s">
        <v>15</v>
      </c>
      <c r="I58" s="92" t="s">
        <v>13</v>
      </c>
      <c r="J58" s="92" t="s">
        <v>14</v>
      </c>
    </row>
    <row r="59" spans="1:10" ht="15" thickBot="1" x14ac:dyDescent="0.35">
      <c r="A59" s="97"/>
      <c r="B59" s="94" t="s">
        <v>174</v>
      </c>
      <c r="C59" s="94" t="s">
        <v>125</v>
      </c>
      <c r="D59" s="117" t="s">
        <v>124</v>
      </c>
      <c r="E59" s="112" t="s">
        <v>90</v>
      </c>
      <c r="F59" s="94" t="s">
        <v>149</v>
      </c>
      <c r="G59" s="117" t="s">
        <v>89</v>
      </c>
      <c r="H59" s="112" t="s">
        <v>148</v>
      </c>
      <c r="I59" s="94" t="s">
        <v>150</v>
      </c>
      <c r="J59" s="95" t="s">
        <v>131</v>
      </c>
    </row>
    <row r="60" spans="1:10" ht="15" thickBot="1" x14ac:dyDescent="0.35">
      <c r="A60" s="96">
        <v>30</v>
      </c>
      <c r="B60" s="92" t="s">
        <v>15</v>
      </c>
      <c r="C60" s="92" t="s">
        <v>14</v>
      </c>
      <c r="D60" s="116" t="s">
        <v>13</v>
      </c>
      <c r="E60" s="111" t="s">
        <v>14</v>
      </c>
      <c r="F60" s="92" t="s">
        <v>15</v>
      </c>
      <c r="G60" s="116" t="s">
        <v>13</v>
      </c>
      <c r="H60" s="111" t="s">
        <v>14</v>
      </c>
      <c r="I60" s="92" t="s">
        <v>13</v>
      </c>
      <c r="J60" s="92" t="s">
        <v>15</v>
      </c>
    </row>
    <row r="61" spans="1:10" ht="15" thickBot="1" x14ac:dyDescent="0.35">
      <c r="A61" s="97"/>
      <c r="B61" s="94" t="s">
        <v>125</v>
      </c>
      <c r="C61" s="94" t="s">
        <v>90</v>
      </c>
      <c r="D61" s="117" t="s">
        <v>174</v>
      </c>
      <c r="E61" s="112" t="s">
        <v>89</v>
      </c>
      <c r="F61" s="94" t="s">
        <v>124</v>
      </c>
      <c r="G61" s="117" t="s">
        <v>150</v>
      </c>
      <c r="H61" s="112" t="s">
        <v>149</v>
      </c>
      <c r="I61" s="94" t="s">
        <v>148</v>
      </c>
      <c r="J61" s="95" t="s">
        <v>131</v>
      </c>
    </row>
    <row r="62" spans="1:10" ht="15" thickBot="1" x14ac:dyDescent="0.35">
      <c r="A62" s="96">
        <v>31</v>
      </c>
      <c r="B62" s="92" t="s">
        <v>13</v>
      </c>
      <c r="C62" s="92" t="s">
        <v>14</v>
      </c>
      <c r="D62" s="116" t="s">
        <v>15</v>
      </c>
      <c r="E62" s="111" t="s">
        <v>13</v>
      </c>
      <c r="F62" s="92" t="s">
        <v>15</v>
      </c>
      <c r="G62" s="116" t="s">
        <v>14</v>
      </c>
      <c r="H62" s="111" t="s">
        <v>15</v>
      </c>
      <c r="I62" s="92" t="s">
        <v>13</v>
      </c>
      <c r="J62" s="92" t="s">
        <v>14</v>
      </c>
    </row>
    <row r="63" spans="1:10" ht="15" thickBot="1" x14ac:dyDescent="0.35">
      <c r="A63" s="97"/>
      <c r="B63" s="94" t="s">
        <v>90</v>
      </c>
      <c r="C63" s="94" t="s">
        <v>89</v>
      </c>
      <c r="D63" s="117" t="s">
        <v>125</v>
      </c>
      <c r="E63" s="112" t="s">
        <v>150</v>
      </c>
      <c r="F63" s="94" t="s">
        <v>174</v>
      </c>
      <c r="G63" s="117" t="s">
        <v>148</v>
      </c>
      <c r="H63" s="112" t="s">
        <v>124</v>
      </c>
      <c r="I63" s="94" t="s">
        <v>149</v>
      </c>
      <c r="J63" s="95" t="s">
        <v>131</v>
      </c>
    </row>
    <row r="64" spans="1:10" ht="15" thickBot="1" x14ac:dyDescent="0.35">
      <c r="A64" s="96">
        <v>32</v>
      </c>
      <c r="B64" s="92" t="s">
        <v>15</v>
      </c>
      <c r="C64" s="92" t="s">
        <v>14</v>
      </c>
      <c r="D64" s="116" t="s">
        <v>13</v>
      </c>
      <c r="E64" s="111" t="s">
        <v>14</v>
      </c>
      <c r="F64" s="92" t="s">
        <v>15</v>
      </c>
      <c r="G64" s="116" t="s">
        <v>13</v>
      </c>
      <c r="H64" s="111" t="s">
        <v>14</v>
      </c>
      <c r="I64" s="92" t="s">
        <v>13</v>
      </c>
      <c r="J64" s="92" t="s">
        <v>15</v>
      </c>
    </row>
    <row r="65" spans="1:10" ht="15" thickBot="1" x14ac:dyDescent="0.35">
      <c r="A65" s="107"/>
      <c r="B65" s="104" t="s">
        <v>89</v>
      </c>
      <c r="C65" s="104" t="s">
        <v>150</v>
      </c>
      <c r="D65" s="118" t="s">
        <v>90</v>
      </c>
      <c r="E65" s="113" t="s">
        <v>148</v>
      </c>
      <c r="F65" s="104" t="s">
        <v>125</v>
      </c>
      <c r="G65" s="118" t="s">
        <v>149</v>
      </c>
      <c r="H65" s="113" t="s">
        <v>174</v>
      </c>
      <c r="I65" s="104" t="s">
        <v>124</v>
      </c>
      <c r="J65" s="105" t="s">
        <v>131</v>
      </c>
    </row>
    <row r="66" spans="1:10" ht="15.6" thickTop="1" thickBot="1" x14ac:dyDescent="0.35">
      <c r="A66" s="106">
        <v>33</v>
      </c>
      <c r="B66" s="102" t="s">
        <v>13</v>
      </c>
      <c r="C66" s="102" t="s">
        <v>14</v>
      </c>
      <c r="D66" s="119" t="s">
        <v>15</v>
      </c>
      <c r="E66" s="114" t="s">
        <v>13</v>
      </c>
      <c r="F66" s="102" t="s">
        <v>15</v>
      </c>
      <c r="G66" s="119" t="s">
        <v>14</v>
      </c>
      <c r="H66" s="114" t="s">
        <v>15</v>
      </c>
      <c r="I66" s="102" t="s">
        <v>13</v>
      </c>
      <c r="J66" s="102" t="s">
        <v>14</v>
      </c>
    </row>
    <row r="67" spans="1:10" ht="15" thickBot="1" x14ac:dyDescent="0.35">
      <c r="A67" s="97"/>
      <c r="B67" s="94" t="s">
        <v>150</v>
      </c>
      <c r="C67" s="94" t="s">
        <v>148</v>
      </c>
      <c r="D67" s="117" t="s">
        <v>89</v>
      </c>
      <c r="E67" s="112" t="s">
        <v>149</v>
      </c>
      <c r="F67" s="94" t="s">
        <v>90</v>
      </c>
      <c r="G67" s="117" t="s">
        <v>124</v>
      </c>
      <c r="H67" s="112" t="s">
        <v>125</v>
      </c>
      <c r="I67" s="94" t="s">
        <v>174</v>
      </c>
      <c r="J67" s="95" t="s">
        <v>131</v>
      </c>
    </row>
    <row r="68" spans="1:10" ht="15" thickBot="1" x14ac:dyDescent="0.35">
      <c r="A68" s="96">
        <v>34</v>
      </c>
      <c r="B68" s="92" t="s">
        <v>15</v>
      </c>
      <c r="C68" s="92" t="s">
        <v>14</v>
      </c>
      <c r="D68" s="116" t="s">
        <v>13</v>
      </c>
      <c r="E68" s="111" t="s">
        <v>14</v>
      </c>
      <c r="F68" s="92" t="s">
        <v>15</v>
      </c>
      <c r="G68" s="116" t="s">
        <v>13</v>
      </c>
      <c r="H68" s="111" t="s">
        <v>14</v>
      </c>
      <c r="I68" s="92" t="s">
        <v>13</v>
      </c>
      <c r="J68" s="92" t="s">
        <v>15</v>
      </c>
    </row>
    <row r="69" spans="1:10" ht="15" thickBot="1" x14ac:dyDescent="0.35">
      <c r="A69" s="97"/>
      <c r="B69" s="94" t="s">
        <v>148</v>
      </c>
      <c r="C69" s="94" t="s">
        <v>149</v>
      </c>
      <c r="D69" s="117" t="s">
        <v>150</v>
      </c>
      <c r="E69" s="112" t="s">
        <v>124</v>
      </c>
      <c r="F69" s="94" t="s">
        <v>89</v>
      </c>
      <c r="G69" s="117" t="s">
        <v>174</v>
      </c>
      <c r="H69" s="112" t="s">
        <v>90</v>
      </c>
      <c r="I69" s="94" t="s">
        <v>125</v>
      </c>
      <c r="J69" s="95" t="s">
        <v>131</v>
      </c>
    </row>
    <row r="70" spans="1:10" ht="15" thickBot="1" x14ac:dyDescent="0.35">
      <c r="A70" s="96">
        <v>35</v>
      </c>
      <c r="B70" s="92" t="s">
        <v>13</v>
      </c>
      <c r="C70" s="92" t="s">
        <v>14</v>
      </c>
      <c r="D70" s="116" t="s">
        <v>15</v>
      </c>
      <c r="E70" s="111" t="s">
        <v>13</v>
      </c>
      <c r="F70" s="92" t="s">
        <v>15</v>
      </c>
      <c r="G70" s="116" t="s">
        <v>14</v>
      </c>
      <c r="H70" s="111" t="s">
        <v>15</v>
      </c>
      <c r="I70" s="92"/>
      <c r="J70" s="92" t="s">
        <v>14</v>
      </c>
    </row>
    <row r="71" spans="1:10" ht="15" thickBot="1" x14ac:dyDescent="0.35">
      <c r="A71" s="97"/>
      <c r="B71" s="94" t="s">
        <v>149</v>
      </c>
      <c r="C71" s="94" t="s">
        <v>124</v>
      </c>
      <c r="D71" s="117" t="s">
        <v>148</v>
      </c>
      <c r="E71" s="112" t="s">
        <v>174</v>
      </c>
      <c r="F71" s="94" t="s">
        <v>150</v>
      </c>
      <c r="G71" s="117" t="s">
        <v>125</v>
      </c>
      <c r="H71" s="112" t="s">
        <v>89</v>
      </c>
      <c r="I71" s="94" t="s">
        <v>90</v>
      </c>
      <c r="J71" s="95" t="s">
        <v>131</v>
      </c>
    </row>
    <row r="72" spans="1:10" ht="15" thickBot="1" x14ac:dyDescent="0.35">
      <c r="A72" s="96">
        <v>36</v>
      </c>
      <c r="B72" s="92" t="s">
        <v>15</v>
      </c>
      <c r="C72" s="92" t="s">
        <v>14</v>
      </c>
      <c r="D72" s="116" t="s">
        <v>13</v>
      </c>
      <c r="E72" s="111" t="s">
        <v>14</v>
      </c>
      <c r="F72" s="92" t="s">
        <v>15</v>
      </c>
      <c r="G72" s="116" t="s">
        <v>13</v>
      </c>
      <c r="H72" s="111" t="s">
        <v>14</v>
      </c>
      <c r="I72" s="92"/>
      <c r="J72" s="92" t="s">
        <v>15</v>
      </c>
    </row>
    <row r="73" spans="1:10" ht="15" thickBot="1" x14ac:dyDescent="0.35">
      <c r="A73" s="97"/>
      <c r="B73" s="94" t="s">
        <v>124</v>
      </c>
      <c r="C73" s="94" t="s">
        <v>174</v>
      </c>
      <c r="D73" s="117" t="s">
        <v>149</v>
      </c>
      <c r="E73" s="112" t="s">
        <v>125</v>
      </c>
      <c r="F73" s="94" t="s">
        <v>148</v>
      </c>
      <c r="G73" s="117" t="s">
        <v>90</v>
      </c>
      <c r="H73" s="112" t="s">
        <v>150</v>
      </c>
      <c r="I73" s="94" t="s">
        <v>89</v>
      </c>
      <c r="J73" s="95" t="s">
        <v>131</v>
      </c>
    </row>
    <row r="74" spans="1:10" ht="15" thickBot="1" x14ac:dyDescent="0.35">
      <c r="A74" s="98">
        <v>37</v>
      </c>
      <c r="B74" s="92" t="s">
        <v>13</v>
      </c>
      <c r="C74" s="92" t="s">
        <v>14</v>
      </c>
      <c r="D74" s="116" t="s">
        <v>15</v>
      </c>
      <c r="E74" s="111" t="s">
        <v>13</v>
      </c>
      <c r="F74" s="92" t="s">
        <v>15</v>
      </c>
      <c r="G74" s="116" t="s">
        <v>14</v>
      </c>
      <c r="H74" s="111" t="s">
        <v>15</v>
      </c>
      <c r="I74" s="92" t="s">
        <v>13</v>
      </c>
      <c r="J74" s="92" t="s">
        <v>14</v>
      </c>
    </row>
    <row r="75" spans="1:10" ht="15" thickBot="1" x14ac:dyDescent="0.35">
      <c r="A75" s="99"/>
      <c r="B75" s="94" t="s">
        <v>174</v>
      </c>
      <c r="C75" s="94" t="s">
        <v>125</v>
      </c>
      <c r="D75" s="117" t="s">
        <v>124</v>
      </c>
      <c r="E75" s="112" t="s">
        <v>90</v>
      </c>
      <c r="F75" s="94" t="s">
        <v>149</v>
      </c>
      <c r="G75" s="117" t="s">
        <v>89</v>
      </c>
      <c r="H75" s="112" t="s">
        <v>148</v>
      </c>
      <c r="I75" s="94" t="s">
        <v>150</v>
      </c>
      <c r="J75" s="95" t="s">
        <v>131</v>
      </c>
    </row>
    <row r="76" spans="1:10" ht="15" thickBot="1" x14ac:dyDescent="0.35">
      <c r="A76" s="98">
        <v>38</v>
      </c>
      <c r="B76" s="92" t="s">
        <v>15</v>
      </c>
      <c r="C76" s="92" t="s">
        <v>14</v>
      </c>
      <c r="D76" s="116" t="s">
        <v>13</v>
      </c>
      <c r="E76" s="111" t="s">
        <v>14</v>
      </c>
      <c r="F76" s="92" t="s">
        <v>15</v>
      </c>
      <c r="G76" s="116" t="s">
        <v>13</v>
      </c>
      <c r="H76" s="111" t="s">
        <v>14</v>
      </c>
      <c r="I76" s="92" t="s">
        <v>13</v>
      </c>
      <c r="J76" s="92" t="s">
        <v>15</v>
      </c>
    </row>
    <row r="77" spans="1:10" ht="15" thickBot="1" x14ac:dyDescent="0.35">
      <c r="A77" s="99"/>
      <c r="B77" s="94" t="s">
        <v>125</v>
      </c>
      <c r="C77" s="94" t="s">
        <v>90</v>
      </c>
      <c r="D77" s="117" t="s">
        <v>174</v>
      </c>
      <c r="E77" s="112" t="s">
        <v>89</v>
      </c>
      <c r="F77" s="94" t="s">
        <v>124</v>
      </c>
      <c r="G77" s="117" t="s">
        <v>150</v>
      </c>
      <c r="H77" s="112" t="s">
        <v>149</v>
      </c>
      <c r="I77" s="94" t="s">
        <v>148</v>
      </c>
      <c r="J77" s="95" t="s">
        <v>131</v>
      </c>
    </row>
    <row r="78" spans="1:10" ht="15" thickBot="1" x14ac:dyDescent="0.35">
      <c r="A78" s="98">
        <v>39</v>
      </c>
      <c r="B78" s="92" t="s">
        <v>13</v>
      </c>
      <c r="C78" s="92" t="s">
        <v>14</v>
      </c>
      <c r="D78" s="116" t="s">
        <v>15</v>
      </c>
      <c r="E78" s="111" t="s">
        <v>13</v>
      </c>
      <c r="F78" s="92" t="s">
        <v>15</v>
      </c>
      <c r="G78" s="116" t="s">
        <v>14</v>
      </c>
      <c r="H78" s="111" t="s">
        <v>15</v>
      </c>
      <c r="I78" s="92" t="s">
        <v>13</v>
      </c>
      <c r="J78" s="92" t="s">
        <v>14</v>
      </c>
    </row>
    <row r="79" spans="1:10" ht="15" thickBot="1" x14ac:dyDescent="0.35">
      <c r="A79" s="99"/>
      <c r="B79" s="94" t="s">
        <v>90</v>
      </c>
      <c r="C79" s="94" t="s">
        <v>89</v>
      </c>
      <c r="D79" s="117" t="s">
        <v>125</v>
      </c>
      <c r="E79" s="112" t="s">
        <v>150</v>
      </c>
      <c r="F79" s="94" t="s">
        <v>174</v>
      </c>
      <c r="G79" s="117" t="s">
        <v>148</v>
      </c>
      <c r="H79" s="112" t="s">
        <v>124</v>
      </c>
      <c r="I79" s="94" t="s">
        <v>149</v>
      </c>
      <c r="J79" s="95" t="s">
        <v>131</v>
      </c>
    </row>
    <row r="80" spans="1:10" ht="15" thickBot="1" x14ac:dyDescent="0.35">
      <c r="A80" s="98">
        <v>40</v>
      </c>
      <c r="B80" s="92" t="s">
        <v>15</v>
      </c>
      <c r="C80" s="92" t="s">
        <v>14</v>
      </c>
      <c r="D80" s="116" t="s">
        <v>13</v>
      </c>
      <c r="E80" s="111" t="s">
        <v>14</v>
      </c>
      <c r="F80" s="92" t="s">
        <v>15</v>
      </c>
      <c r="G80" s="116" t="s">
        <v>13</v>
      </c>
      <c r="H80" s="111" t="s">
        <v>14</v>
      </c>
      <c r="I80" s="92" t="s">
        <v>13</v>
      </c>
      <c r="J80" s="92" t="s">
        <v>15</v>
      </c>
    </row>
    <row r="81" spans="1:10" ht="15" thickBot="1" x14ac:dyDescent="0.35">
      <c r="A81" s="109"/>
      <c r="B81" s="104" t="s">
        <v>89</v>
      </c>
      <c r="C81" s="104" t="s">
        <v>150</v>
      </c>
      <c r="D81" s="118" t="s">
        <v>90</v>
      </c>
      <c r="E81" s="113" t="s">
        <v>148</v>
      </c>
      <c r="F81" s="104" t="s">
        <v>125</v>
      </c>
      <c r="G81" s="118" t="s">
        <v>149</v>
      </c>
      <c r="H81" s="113" t="s">
        <v>174</v>
      </c>
      <c r="I81" s="104" t="s">
        <v>124</v>
      </c>
      <c r="J81" s="105" t="s">
        <v>131</v>
      </c>
    </row>
    <row r="82" spans="1:10" ht="15.6" thickTop="1" thickBot="1" x14ac:dyDescent="0.35">
      <c r="A82" s="108">
        <v>41</v>
      </c>
      <c r="B82" s="102" t="s">
        <v>13</v>
      </c>
      <c r="C82" s="102" t="s">
        <v>14</v>
      </c>
      <c r="D82" s="119" t="s">
        <v>15</v>
      </c>
      <c r="E82" s="114" t="s">
        <v>13</v>
      </c>
      <c r="F82" s="102" t="s">
        <v>15</v>
      </c>
      <c r="G82" s="119" t="s">
        <v>14</v>
      </c>
      <c r="H82" s="114" t="s">
        <v>15</v>
      </c>
      <c r="I82" s="102" t="s">
        <v>13</v>
      </c>
      <c r="J82" s="102" t="s">
        <v>14</v>
      </c>
    </row>
    <row r="83" spans="1:10" ht="15" thickBot="1" x14ac:dyDescent="0.35">
      <c r="A83" s="99"/>
      <c r="B83" s="94" t="s">
        <v>150</v>
      </c>
      <c r="C83" s="94" t="s">
        <v>148</v>
      </c>
      <c r="D83" s="117" t="s">
        <v>89</v>
      </c>
      <c r="E83" s="112" t="s">
        <v>149</v>
      </c>
      <c r="F83" s="94" t="s">
        <v>90</v>
      </c>
      <c r="G83" s="117" t="s">
        <v>124</v>
      </c>
      <c r="H83" s="112" t="s">
        <v>125</v>
      </c>
      <c r="I83" s="94" t="s">
        <v>174</v>
      </c>
      <c r="J83" s="95" t="s">
        <v>131</v>
      </c>
    </row>
    <row r="84" spans="1:10" ht="15" thickBot="1" x14ac:dyDescent="0.35">
      <c r="A84" s="98">
        <v>42</v>
      </c>
      <c r="B84" s="92" t="s">
        <v>15</v>
      </c>
      <c r="C84" s="92" t="s">
        <v>14</v>
      </c>
      <c r="D84" s="116" t="s">
        <v>13</v>
      </c>
      <c r="E84" s="111" t="s">
        <v>14</v>
      </c>
      <c r="F84" s="92" t="s">
        <v>15</v>
      </c>
      <c r="G84" s="116" t="s">
        <v>13</v>
      </c>
      <c r="H84" s="111" t="s">
        <v>14</v>
      </c>
      <c r="I84" s="92" t="s">
        <v>13</v>
      </c>
      <c r="J84" s="92" t="s">
        <v>15</v>
      </c>
    </row>
    <row r="85" spans="1:10" ht="15" thickBot="1" x14ac:dyDescent="0.35">
      <c r="A85" s="99"/>
      <c r="B85" s="94" t="s">
        <v>148</v>
      </c>
      <c r="C85" s="94" t="s">
        <v>149</v>
      </c>
      <c r="D85" s="117" t="s">
        <v>150</v>
      </c>
      <c r="E85" s="112" t="s">
        <v>124</v>
      </c>
      <c r="F85" s="94" t="s">
        <v>89</v>
      </c>
      <c r="G85" s="117" t="s">
        <v>174</v>
      </c>
      <c r="H85" s="112" t="s">
        <v>90</v>
      </c>
      <c r="I85" s="94" t="s">
        <v>125</v>
      </c>
      <c r="J85" s="95" t="s">
        <v>131</v>
      </c>
    </row>
    <row r="86" spans="1:10" ht="15" thickBot="1" x14ac:dyDescent="0.35">
      <c r="A86" s="98">
        <v>43</v>
      </c>
      <c r="B86" s="92" t="s">
        <v>13</v>
      </c>
      <c r="C86" s="92" t="s">
        <v>14</v>
      </c>
      <c r="D86" s="116" t="s">
        <v>15</v>
      </c>
      <c r="E86" s="111" t="s">
        <v>13</v>
      </c>
      <c r="F86" s="92" t="s">
        <v>15</v>
      </c>
      <c r="G86" s="116" t="s">
        <v>14</v>
      </c>
      <c r="H86" s="111" t="s">
        <v>15</v>
      </c>
      <c r="I86" s="92"/>
      <c r="J86" s="92" t="s">
        <v>14</v>
      </c>
    </row>
    <row r="87" spans="1:10" ht="15" thickBot="1" x14ac:dyDescent="0.35">
      <c r="A87" s="99"/>
      <c r="B87" s="94" t="s">
        <v>149</v>
      </c>
      <c r="C87" s="94" t="s">
        <v>124</v>
      </c>
      <c r="D87" s="117" t="s">
        <v>148</v>
      </c>
      <c r="E87" s="112" t="s">
        <v>174</v>
      </c>
      <c r="F87" s="94" t="s">
        <v>150</v>
      </c>
      <c r="G87" s="117" t="s">
        <v>125</v>
      </c>
      <c r="H87" s="112" t="s">
        <v>89</v>
      </c>
      <c r="I87" s="94" t="s">
        <v>90</v>
      </c>
      <c r="J87" s="95" t="s">
        <v>131</v>
      </c>
    </row>
    <row r="88" spans="1:10" ht="15" thickBot="1" x14ac:dyDescent="0.35">
      <c r="A88" s="98">
        <v>44</v>
      </c>
      <c r="B88" s="92" t="s">
        <v>15</v>
      </c>
      <c r="C88" s="92" t="s">
        <v>14</v>
      </c>
      <c r="D88" s="116" t="s">
        <v>13</v>
      </c>
      <c r="E88" s="111" t="s">
        <v>14</v>
      </c>
      <c r="F88" s="92" t="s">
        <v>15</v>
      </c>
      <c r="G88" s="116" t="s">
        <v>13</v>
      </c>
      <c r="H88" s="111" t="s">
        <v>14</v>
      </c>
      <c r="I88" s="92"/>
      <c r="J88" s="92" t="s">
        <v>15</v>
      </c>
    </row>
    <row r="89" spans="1:10" ht="15" thickBot="1" x14ac:dyDescent="0.35">
      <c r="A89" s="99"/>
      <c r="B89" s="94" t="s">
        <v>124</v>
      </c>
      <c r="C89" s="94" t="s">
        <v>174</v>
      </c>
      <c r="D89" s="117" t="s">
        <v>149</v>
      </c>
      <c r="E89" s="112" t="s">
        <v>125</v>
      </c>
      <c r="F89" s="94" t="s">
        <v>148</v>
      </c>
      <c r="G89" s="117" t="s">
        <v>90</v>
      </c>
      <c r="H89" s="112" t="s">
        <v>150</v>
      </c>
      <c r="I89" s="94" t="s">
        <v>89</v>
      </c>
      <c r="J89" s="95" t="s">
        <v>131</v>
      </c>
    </row>
    <row r="90" spans="1:10" ht="15" thickBot="1" x14ac:dyDescent="0.35">
      <c r="A90" s="98">
        <v>45</v>
      </c>
      <c r="B90" s="92" t="s">
        <v>13</v>
      </c>
      <c r="C90" s="92" t="s">
        <v>14</v>
      </c>
      <c r="D90" s="116" t="s">
        <v>15</v>
      </c>
      <c r="E90" s="111" t="s">
        <v>13</v>
      </c>
      <c r="F90" s="92" t="s">
        <v>15</v>
      </c>
      <c r="G90" s="116" t="s">
        <v>14</v>
      </c>
      <c r="H90" s="111" t="s">
        <v>15</v>
      </c>
      <c r="I90" s="92" t="s">
        <v>13</v>
      </c>
      <c r="J90" s="92" t="s">
        <v>14</v>
      </c>
    </row>
    <row r="91" spans="1:10" ht="15" thickBot="1" x14ac:dyDescent="0.35">
      <c r="A91" s="99"/>
      <c r="B91" s="94" t="s">
        <v>174</v>
      </c>
      <c r="C91" s="94" t="s">
        <v>125</v>
      </c>
      <c r="D91" s="117" t="s">
        <v>124</v>
      </c>
      <c r="E91" s="112" t="s">
        <v>90</v>
      </c>
      <c r="F91" s="94" t="s">
        <v>149</v>
      </c>
      <c r="G91" s="117" t="s">
        <v>89</v>
      </c>
      <c r="H91" s="112" t="s">
        <v>148</v>
      </c>
      <c r="I91" s="94" t="s">
        <v>150</v>
      </c>
      <c r="J91" s="95" t="s">
        <v>131</v>
      </c>
    </row>
    <row r="92" spans="1:10" ht="15" thickBot="1" x14ac:dyDescent="0.35">
      <c r="A92" s="98">
        <v>46</v>
      </c>
      <c r="B92" s="92" t="s">
        <v>15</v>
      </c>
      <c r="C92" s="92" t="s">
        <v>14</v>
      </c>
      <c r="D92" s="116" t="s">
        <v>13</v>
      </c>
      <c r="E92" s="111" t="s">
        <v>14</v>
      </c>
      <c r="F92" s="92" t="s">
        <v>15</v>
      </c>
      <c r="G92" s="116" t="s">
        <v>13</v>
      </c>
      <c r="H92" s="111" t="s">
        <v>14</v>
      </c>
      <c r="I92" s="92" t="s">
        <v>13</v>
      </c>
      <c r="J92" s="92" t="s">
        <v>15</v>
      </c>
    </row>
    <row r="93" spans="1:10" ht="15" thickBot="1" x14ac:dyDescent="0.35">
      <c r="A93" s="99"/>
      <c r="B93" s="94" t="s">
        <v>125</v>
      </c>
      <c r="C93" s="94" t="s">
        <v>90</v>
      </c>
      <c r="D93" s="117" t="s">
        <v>174</v>
      </c>
      <c r="E93" s="112" t="s">
        <v>89</v>
      </c>
      <c r="F93" s="94" t="s">
        <v>124</v>
      </c>
      <c r="G93" s="117" t="s">
        <v>150</v>
      </c>
      <c r="H93" s="112" t="s">
        <v>149</v>
      </c>
      <c r="I93" s="94" t="s">
        <v>148</v>
      </c>
      <c r="J93" s="95" t="s">
        <v>131</v>
      </c>
    </row>
    <row r="94" spans="1:10" ht="15" thickBot="1" x14ac:dyDescent="0.35">
      <c r="A94" s="98">
        <v>47</v>
      </c>
      <c r="B94" s="92" t="s">
        <v>13</v>
      </c>
      <c r="C94" s="92" t="s">
        <v>14</v>
      </c>
      <c r="D94" s="116" t="s">
        <v>15</v>
      </c>
      <c r="E94" s="111" t="s">
        <v>13</v>
      </c>
      <c r="F94" s="92" t="s">
        <v>15</v>
      </c>
      <c r="G94" s="116" t="s">
        <v>14</v>
      </c>
      <c r="H94" s="111" t="s">
        <v>15</v>
      </c>
      <c r="I94" s="92" t="s">
        <v>13</v>
      </c>
      <c r="J94" s="92" t="s">
        <v>14</v>
      </c>
    </row>
    <row r="95" spans="1:10" ht="15" thickBot="1" x14ac:dyDescent="0.35">
      <c r="A95" s="99"/>
      <c r="B95" s="94" t="s">
        <v>90</v>
      </c>
      <c r="C95" s="94" t="s">
        <v>89</v>
      </c>
      <c r="D95" s="117" t="s">
        <v>125</v>
      </c>
      <c r="E95" s="112" t="s">
        <v>150</v>
      </c>
      <c r="F95" s="94" t="s">
        <v>174</v>
      </c>
      <c r="G95" s="117" t="s">
        <v>148</v>
      </c>
      <c r="H95" s="112" t="s">
        <v>124</v>
      </c>
      <c r="I95" s="94" t="s">
        <v>149</v>
      </c>
      <c r="J95" s="95" t="s">
        <v>131</v>
      </c>
    </row>
    <row r="96" spans="1:10" ht="15" thickBot="1" x14ac:dyDescent="0.35">
      <c r="A96" s="98">
        <v>48</v>
      </c>
      <c r="B96" s="92" t="s">
        <v>15</v>
      </c>
      <c r="C96" s="92" t="s">
        <v>14</v>
      </c>
      <c r="D96" s="116" t="s">
        <v>13</v>
      </c>
      <c r="E96" s="111" t="s">
        <v>14</v>
      </c>
      <c r="F96" s="92" t="s">
        <v>15</v>
      </c>
      <c r="G96" s="116" t="s">
        <v>13</v>
      </c>
      <c r="H96" s="111" t="s">
        <v>14</v>
      </c>
      <c r="I96" s="92" t="s">
        <v>13</v>
      </c>
      <c r="J96" s="92" t="s">
        <v>15</v>
      </c>
    </row>
    <row r="97" spans="1:21" ht="15" thickBot="1" x14ac:dyDescent="0.35">
      <c r="A97" s="109"/>
      <c r="B97" s="104" t="s">
        <v>89</v>
      </c>
      <c r="C97" s="104" t="s">
        <v>150</v>
      </c>
      <c r="D97" s="118" t="s">
        <v>90</v>
      </c>
      <c r="E97" s="113" t="s">
        <v>148</v>
      </c>
      <c r="F97" s="104" t="s">
        <v>125</v>
      </c>
      <c r="G97" s="118" t="s">
        <v>149</v>
      </c>
      <c r="H97" s="113" t="s">
        <v>174</v>
      </c>
      <c r="I97" s="104" t="s">
        <v>124</v>
      </c>
      <c r="J97" s="105" t="s">
        <v>131</v>
      </c>
    </row>
    <row r="98" spans="1:21" ht="15.6" thickTop="1" thickBot="1" x14ac:dyDescent="0.35">
      <c r="A98" s="108">
        <v>49</v>
      </c>
      <c r="B98" s="102" t="s">
        <v>13</v>
      </c>
      <c r="C98" s="102" t="s">
        <v>14</v>
      </c>
      <c r="D98" s="119" t="s">
        <v>15</v>
      </c>
      <c r="E98" s="114" t="s">
        <v>13</v>
      </c>
      <c r="F98" s="102" t="s">
        <v>15</v>
      </c>
      <c r="G98" s="119" t="s">
        <v>14</v>
      </c>
      <c r="H98" s="114" t="s">
        <v>15</v>
      </c>
      <c r="I98" s="102" t="s">
        <v>13</v>
      </c>
      <c r="J98" s="102" t="s">
        <v>14</v>
      </c>
    </row>
    <row r="99" spans="1:21" ht="15" thickBot="1" x14ac:dyDescent="0.35">
      <c r="A99" s="99"/>
      <c r="B99" s="94" t="s">
        <v>150</v>
      </c>
      <c r="C99" s="94" t="s">
        <v>148</v>
      </c>
      <c r="D99" s="117" t="s">
        <v>89</v>
      </c>
      <c r="E99" s="112" t="s">
        <v>149</v>
      </c>
      <c r="F99" s="94" t="s">
        <v>90</v>
      </c>
      <c r="G99" s="117" t="s">
        <v>124</v>
      </c>
      <c r="H99" s="112" t="s">
        <v>125</v>
      </c>
      <c r="I99" s="94" t="s">
        <v>174</v>
      </c>
      <c r="J99" s="95" t="s">
        <v>131</v>
      </c>
    </row>
    <row r="100" spans="1:21" ht="15" thickBot="1" x14ac:dyDescent="0.35">
      <c r="A100" s="98">
        <v>50</v>
      </c>
      <c r="B100" s="92" t="s">
        <v>15</v>
      </c>
      <c r="C100" s="92" t="s">
        <v>14</v>
      </c>
      <c r="D100" s="116" t="s">
        <v>13</v>
      </c>
      <c r="E100" s="111" t="s">
        <v>14</v>
      </c>
      <c r="F100" s="92" t="s">
        <v>15</v>
      </c>
      <c r="G100" s="116" t="s">
        <v>13</v>
      </c>
      <c r="H100" s="111" t="s">
        <v>14</v>
      </c>
      <c r="I100" s="92" t="s">
        <v>13</v>
      </c>
      <c r="J100" s="92" t="s">
        <v>15</v>
      </c>
    </row>
    <row r="101" spans="1:21" ht="15" thickBot="1" x14ac:dyDescent="0.35">
      <c r="A101" s="99"/>
      <c r="B101" s="94" t="s">
        <v>148</v>
      </c>
      <c r="C101" s="94" t="s">
        <v>149</v>
      </c>
      <c r="D101" s="117" t="s">
        <v>150</v>
      </c>
      <c r="E101" s="112" t="s">
        <v>124</v>
      </c>
      <c r="F101" s="94" t="s">
        <v>89</v>
      </c>
      <c r="G101" s="117" t="s">
        <v>174</v>
      </c>
      <c r="H101" s="112" t="s">
        <v>90</v>
      </c>
      <c r="I101" s="94" t="s">
        <v>125</v>
      </c>
      <c r="J101" s="95" t="s">
        <v>131</v>
      </c>
    </row>
    <row r="102" spans="1:21" ht="15" thickBot="1" x14ac:dyDescent="0.35">
      <c r="A102" s="89">
        <v>51</v>
      </c>
      <c r="B102" s="92" t="s">
        <v>13</v>
      </c>
      <c r="C102" s="92" t="s">
        <v>14</v>
      </c>
      <c r="D102" s="116" t="s">
        <v>15</v>
      </c>
      <c r="E102" s="111" t="s">
        <v>13</v>
      </c>
      <c r="F102" s="92" t="s">
        <v>15</v>
      </c>
      <c r="G102" s="116" t="s">
        <v>14</v>
      </c>
      <c r="H102" s="111" t="s">
        <v>15</v>
      </c>
      <c r="I102" s="92"/>
      <c r="J102" s="92" t="s">
        <v>14</v>
      </c>
    </row>
    <row r="103" spans="1:21" ht="15" thickBot="1" x14ac:dyDescent="0.35">
      <c r="B103" s="94" t="s">
        <v>149</v>
      </c>
      <c r="C103" s="94" t="s">
        <v>124</v>
      </c>
      <c r="D103" s="117" t="s">
        <v>148</v>
      </c>
      <c r="E103" s="112" t="s">
        <v>174</v>
      </c>
      <c r="F103" s="94" t="s">
        <v>150</v>
      </c>
      <c r="G103" s="117" t="s">
        <v>125</v>
      </c>
      <c r="H103" s="112" t="s">
        <v>89</v>
      </c>
      <c r="I103" s="94" t="s">
        <v>90</v>
      </c>
      <c r="J103" s="95" t="s">
        <v>131</v>
      </c>
    </row>
    <row r="104" spans="1:21" ht="15" thickBot="1" x14ac:dyDescent="0.35">
      <c r="A104" s="91">
        <v>52</v>
      </c>
      <c r="B104" s="92" t="s">
        <v>15</v>
      </c>
      <c r="C104" s="92" t="s">
        <v>14</v>
      </c>
      <c r="D104" s="116" t="s">
        <v>13</v>
      </c>
      <c r="E104" s="111" t="s">
        <v>14</v>
      </c>
      <c r="F104" s="92" t="s">
        <v>15</v>
      </c>
      <c r="G104" s="116" t="s">
        <v>13</v>
      </c>
      <c r="H104" s="111" t="s">
        <v>14</v>
      </c>
      <c r="I104" s="92"/>
      <c r="J104" s="92" t="s">
        <v>15</v>
      </c>
    </row>
    <row r="105" spans="1:21" ht="15" thickBot="1" x14ac:dyDescent="0.35">
      <c r="A105" s="93"/>
      <c r="B105" s="94" t="s">
        <v>124</v>
      </c>
      <c r="C105" s="94" t="s">
        <v>174</v>
      </c>
      <c r="D105" s="117" t="s">
        <v>149</v>
      </c>
      <c r="E105" s="112" t="s">
        <v>125</v>
      </c>
      <c r="F105" s="94" t="s">
        <v>148</v>
      </c>
      <c r="G105" s="117" t="s">
        <v>90</v>
      </c>
      <c r="H105" s="112" t="s">
        <v>150</v>
      </c>
      <c r="I105" s="94" t="s">
        <v>89</v>
      </c>
      <c r="J105" s="95" t="s">
        <v>131</v>
      </c>
    </row>
    <row r="106" spans="1:21" s="55" customFormat="1" ht="15" thickBot="1" x14ac:dyDescent="0.35">
      <c r="A106" s="96">
        <v>53</v>
      </c>
      <c r="B106" s="92" t="s">
        <v>13</v>
      </c>
      <c r="C106" s="92" t="s">
        <v>14</v>
      </c>
      <c r="D106" s="116" t="s">
        <v>15</v>
      </c>
      <c r="E106" s="111" t="s">
        <v>13</v>
      </c>
      <c r="F106" s="92" t="s">
        <v>15</v>
      </c>
      <c r="G106" s="116" t="s">
        <v>14</v>
      </c>
      <c r="H106" s="111" t="s">
        <v>15</v>
      </c>
      <c r="I106" s="92" t="s">
        <v>13</v>
      </c>
      <c r="J106" s="92" t="s">
        <v>14</v>
      </c>
      <c r="L106" s="76"/>
      <c r="M106" s="76"/>
      <c r="N106" s="76"/>
      <c r="O106" s="76"/>
      <c r="P106" s="76"/>
      <c r="Q106" s="76"/>
      <c r="R106" s="76"/>
      <c r="S106" s="76"/>
      <c r="T106" s="76"/>
      <c r="U106" s="76"/>
    </row>
    <row r="107" spans="1:21" s="55" customFormat="1" ht="15" thickBot="1" x14ac:dyDescent="0.35">
      <c r="A107" s="97"/>
      <c r="B107" s="94" t="s">
        <v>174</v>
      </c>
      <c r="C107" s="94" t="s">
        <v>125</v>
      </c>
      <c r="D107" s="117" t="s">
        <v>124</v>
      </c>
      <c r="E107" s="112" t="s">
        <v>90</v>
      </c>
      <c r="F107" s="94" t="s">
        <v>149</v>
      </c>
      <c r="G107" s="117" t="s">
        <v>89</v>
      </c>
      <c r="H107" s="112" t="s">
        <v>148</v>
      </c>
      <c r="I107" s="94" t="s">
        <v>150</v>
      </c>
      <c r="J107" s="95" t="s">
        <v>131</v>
      </c>
      <c r="L107" s="76"/>
      <c r="M107" s="76"/>
      <c r="N107" s="76"/>
      <c r="O107" s="76"/>
      <c r="P107" s="76"/>
      <c r="Q107" s="76"/>
      <c r="R107" s="76"/>
      <c r="S107" s="76"/>
      <c r="T107" s="76"/>
      <c r="U107" s="76"/>
    </row>
    <row r="108" spans="1:21" s="55" customFormat="1" ht="15" thickBot="1" x14ac:dyDescent="0.35">
      <c r="A108" s="96">
        <v>54</v>
      </c>
      <c r="B108" s="92" t="s">
        <v>15</v>
      </c>
      <c r="C108" s="92" t="s">
        <v>14</v>
      </c>
      <c r="D108" s="116" t="s">
        <v>13</v>
      </c>
      <c r="E108" s="111" t="s">
        <v>14</v>
      </c>
      <c r="F108" s="92" t="s">
        <v>15</v>
      </c>
      <c r="G108" s="116" t="s">
        <v>13</v>
      </c>
      <c r="H108" s="111" t="s">
        <v>14</v>
      </c>
      <c r="I108" s="92" t="s">
        <v>13</v>
      </c>
      <c r="J108" s="92" t="s">
        <v>15</v>
      </c>
      <c r="L108" s="76"/>
      <c r="M108" s="76"/>
      <c r="N108" s="76"/>
      <c r="O108" s="76"/>
      <c r="P108" s="76"/>
      <c r="Q108" s="76"/>
      <c r="R108" s="76"/>
      <c r="S108" s="76"/>
      <c r="T108" s="76"/>
      <c r="U108" s="76"/>
    </row>
    <row r="109" spans="1:21" s="55" customFormat="1" ht="15" thickBot="1" x14ac:dyDescent="0.35">
      <c r="A109" s="97"/>
      <c r="B109" s="94" t="s">
        <v>125</v>
      </c>
      <c r="C109" s="94" t="s">
        <v>90</v>
      </c>
      <c r="D109" s="117" t="s">
        <v>174</v>
      </c>
      <c r="E109" s="112" t="s">
        <v>89</v>
      </c>
      <c r="F109" s="94" t="s">
        <v>124</v>
      </c>
      <c r="G109" s="117" t="s">
        <v>150</v>
      </c>
      <c r="H109" s="112" t="s">
        <v>149</v>
      </c>
      <c r="I109" s="94" t="s">
        <v>148</v>
      </c>
      <c r="J109" s="95" t="s">
        <v>131</v>
      </c>
      <c r="L109" s="76"/>
      <c r="M109" s="76"/>
      <c r="N109" s="76"/>
      <c r="O109" s="76"/>
      <c r="P109" s="76"/>
      <c r="Q109" s="76"/>
      <c r="R109" s="76"/>
      <c r="S109" s="76"/>
      <c r="T109" s="76"/>
      <c r="U109" s="76"/>
    </row>
    <row r="110" spans="1:21" s="55" customFormat="1" ht="15" thickBot="1" x14ac:dyDescent="0.35">
      <c r="A110" s="96">
        <v>55</v>
      </c>
      <c r="B110" s="92" t="s">
        <v>13</v>
      </c>
      <c r="C110" s="92" t="s">
        <v>14</v>
      </c>
      <c r="D110" s="116" t="s">
        <v>15</v>
      </c>
      <c r="E110" s="111" t="s">
        <v>13</v>
      </c>
      <c r="F110" s="92" t="s">
        <v>15</v>
      </c>
      <c r="G110" s="116" t="s">
        <v>14</v>
      </c>
      <c r="H110" s="111" t="s">
        <v>15</v>
      </c>
      <c r="I110" s="92" t="s">
        <v>13</v>
      </c>
      <c r="J110" s="92" t="s">
        <v>14</v>
      </c>
      <c r="L110" s="76"/>
      <c r="M110" s="76"/>
      <c r="N110" s="76"/>
      <c r="O110" s="76"/>
      <c r="P110" s="76"/>
      <c r="Q110" s="76"/>
      <c r="R110" s="76"/>
      <c r="S110" s="76"/>
      <c r="T110" s="76"/>
      <c r="U110" s="76"/>
    </row>
    <row r="111" spans="1:21" s="55" customFormat="1" ht="15" thickBot="1" x14ac:dyDescent="0.35">
      <c r="A111" s="97"/>
      <c r="B111" s="94" t="s">
        <v>90</v>
      </c>
      <c r="C111" s="94" t="s">
        <v>89</v>
      </c>
      <c r="D111" s="117" t="s">
        <v>125</v>
      </c>
      <c r="E111" s="112" t="s">
        <v>150</v>
      </c>
      <c r="F111" s="94" t="s">
        <v>174</v>
      </c>
      <c r="G111" s="117" t="s">
        <v>148</v>
      </c>
      <c r="H111" s="112" t="s">
        <v>124</v>
      </c>
      <c r="I111" s="94" t="s">
        <v>149</v>
      </c>
      <c r="J111" s="95" t="s">
        <v>131</v>
      </c>
      <c r="L111" s="76"/>
      <c r="M111" s="76"/>
      <c r="N111" s="76"/>
      <c r="O111" s="76"/>
      <c r="P111" s="76"/>
      <c r="Q111" s="76"/>
      <c r="R111" s="76"/>
      <c r="S111" s="76"/>
      <c r="T111" s="76"/>
      <c r="U111" s="76"/>
    </row>
    <row r="112" spans="1:21" s="55" customFormat="1" ht="15" thickBot="1" x14ac:dyDescent="0.35">
      <c r="A112" s="96">
        <v>56</v>
      </c>
      <c r="B112" s="92" t="s">
        <v>15</v>
      </c>
      <c r="C112" s="92" t="s">
        <v>14</v>
      </c>
      <c r="D112" s="116" t="s">
        <v>13</v>
      </c>
      <c r="E112" s="111" t="s">
        <v>14</v>
      </c>
      <c r="F112" s="92" t="s">
        <v>15</v>
      </c>
      <c r="G112" s="116" t="s">
        <v>13</v>
      </c>
      <c r="H112" s="111" t="s">
        <v>14</v>
      </c>
      <c r="I112" s="92" t="s">
        <v>13</v>
      </c>
      <c r="J112" s="92" t="s">
        <v>15</v>
      </c>
      <c r="L112" s="76"/>
      <c r="M112" s="76"/>
      <c r="N112" s="76"/>
      <c r="O112" s="76"/>
      <c r="P112" s="76"/>
      <c r="Q112" s="76"/>
      <c r="R112" s="76"/>
      <c r="S112" s="76"/>
      <c r="T112" s="76"/>
      <c r="U112" s="76"/>
    </row>
    <row r="113" spans="1:21" s="55" customFormat="1" ht="15" thickBot="1" x14ac:dyDescent="0.35">
      <c r="A113" s="97"/>
      <c r="B113" s="94" t="s">
        <v>89</v>
      </c>
      <c r="C113" s="94" t="s">
        <v>150</v>
      </c>
      <c r="D113" s="117" t="s">
        <v>90</v>
      </c>
      <c r="E113" s="112" t="s">
        <v>148</v>
      </c>
      <c r="F113" s="94" t="s">
        <v>125</v>
      </c>
      <c r="G113" s="117" t="s">
        <v>149</v>
      </c>
      <c r="H113" s="112" t="s">
        <v>174</v>
      </c>
      <c r="I113" s="94" t="s">
        <v>124</v>
      </c>
      <c r="J113" s="95" t="s">
        <v>131</v>
      </c>
      <c r="L113" s="76"/>
      <c r="M113" s="76"/>
      <c r="N113" s="76"/>
      <c r="O113" s="76"/>
      <c r="P113" s="76"/>
      <c r="Q113" s="76"/>
      <c r="R113" s="76"/>
      <c r="S113" s="76"/>
      <c r="T113" s="76"/>
      <c r="U113" s="76"/>
    </row>
    <row r="114" spans="1:21" s="55" customFormat="1" x14ac:dyDescent="0.3">
      <c r="A114" s="100"/>
      <c r="B114" s="101"/>
      <c r="C114" s="101"/>
      <c r="D114" s="101"/>
      <c r="E114" s="101"/>
      <c r="F114" s="101"/>
      <c r="G114" s="101"/>
      <c r="H114" s="101"/>
      <c r="I114" s="101"/>
      <c r="J114" s="101"/>
      <c r="L114" s="76"/>
      <c r="M114" s="76"/>
      <c r="N114" s="76"/>
      <c r="O114" s="76"/>
      <c r="P114" s="76"/>
      <c r="Q114" s="76"/>
      <c r="R114" s="76"/>
      <c r="S114" s="76"/>
      <c r="T114" s="76"/>
      <c r="U114" s="76"/>
    </row>
    <row r="115" spans="1:21" s="55" customFormat="1" x14ac:dyDescent="0.3">
      <c r="A115" s="100"/>
      <c r="B115" s="101"/>
      <c r="C115" s="101"/>
      <c r="D115" s="101"/>
      <c r="E115" s="101"/>
      <c r="F115" s="101"/>
      <c r="G115" s="101"/>
      <c r="H115" s="101"/>
      <c r="I115" s="101"/>
      <c r="J115" s="101"/>
      <c r="L115" s="76"/>
      <c r="M115" s="76"/>
      <c r="N115" s="76"/>
      <c r="O115" s="76"/>
      <c r="P115" s="76"/>
      <c r="Q115" s="76"/>
      <c r="R115" s="76"/>
      <c r="S115" s="76"/>
      <c r="T115" s="76"/>
      <c r="U115" s="76"/>
    </row>
    <row r="116" spans="1:21" s="55" customFormat="1" x14ac:dyDescent="0.3">
      <c r="A116" s="100"/>
      <c r="B116" s="101"/>
      <c r="C116" s="101"/>
      <c r="D116" s="101"/>
      <c r="E116" s="101"/>
      <c r="F116" s="101"/>
      <c r="G116" s="101"/>
      <c r="H116" s="101"/>
      <c r="I116" s="101"/>
      <c r="J116" s="101"/>
      <c r="L116" s="76"/>
      <c r="M116" s="76"/>
      <c r="N116" s="76"/>
      <c r="O116" s="76"/>
      <c r="P116" s="76"/>
      <c r="Q116" s="76"/>
      <c r="R116" s="76"/>
      <c r="S116" s="76"/>
      <c r="T116" s="76"/>
      <c r="U116" s="76"/>
    </row>
    <row r="117" spans="1:21" s="55" customFormat="1" x14ac:dyDescent="0.3">
      <c r="A117" s="100"/>
      <c r="B117" s="101"/>
      <c r="C117" s="101"/>
      <c r="D117" s="101"/>
      <c r="E117" s="101"/>
      <c r="F117" s="101"/>
      <c r="G117" s="101"/>
      <c r="H117" s="101"/>
      <c r="I117" s="101"/>
      <c r="J117" s="101"/>
      <c r="L117" s="76"/>
      <c r="M117" s="76"/>
      <c r="N117" s="76"/>
      <c r="O117" s="76"/>
      <c r="P117" s="76"/>
      <c r="Q117" s="76"/>
      <c r="R117" s="76"/>
      <c r="S117" s="76"/>
      <c r="T117" s="76"/>
      <c r="U117" s="76"/>
    </row>
    <row r="118" spans="1:21" s="55" customFormat="1" x14ac:dyDescent="0.3">
      <c r="A118" s="100"/>
      <c r="B118" s="101"/>
      <c r="C118" s="101"/>
      <c r="D118" s="101"/>
      <c r="E118" s="101"/>
      <c r="F118" s="101"/>
      <c r="G118" s="101"/>
      <c r="H118" s="101"/>
      <c r="I118" s="101"/>
      <c r="J118" s="101"/>
      <c r="L118" s="76"/>
      <c r="M118" s="76"/>
      <c r="N118" s="76"/>
      <c r="O118" s="76"/>
      <c r="P118" s="76"/>
      <c r="Q118" s="76"/>
      <c r="R118" s="76"/>
      <c r="S118" s="76"/>
      <c r="T118" s="76"/>
      <c r="U118" s="76"/>
    </row>
    <row r="119" spans="1:21" s="55" customFormat="1" x14ac:dyDescent="0.3">
      <c r="A119" s="100"/>
      <c r="B119" s="101"/>
      <c r="C119" s="101"/>
      <c r="D119" s="101"/>
      <c r="E119" s="101"/>
      <c r="F119" s="101"/>
      <c r="G119" s="101"/>
      <c r="H119" s="101"/>
      <c r="I119" s="101"/>
      <c r="J119" s="101"/>
      <c r="L119" s="76"/>
      <c r="M119" s="76"/>
      <c r="N119" s="76"/>
      <c r="O119" s="76"/>
      <c r="P119" s="76"/>
      <c r="Q119" s="76"/>
      <c r="R119" s="76"/>
      <c r="S119" s="76"/>
      <c r="T119" s="76"/>
      <c r="U119" s="76"/>
    </row>
    <row r="120" spans="1:21" s="55" customFormat="1" x14ac:dyDescent="0.3">
      <c r="A120" s="100"/>
      <c r="B120" s="101"/>
      <c r="C120" s="101"/>
      <c r="D120" s="101"/>
      <c r="E120" s="101"/>
      <c r="F120" s="101"/>
      <c r="G120" s="101"/>
      <c r="H120" s="101"/>
      <c r="I120" s="101"/>
      <c r="J120" s="101"/>
      <c r="L120" s="76"/>
      <c r="M120" s="76"/>
      <c r="N120" s="76"/>
      <c r="O120" s="76"/>
      <c r="P120" s="76"/>
      <c r="Q120" s="76"/>
      <c r="R120" s="76"/>
      <c r="S120" s="76"/>
      <c r="T120" s="76"/>
      <c r="U120" s="76"/>
    </row>
    <row r="121" spans="1:21" s="55" customFormat="1" x14ac:dyDescent="0.3">
      <c r="A121" s="100"/>
      <c r="B121" s="101"/>
      <c r="C121" s="101"/>
      <c r="D121" s="101"/>
      <c r="E121" s="101"/>
      <c r="F121" s="101"/>
      <c r="G121" s="101"/>
      <c r="H121" s="101"/>
      <c r="I121" s="101"/>
      <c r="J121" s="101"/>
      <c r="L121" s="76"/>
      <c r="M121" s="76"/>
      <c r="N121" s="76"/>
      <c r="O121" s="76"/>
      <c r="P121" s="76"/>
      <c r="Q121" s="76"/>
      <c r="R121" s="76"/>
      <c r="S121" s="76"/>
      <c r="T121" s="76"/>
      <c r="U121" s="76"/>
    </row>
    <row r="122" spans="1:21" s="55" customFormat="1" x14ac:dyDescent="0.3">
      <c r="A122" s="100"/>
      <c r="B122" s="101"/>
      <c r="C122" s="101"/>
      <c r="D122" s="101"/>
      <c r="E122" s="101"/>
      <c r="F122" s="101"/>
      <c r="G122" s="101"/>
      <c r="H122" s="101"/>
      <c r="I122" s="101"/>
      <c r="J122" s="101"/>
      <c r="L122" s="76"/>
      <c r="M122" s="76"/>
      <c r="N122" s="76"/>
      <c r="O122" s="76"/>
      <c r="P122" s="76"/>
      <c r="Q122" s="76"/>
      <c r="R122" s="76"/>
      <c r="S122" s="76"/>
      <c r="T122" s="76"/>
      <c r="U122" s="76"/>
    </row>
    <row r="123" spans="1:21" s="55" customFormat="1" x14ac:dyDescent="0.3">
      <c r="A123" s="100"/>
      <c r="B123" s="101"/>
      <c r="C123" s="101"/>
      <c r="D123" s="101"/>
      <c r="E123" s="101"/>
      <c r="F123" s="101"/>
      <c r="G123" s="101"/>
      <c r="H123" s="101"/>
      <c r="I123" s="101"/>
      <c r="J123" s="101"/>
      <c r="L123" s="76"/>
      <c r="M123" s="76"/>
      <c r="N123" s="76"/>
      <c r="O123" s="76"/>
      <c r="P123" s="76"/>
      <c r="Q123" s="76"/>
      <c r="R123" s="76"/>
      <c r="S123" s="76"/>
      <c r="T123" s="76"/>
      <c r="U123" s="76"/>
    </row>
    <row r="124" spans="1:21" s="55" customFormat="1" x14ac:dyDescent="0.3">
      <c r="A124" s="100"/>
      <c r="B124" s="101"/>
      <c r="C124" s="101"/>
      <c r="D124" s="101"/>
      <c r="E124" s="101"/>
      <c r="F124" s="101"/>
      <c r="G124" s="101"/>
      <c r="H124" s="101"/>
      <c r="I124" s="101"/>
      <c r="J124" s="101"/>
      <c r="L124" s="76"/>
      <c r="M124" s="76"/>
      <c r="N124" s="76"/>
      <c r="O124" s="76"/>
      <c r="P124" s="76"/>
      <c r="Q124" s="76"/>
      <c r="R124" s="76"/>
      <c r="S124" s="76"/>
      <c r="T124" s="76"/>
      <c r="U124" s="76"/>
    </row>
    <row r="125" spans="1:21" s="55" customFormat="1" x14ac:dyDescent="0.3">
      <c r="A125" s="100"/>
      <c r="B125" s="101"/>
      <c r="C125" s="101"/>
      <c r="D125" s="101"/>
      <c r="E125" s="101"/>
      <c r="F125" s="101"/>
      <c r="G125" s="101"/>
      <c r="H125" s="101"/>
      <c r="I125" s="101"/>
      <c r="J125" s="101"/>
      <c r="L125" s="76"/>
      <c r="M125" s="76"/>
      <c r="N125" s="76"/>
      <c r="O125" s="76"/>
      <c r="P125" s="76"/>
      <c r="Q125" s="76"/>
      <c r="R125" s="76"/>
      <c r="S125" s="76"/>
      <c r="T125" s="76"/>
      <c r="U125" s="76"/>
    </row>
    <row r="126" spans="1:21" s="55" customFormat="1" x14ac:dyDescent="0.3">
      <c r="A126" s="100"/>
      <c r="B126" s="101"/>
      <c r="C126" s="101"/>
      <c r="D126" s="101"/>
      <c r="E126" s="101"/>
      <c r="F126" s="101"/>
      <c r="G126" s="101"/>
      <c r="H126" s="101"/>
      <c r="I126" s="101"/>
      <c r="J126" s="101"/>
      <c r="L126" s="76"/>
      <c r="M126" s="76"/>
      <c r="N126" s="76"/>
      <c r="O126" s="76"/>
      <c r="P126" s="76"/>
      <c r="Q126" s="76"/>
      <c r="R126" s="76"/>
      <c r="S126" s="76"/>
      <c r="T126" s="76"/>
      <c r="U126" s="76"/>
    </row>
    <row r="127" spans="1:21" s="55" customFormat="1" x14ac:dyDescent="0.3">
      <c r="A127" s="100"/>
      <c r="B127" s="101"/>
      <c r="C127" s="101"/>
      <c r="D127" s="101"/>
      <c r="E127" s="101"/>
      <c r="F127" s="101"/>
      <c r="G127" s="101"/>
      <c r="H127" s="101"/>
      <c r="I127" s="101"/>
      <c r="J127" s="101"/>
      <c r="L127" s="76"/>
      <c r="M127" s="76"/>
      <c r="N127" s="76"/>
      <c r="O127" s="76"/>
      <c r="P127" s="76"/>
      <c r="Q127" s="76"/>
      <c r="R127" s="76"/>
      <c r="S127" s="76"/>
      <c r="T127" s="76"/>
      <c r="U127" s="76"/>
    </row>
    <row r="128" spans="1:21" s="55" customFormat="1" x14ac:dyDescent="0.3">
      <c r="A128" s="100"/>
      <c r="B128" s="101"/>
      <c r="C128" s="101"/>
      <c r="D128" s="101"/>
      <c r="E128" s="101"/>
      <c r="F128" s="101"/>
      <c r="G128" s="101"/>
      <c r="H128" s="101"/>
      <c r="I128" s="101"/>
      <c r="J128" s="101"/>
      <c r="L128" s="76"/>
      <c r="M128" s="76"/>
      <c r="N128" s="76"/>
      <c r="O128" s="76"/>
      <c r="P128" s="76"/>
      <c r="Q128" s="76"/>
      <c r="R128" s="76"/>
      <c r="S128" s="76"/>
      <c r="T128" s="76"/>
      <c r="U128" s="76"/>
    </row>
    <row r="129" spans="1:21" s="55" customFormat="1" x14ac:dyDescent="0.3">
      <c r="A129" s="100"/>
      <c r="B129" s="101"/>
      <c r="C129" s="101"/>
      <c r="D129" s="101"/>
      <c r="E129" s="101"/>
      <c r="F129" s="101"/>
      <c r="G129" s="101"/>
      <c r="H129" s="101"/>
      <c r="I129" s="101"/>
      <c r="J129" s="101"/>
      <c r="L129" s="76"/>
      <c r="M129" s="76"/>
      <c r="N129" s="76"/>
      <c r="O129" s="76"/>
      <c r="P129" s="76"/>
      <c r="Q129" s="76"/>
      <c r="R129" s="76"/>
      <c r="S129" s="76"/>
      <c r="T129" s="76"/>
      <c r="U129" s="76"/>
    </row>
    <row r="130" spans="1:21" s="55" customFormat="1" x14ac:dyDescent="0.3">
      <c r="A130" s="100"/>
      <c r="B130" s="101"/>
      <c r="C130" s="101"/>
      <c r="D130" s="101"/>
      <c r="E130" s="101"/>
      <c r="F130" s="101"/>
      <c r="G130" s="101"/>
      <c r="H130" s="101"/>
      <c r="I130" s="101"/>
      <c r="J130" s="101"/>
      <c r="L130" s="76"/>
      <c r="M130" s="76"/>
      <c r="N130" s="76"/>
      <c r="O130" s="76"/>
      <c r="P130" s="76"/>
      <c r="Q130" s="76"/>
      <c r="R130" s="76"/>
      <c r="S130" s="76"/>
      <c r="T130" s="76"/>
      <c r="U130" s="76"/>
    </row>
    <row r="131" spans="1:21" s="55" customFormat="1" x14ac:dyDescent="0.3">
      <c r="A131" s="100"/>
      <c r="B131" s="101"/>
      <c r="C131" s="101"/>
      <c r="D131" s="101"/>
      <c r="E131" s="101"/>
      <c r="F131" s="101"/>
      <c r="G131" s="101"/>
      <c r="H131" s="101"/>
      <c r="I131" s="101"/>
      <c r="J131" s="101"/>
      <c r="L131" s="76"/>
      <c r="M131" s="76"/>
      <c r="N131" s="76"/>
      <c r="O131" s="76"/>
      <c r="P131" s="76"/>
      <c r="Q131" s="76"/>
      <c r="R131" s="76"/>
      <c r="S131" s="76"/>
      <c r="T131" s="76"/>
      <c r="U131" s="76"/>
    </row>
    <row r="132" spans="1:21" s="55" customFormat="1" x14ac:dyDescent="0.3">
      <c r="A132" s="100"/>
      <c r="B132" s="101"/>
      <c r="C132" s="101"/>
      <c r="D132" s="101"/>
      <c r="E132" s="101"/>
      <c r="F132" s="101"/>
      <c r="G132" s="101"/>
      <c r="H132" s="101"/>
      <c r="I132" s="101"/>
      <c r="J132" s="101"/>
      <c r="L132" s="76"/>
      <c r="M132" s="76"/>
      <c r="N132" s="76"/>
      <c r="O132" s="76"/>
      <c r="P132" s="76"/>
      <c r="Q132" s="76"/>
      <c r="R132" s="76"/>
      <c r="S132" s="76"/>
      <c r="T132" s="76"/>
      <c r="U132" s="76"/>
    </row>
    <row r="133" spans="1:21" s="55" customFormat="1" x14ac:dyDescent="0.3">
      <c r="A133" s="100"/>
      <c r="B133" s="101"/>
      <c r="C133" s="101"/>
      <c r="D133" s="101"/>
      <c r="E133" s="101"/>
      <c r="F133" s="101"/>
      <c r="G133" s="101"/>
      <c r="H133" s="101"/>
      <c r="I133" s="101"/>
      <c r="J133" s="101"/>
      <c r="L133" s="76"/>
      <c r="M133" s="76"/>
      <c r="N133" s="76"/>
      <c r="O133" s="76"/>
      <c r="P133" s="76"/>
      <c r="Q133" s="76"/>
      <c r="R133" s="76"/>
      <c r="S133" s="76"/>
      <c r="T133" s="76"/>
      <c r="U133" s="76"/>
    </row>
    <row r="134" spans="1:21" s="55" customFormat="1" x14ac:dyDescent="0.3">
      <c r="A134" s="100"/>
      <c r="B134" s="101"/>
      <c r="C134" s="101"/>
      <c r="D134" s="101"/>
      <c r="E134" s="101"/>
      <c r="F134" s="101"/>
      <c r="G134" s="101"/>
      <c r="H134" s="101"/>
      <c r="I134" s="101"/>
      <c r="J134" s="101"/>
      <c r="L134" s="76"/>
      <c r="M134" s="76"/>
      <c r="N134" s="76"/>
      <c r="O134" s="76"/>
      <c r="P134" s="76"/>
      <c r="Q134" s="76"/>
      <c r="R134" s="76"/>
      <c r="S134" s="76"/>
      <c r="T134" s="76"/>
      <c r="U134" s="76"/>
    </row>
    <row r="135" spans="1:21" s="55" customFormat="1" x14ac:dyDescent="0.3">
      <c r="A135" s="100"/>
      <c r="B135" s="101"/>
      <c r="C135" s="101"/>
      <c r="D135" s="101"/>
      <c r="E135" s="101"/>
      <c r="F135" s="101"/>
      <c r="G135" s="101"/>
      <c r="H135" s="101"/>
      <c r="I135" s="101"/>
      <c r="J135" s="101"/>
      <c r="L135" s="76"/>
      <c r="M135" s="76"/>
      <c r="N135" s="76"/>
      <c r="O135" s="76"/>
      <c r="P135" s="76"/>
      <c r="Q135" s="76"/>
      <c r="R135" s="76"/>
      <c r="S135" s="76"/>
      <c r="T135" s="76"/>
      <c r="U135" s="76"/>
    </row>
    <row r="136" spans="1:21" s="55" customFormat="1" x14ac:dyDescent="0.3">
      <c r="A136" s="100"/>
      <c r="B136" s="101"/>
      <c r="C136" s="101"/>
      <c r="D136" s="101"/>
      <c r="E136" s="101"/>
      <c r="F136" s="101"/>
      <c r="G136" s="101"/>
      <c r="H136" s="101"/>
      <c r="I136" s="101"/>
      <c r="J136" s="101"/>
      <c r="L136" s="76"/>
      <c r="M136" s="76"/>
      <c r="N136" s="76"/>
      <c r="O136" s="76"/>
      <c r="P136" s="76"/>
      <c r="Q136" s="76"/>
      <c r="R136" s="76"/>
      <c r="S136" s="76"/>
      <c r="T136" s="76"/>
      <c r="U136" s="76"/>
    </row>
    <row r="137" spans="1:21" s="55" customFormat="1" x14ac:dyDescent="0.3">
      <c r="A137" s="100"/>
      <c r="B137" s="101"/>
      <c r="C137" s="101"/>
      <c r="D137" s="101"/>
      <c r="E137" s="101"/>
      <c r="F137" s="101"/>
      <c r="G137" s="101"/>
      <c r="H137" s="101"/>
      <c r="I137" s="101"/>
      <c r="J137" s="101"/>
      <c r="L137" s="76"/>
      <c r="M137" s="76"/>
      <c r="N137" s="76"/>
      <c r="O137" s="76"/>
      <c r="P137" s="76"/>
      <c r="Q137" s="76"/>
      <c r="R137" s="76"/>
      <c r="S137" s="76"/>
      <c r="T137" s="76"/>
      <c r="U137" s="76"/>
    </row>
    <row r="138" spans="1:21" s="55" customFormat="1" x14ac:dyDescent="0.3">
      <c r="A138" s="100"/>
      <c r="B138" s="101"/>
      <c r="C138" s="101"/>
      <c r="D138" s="101"/>
      <c r="E138" s="101"/>
      <c r="F138" s="101"/>
      <c r="G138" s="101"/>
      <c r="H138" s="101"/>
      <c r="I138" s="101"/>
      <c r="J138" s="101"/>
      <c r="L138" s="76"/>
      <c r="M138" s="76"/>
      <c r="N138" s="76"/>
      <c r="O138" s="76"/>
      <c r="P138" s="76"/>
      <c r="Q138" s="76"/>
      <c r="R138" s="76"/>
      <c r="S138" s="76"/>
      <c r="T138" s="76"/>
      <c r="U138" s="76"/>
    </row>
    <row r="139" spans="1:21" s="55" customFormat="1" x14ac:dyDescent="0.3">
      <c r="A139" s="100"/>
      <c r="B139" s="101"/>
      <c r="C139" s="101"/>
      <c r="D139" s="101"/>
      <c r="E139" s="101"/>
      <c r="F139" s="101"/>
      <c r="G139" s="101"/>
      <c r="H139" s="101"/>
      <c r="I139" s="101"/>
      <c r="J139" s="101"/>
      <c r="L139" s="76"/>
      <c r="M139" s="76"/>
      <c r="N139" s="76"/>
      <c r="O139" s="76"/>
      <c r="P139" s="76"/>
      <c r="Q139" s="76"/>
      <c r="R139" s="76"/>
      <c r="S139" s="76"/>
      <c r="T139" s="76"/>
      <c r="U139" s="76"/>
    </row>
    <row r="140" spans="1:21" s="55" customFormat="1" x14ac:dyDescent="0.3">
      <c r="A140" s="100"/>
      <c r="B140" s="101"/>
      <c r="C140" s="101"/>
      <c r="D140" s="101"/>
      <c r="E140" s="101"/>
      <c r="F140" s="101"/>
      <c r="G140" s="101"/>
      <c r="H140" s="101"/>
      <c r="I140" s="101"/>
      <c r="J140" s="101"/>
      <c r="L140" s="76"/>
      <c r="M140" s="76"/>
      <c r="N140" s="76"/>
      <c r="O140" s="76"/>
      <c r="P140" s="76"/>
      <c r="Q140" s="76"/>
      <c r="R140" s="76"/>
      <c r="S140" s="76"/>
      <c r="T140" s="76"/>
      <c r="U140" s="76"/>
    </row>
    <row r="141" spans="1:21" s="55" customFormat="1" x14ac:dyDescent="0.3">
      <c r="A141" s="100"/>
      <c r="B141" s="101"/>
      <c r="C141" s="101"/>
      <c r="D141" s="101"/>
      <c r="E141" s="101"/>
      <c r="F141" s="101"/>
      <c r="G141" s="101"/>
      <c r="H141" s="101"/>
      <c r="I141" s="101"/>
      <c r="J141" s="101"/>
      <c r="L141" s="76"/>
      <c r="M141" s="76"/>
      <c r="N141" s="76"/>
      <c r="O141" s="76"/>
      <c r="P141" s="76"/>
      <c r="Q141" s="76"/>
      <c r="R141" s="76"/>
      <c r="S141" s="76"/>
      <c r="T141" s="76"/>
      <c r="U141" s="76"/>
    </row>
    <row r="142" spans="1:21" s="55" customFormat="1" x14ac:dyDescent="0.3">
      <c r="A142" s="100"/>
      <c r="B142" s="101"/>
      <c r="C142" s="101"/>
      <c r="D142" s="101"/>
      <c r="E142" s="101"/>
      <c r="F142" s="101"/>
      <c r="G142" s="101"/>
      <c r="H142" s="101"/>
      <c r="I142" s="101"/>
      <c r="J142" s="101"/>
      <c r="L142" s="76"/>
      <c r="M142" s="76"/>
      <c r="N142" s="76"/>
      <c r="O142" s="76"/>
      <c r="P142" s="76"/>
      <c r="Q142" s="76"/>
      <c r="R142" s="76"/>
      <c r="S142" s="76"/>
      <c r="T142" s="76"/>
      <c r="U142" s="76"/>
    </row>
    <row r="143" spans="1:21" s="55" customFormat="1" x14ac:dyDescent="0.3">
      <c r="A143" s="100"/>
      <c r="B143" s="101"/>
      <c r="C143" s="101"/>
      <c r="D143" s="101"/>
      <c r="E143" s="101"/>
      <c r="F143" s="101"/>
      <c r="G143" s="101"/>
      <c r="H143" s="101"/>
      <c r="I143" s="101"/>
      <c r="J143" s="101"/>
      <c r="L143" s="76"/>
      <c r="M143" s="76"/>
      <c r="N143" s="76"/>
      <c r="O143" s="76"/>
      <c r="P143" s="76"/>
      <c r="Q143" s="76"/>
      <c r="R143" s="76"/>
      <c r="S143" s="76"/>
      <c r="T143" s="76"/>
      <c r="U143" s="76"/>
    </row>
    <row r="144" spans="1:21" s="55" customFormat="1" x14ac:dyDescent="0.3">
      <c r="A144" s="100"/>
      <c r="B144" s="101"/>
      <c r="C144" s="101"/>
      <c r="D144" s="101"/>
      <c r="E144" s="101"/>
      <c r="F144" s="101"/>
      <c r="G144" s="101"/>
      <c r="H144" s="101"/>
      <c r="I144" s="101"/>
      <c r="J144" s="101"/>
      <c r="L144" s="76"/>
      <c r="M144" s="76"/>
      <c r="N144" s="76"/>
      <c r="O144" s="76"/>
      <c r="P144" s="76"/>
      <c r="Q144" s="76"/>
      <c r="R144" s="76"/>
      <c r="S144" s="76"/>
      <c r="T144" s="76"/>
      <c r="U144" s="76"/>
    </row>
    <row r="145" spans="1:21" s="55" customFormat="1" x14ac:dyDescent="0.3">
      <c r="A145" s="100"/>
      <c r="B145" s="101"/>
      <c r="C145" s="101"/>
      <c r="D145" s="101"/>
      <c r="E145" s="101"/>
      <c r="F145" s="101"/>
      <c r="G145" s="101"/>
      <c r="H145" s="101"/>
      <c r="I145" s="101"/>
      <c r="J145" s="101"/>
      <c r="L145" s="76"/>
      <c r="M145" s="76"/>
      <c r="N145" s="76"/>
      <c r="O145" s="76"/>
      <c r="P145" s="76"/>
      <c r="Q145" s="76"/>
      <c r="R145" s="76"/>
      <c r="S145" s="76"/>
      <c r="T145" s="76"/>
      <c r="U145" s="76"/>
    </row>
    <row r="146" spans="1:21" s="55" customFormat="1" x14ac:dyDescent="0.3">
      <c r="A146" s="100"/>
      <c r="B146" s="101"/>
      <c r="C146" s="101"/>
      <c r="D146" s="101"/>
      <c r="E146" s="101"/>
      <c r="F146" s="101"/>
      <c r="G146" s="101"/>
      <c r="H146" s="101"/>
      <c r="I146" s="101"/>
      <c r="J146" s="101"/>
      <c r="L146" s="76"/>
      <c r="M146" s="76"/>
      <c r="N146" s="76"/>
      <c r="O146" s="76"/>
      <c r="P146" s="76"/>
      <c r="Q146" s="76"/>
      <c r="R146" s="76"/>
      <c r="S146" s="76"/>
      <c r="T146" s="76"/>
      <c r="U146" s="76"/>
    </row>
    <row r="147" spans="1:21" s="55" customFormat="1" x14ac:dyDescent="0.3">
      <c r="A147" s="100"/>
      <c r="B147" s="101"/>
      <c r="C147" s="101"/>
      <c r="D147" s="101"/>
      <c r="E147" s="101"/>
      <c r="F147" s="101"/>
      <c r="G147" s="101"/>
      <c r="H147" s="101"/>
      <c r="I147" s="101"/>
      <c r="J147" s="101"/>
      <c r="L147" s="76"/>
      <c r="M147" s="76"/>
      <c r="N147" s="76"/>
      <c r="O147" s="76"/>
      <c r="P147" s="76"/>
      <c r="Q147" s="76"/>
      <c r="R147" s="76"/>
      <c r="S147" s="76"/>
      <c r="T147" s="76"/>
      <c r="U147" s="76"/>
    </row>
    <row r="148" spans="1:21" s="55" customFormat="1" x14ac:dyDescent="0.3">
      <c r="A148" s="100"/>
      <c r="B148" s="101"/>
      <c r="C148" s="101"/>
      <c r="D148" s="101"/>
      <c r="E148" s="101"/>
      <c r="F148" s="101"/>
      <c r="G148" s="101"/>
      <c r="H148" s="101"/>
      <c r="I148" s="101"/>
      <c r="J148" s="101"/>
      <c r="L148" s="76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1:21" s="55" customFormat="1" x14ac:dyDescent="0.3">
      <c r="A149" s="100"/>
      <c r="B149" s="101"/>
      <c r="C149" s="101"/>
      <c r="D149" s="101"/>
      <c r="E149" s="101"/>
      <c r="F149" s="101"/>
      <c r="G149" s="101"/>
      <c r="H149" s="101"/>
      <c r="I149" s="101"/>
      <c r="J149" s="101"/>
      <c r="L149" s="76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1:21" s="55" customFormat="1" x14ac:dyDescent="0.3">
      <c r="A150" s="100"/>
      <c r="B150" s="101"/>
      <c r="C150" s="101"/>
      <c r="D150" s="101"/>
      <c r="E150" s="101"/>
      <c r="F150" s="101"/>
      <c r="G150" s="101"/>
      <c r="H150" s="101"/>
      <c r="I150" s="101"/>
      <c r="J150" s="101"/>
      <c r="L150" s="76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1:21" s="55" customFormat="1" x14ac:dyDescent="0.3">
      <c r="A151" s="100"/>
      <c r="B151" s="101"/>
      <c r="C151" s="101"/>
      <c r="D151" s="101"/>
      <c r="E151" s="101"/>
      <c r="F151" s="101"/>
      <c r="G151" s="101"/>
      <c r="H151" s="101"/>
      <c r="I151" s="101"/>
      <c r="J151" s="101"/>
      <c r="L151" s="76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1:21" s="55" customFormat="1" x14ac:dyDescent="0.3">
      <c r="A152" s="100"/>
      <c r="B152" s="101"/>
      <c r="C152" s="101"/>
      <c r="D152" s="101"/>
      <c r="E152" s="101"/>
      <c r="F152" s="101"/>
      <c r="G152" s="101"/>
      <c r="H152" s="101"/>
      <c r="I152" s="101"/>
      <c r="J152" s="101"/>
      <c r="L152" s="76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1:21" s="55" customFormat="1" x14ac:dyDescent="0.3">
      <c r="A153" s="100"/>
      <c r="B153" s="101"/>
      <c r="C153" s="101"/>
      <c r="D153" s="101"/>
      <c r="E153" s="101"/>
      <c r="F153" s="101"/>
      <c r="G153" s="101"/>
      <c r="H153" s="101"/>
      <c r="I153" s="101"/>
      <c r="J153" s="101"/>
      <c r="L153" s="76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1:21" s="55" customFormat="1" x14ac:dyDescent="0.3">
      <c r="A154" s="100"/>
      <c r="B154" s="101"/>
      <c r="C154" s="101"/>
      <c r="D154" s="101"/>
      <c r="E154" s="101"/>
      <c r="F154" s="101"/>
      <c r="G154" s="101"/>
      <c r="H154" s="101"/>
      <c r="I154" s="101"/>
      <c r="J154" s="101"/>
      <c r="L154" s="76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1:21" s="55" customFormat="1" x14ac:dyDescent="0.3">
      <c r="A155" s="100"/>
      <c r="B155" s="101"/>
      <c r="C155" s="101"/>
      <c r="D155" s="101"/>
      <c r="E155" s="101"/>
      <c r="F155" s="101"/>
      <c r="G155" s="101"/>
      <c r="H155" s="101"/>
      <c r="I155" s="101"/>
      <c r="J155" s="101"/>
      <c r="L155" s="76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1:21" s="55" customFormat="1" x14ac:dyDescent="0.3">
      <c r="A156" s="100"/>
      <c r="B156" s="101"/>
      <c r="C156" s="101"/>
      <c r="D156" s="101"/>
      <c r="E156" s="101"/>
      <c r="F156" s="101"/>
      <c r="G156" s="101"/>
      <c r="H156" s="101"/>
      <c r="I156" s="101"/>
      <c r="J156" s="101"/>
      <c r="L156" s="76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1:21" s="55" customFormat="1" x14ac:dyDescent="0.3">
      <c r="A157" s="100"/>
      <c r="B157" s="101"/>
      <c r="C157" s="101"/>
      <c r="D157" s="101"/>
      <c r="E157" s="101"/>
      <c r="F157" s="101"/>
      <c r="G157" s="101"/>
      <c r="H157" s="101"/>
      <c r="I157" s="101"/>
      <c r="J157" s="101"/>
      <c r="L157" s="76"/>
      <c r="M157" s="76"/>
      <c r="N157" s="76"/>
      <c r="O157" s="76"/>
      <c r="P157" s="76"/>
      <c r="Q157" s="76"/>
      <c r="R157" s="76"/>
      <c r="S157" s="76"/>
      <c r="T157" s="76"/>
      <c r="U157" s="76"/>
    </row>
    <row r="158" spans="1:21" s="55" customFormat="1" x14ac:dyDescent="0.3">
      <c r="A158" s="100"/>
      <c r="B158" s="101"/>
      <c r="C158" s="101"/>
      <c r="D158" s="101"/>
      <c r="E158" s="101"/>
      <c r="F158" s="101"/>
      <c r="G158" s="101"/>
      <c r="H158" s="101"/>
      <c r="I158" s="101"/>
      <c r="J158" s="101"/>
      <c r="L158" s="76"/>
      <c r="M158" s="76"/>
      <c r="N158" s="76"/>
      <c r="O158" s="76"/>
      <c r="P158" s="76"/>
      <c r="Q158" s="76"/>
      <c r="R158" s="76"/>
      <c r="S158" s="76"/>
      <c r="T158" s="76"/>
      <c r="U158" s="76"/>
    </row>
    <row r="159" spans="1:21" s="55" customFormat="1" x14ac:dyDescent="0.3">
      <c r="A159" s="100"/>
      <c r="B159" s="101"/>
      <c r="C159" s="101"/>
      <c r="D159" s="101"/>
      <c r="E159" s="101"/>
      <c r="F159" s="101"/>
      <c r="G159" s="101"/>
      <c r="H159" s="101"/>
      <c r="I159" s="101"/>
      <c r="J159" s="101"/>
      <c r="L159" s="76"/>
      <c r="M159" s="76"/>
      <c r="N159" s="76"/>
      <c r="O159" s="76"/>
      <c r="P159" s="76"/>
      <c r="Q159" s="76"/>
      <c r="R159" s="76"/>
      <c r="S159" s="76"/>
      <c r="T159" s="76"/>
      <c r="U159" s="76"/>
    </row>
    <row r="160" spans="1:21" s="55" customFormat="1" x14ac:dyDescent="0.3">
      <c r="A160" s="100"/>
      <c r="B160" s="101"/>
      <c r="C160" s="101"/>
      <c r="D160" s="101"/>
      <c r="E160" s="101"/>
      <c r="F160" s="101"/>
      <c r="G160" s="101"/>
      <c r="H160" s="101"/>
      <c r="I160" s="101"/>
      <c r="J160" s="101"/>
      <c r="L160" s="76"/>
      <c r="M160" s="76"/>
      <c r="N160" s="76"/>
      <c r="O160" s="76"/>
      <c r="P160" s="76"/>
      <c r="Q160" s="76"/>
      <c r="R160" s="76"/>
      <c r="S160" s="76"/>
      <c r="T160" s="76"/>
      <c r="U160" s="76"/>
    </row>
    <row r="161" spans="1:21" s="55" customFormat="1" x14ac:dyDescent="0.3">
      <c r="A161" s="100"/>
      <c r="B161" s="101"/>
      <c r="C161" s="101"/>
      <c r="D161" s="101"/>
      <c r="E161" s="101"/>
      <c r="F161" s="101"/>
      <c r="G161" s="101"/>
      <c r="H161" s="101"/>
      <c r="I161" s="101"/>
      <c r="J161" s="101"/>
      <c r="L161" s="76"/>
      <c r="M161" s="76"/>
      <c r="N161" s="76"/>
      <c r="O161" s="76"/>
      <c r="P161" s="76"/>
      <c r="Q161" s="76"/>
      <c r="R161" s="76"/>
      <c r="S161" s="76"/>
      <c r="T161" s="76"/>
      <c r="U161" s="76"/>
    </row>
    <row r="162" spans="1:21" s="55" customFormat="1" x14ac:dyDescent="0.3">
      <c r="A162" s="100"/>
      <c r="B162" s="101"/>
      <c r="C162" s="101"/>
      <c r="D162" s="101"/>
      <c r="E162" s="101"/>
      <c r="F162" s="101"/>
      <c r="G162" s="101"/>
      <c r="H162" s="101"/>
      <c r="I162" s="101"/>
      <c r="J162" s="101"/>
      <c r="L162" s="76"/>
      <c r="M162" s="76"/>
      <c r="N162" s="76"/>
      <c r="O162" s="76"/>
      <c r="P162" s="76"/>
      <c r="Q162" s="76"/>
      <c r="R162" s="76"/>
      <c r="S162" s="76"/>
      <c r="T162" s="76"/>
      <c r="U162" s="76"/>
    </row>
    <row r="163" spans="1:21" s="55" customFormat="1" x14ac:dyDescent="0.3">
      <c r="A163" s="100"/>
      <c r="B163" s="101"/>
      <c r="C163" s="101"/>
      <c r="D163" s="101"/>
      <c r="E163" s="101"/>
      <c r="F163" s="101"/>
      <c r="G163" s="101"/>
      <c r="H163" s="101"/>
      <c r="I163" s="101"/>
      <c r="J163" s="101"/>
      <c r="L163" s="76"/>
      <c r="M163" s="76"/>
      <c r="N163" s="76"/>
      <c r="O163" s="76"/>
      <c r="P163" s="76"/>
      <c r="Q163" s="76"/>
      <c r="R163" s="76"/>
      <c r="S163" s="76"/>
      <c r="T163" s="76"/>
      <c r="U163" s="76"/>
    </row>
    <row r="164" spans="1:21" s="55" customFormat="1" x14ac:dyDescent="0.3">
      <c r="A164" s="100"/>
      <c r="B164" s="101"/>
      <c r="C164" s="101"/>
      <c r="D164" s="101"/>
      <c r="E164" s="101"/>
      <c r="F164" s="101"/>
      <c r="G164" s="101"/>
      <c r="H164" s="101"/>
      <c r="I164" s="101"/>
      <c r="J164" s="101"/>
      <c r="L164" s="76"/>
      <c r="M164" s="76"/>
      <c r="N164" s="76"/>
      <c r="O164" s="76"/>
      <c r="P164" s="76"/>
      <c r="Q164" s="76"/>
      <c r="R164" s="76"/>
      <c r="S164" s="76"/>
      <c r="T164" s="76"/>
      <c r="U164" s="76"/>
    </row>
    <row r="165" spans="1:21" s="55" customFormat="1" x14ac:dyDescent="0.3">
      <c r="A165" s="100"/>
      <c r="B165" s="101"/>
      <c r="C165" s="101"/>
      <c r="D165" s="101"/>
      <c r="E165" s="101"/>
      <c r="F165" s="101"/>
      <c r="G165" s="101"/>
      <c r="H165" s="101"/>
      <c r="I165" s="101"/>
      <c r="J165" s="101"/>
      <c r="L165" s="76"/>
      <c r="M165" s="76"/>
      <c r="N165" s="76"/>
      <c r="O165" s="76"/>
      <c r="P165" s="76"/>
      <c r="Q165" s="76"/>
      <c r="R165" s="76"/>
      <c r="S165" s="76"/>
      <c r="T165" s="76"/>
      <c r="U165" s="76"/>
    </row>
    <row r="166" spans="1:21" s="55" customFormat="1" x14ac:dyDescent="0.3">
      <c r="A166" s="100"/>
      <c r="B166" s="101"/>
      <c r="C166" s="101"/>
      <c r="D166" s="101"/>
      <c r="E166" s="101"/>
      <c r="F166" s="101"/>
      <c r="G166" s="101"/>
      <c r="H166" s="101"/>
      <c r="I166" s="101"/>
      <c r="J166" s="101"/>
      <c r="L166" s="76"/>
      <c r="M166" s="76"/>
      <c r="N166" s="76"/>
      <c r="O166" s="76"/>
      <c r="P166" s="76"/>
      <c r="Q166" s="76"/>
      <c r="R166" s="76"/>
      <c r="S166" s="76"/>
      <c r="T166" s="76"/>
      <c r="U166" s="76"/>
    </row>
    <row r="167" spans="1:21" s="55" customFormat="1" x14ac:dyDescent="0.3">
      <c r="A167" s="100"/>
      <c r="B167" s="101"/>
      <c r="C167" s="101"/>
      <c r="D167" s="101"/>
      <c r="E167" s="101"/>
      <c r="F167" s="101"/>
      <c r="G167" s="101"/>
      <c r="H167" s="101"/>
      <c r="I167" s="101"/>
      <c r="J167" s="101"/>
      <c r="L167" s="76"/>
      <c r="M167" s="76"/>
      <c r="N167" s="76"/>
      <c r="O167" s="76"/>
      <c r="P167" s="76"/>
      <c r="Q167" s="76"/>
      <c r="R167" s="76"/>
      <c r="S167" s="76"/>
      <c r="T167" s="76"/>
      <c r="U167" s="76"/>
    </row>
    <row r="168" spans="1:21" s="55" customFormat="1" x14ac:dyDescent="0.3">
      <c r="A168" s="100"/>
      <c r="B168" s="101"/>
      <c r="C168" s="101"/>
      <c r="D168" s="101"/>
      <c r="E168" s="101"/>
      <c r="F168" s="101"/>
      <c r="G168" s="101"/>
      <c r="H168" s="101"/>
      <c r="I168" s="101"/>
      <c r="J168" s="101"/>
      <c r="L168" s="76"/>
      <c r="M168" s="76"/>
      <c r="N168" s="76"/>
      <c r="O168" s="76"/>
      <c r="P168" s="76"/>
      <c r="Q168" s="76"/>
      <c r="R168" s="76"/>
      <c r="S168" s="76"/>
      <c r="T168" s="76"/>
      <c r="U168" s="76"/>
    </row>
    <row r="169" spans="1:21" s="55" customFormat="1" x14ac:dyDescent="0.3">
      <c r="A169" s="100"/>
      <c r="B169" s="101"/>
      <c r="C169" s="101"/>
      <c r="D169" s="101"/>
      <c r="E169" s="101"/>
      <c r="F169" s="101"/>
      <c r="G169" s="101"/>
      <c r="H169" s="101"/>
      <c r="I169" s="101"/>
      <c r="J169" s="101"/>
      <c r="L169" s="76"/>
      <c r="M169" s="76"/>
      <c r="N169" s="76"/>
      <c r="O169" s="76"/>
      <c r="P169" s="76"/>
      <c r="Q169" s="76"/>
      <c r="R169" s="76"/>
      <c r="S169" s="76"/>
      <c r="T169" s="76"/>
      <c r="U169" s="76"/>
    </row>
    <row r="170" spans="1:21" s="55" customFormat="1" x14ac:dyDescent="0.3">
      <c r="A170" s="100"/>
      <c r="B170" s="101"/>
      <c r="C170" s="101"/>
      <c r="D170" s="101"/>
      <c r="E170" s="101"/>
      <c r="F170" s="101"/>
      <c r="G170" s="101"/>
      <c r="H170" s="101"/>
      <c r="I170" s="101"/>
      <c r="J170" s="101"/>
      <c r="L170" s="76"/>
      <c r="M170" s="76"/>
      <c r="N170" s="76"/>
      <c r="O170" s="76"/>
      <c r="P170" s="76"/>
      <c r="Q170" s="76"/>
      <c r="R170" s="76"/>
      <c r="S170" s="76"/>
      <c r="T170" s="76"/>
      <c r="U170" s="76"/>
    </row>
    <row r="171" spans="1:21" s="55" customFormat="1" x14ac:dyDescent="0.3">
      <c r="A171" s="100"/>
      <c r="B171" s="101"/>
      <c r="C171" s="101"/>
      <c r="D171" s="101"/>
      <c r="E171" s="101"/>
      <c r="F171" s="101"/>
      <c r="G171" s="101"/>
      <c r="H171" s="101"/>
      <c r="I171" s="101"/>
      <c r="J171" s="101"/>
      <c r="L171" s="76"/>
      <c r="M171" s="76"/>
      <c r="N171" s="76"/>
      <c r="O171" s="76"/>
      <c r="P171" s="76"/>
      <c r="Q171" s="76"/>
      <c r="R171" s="76"/>
      <c r="S171" s="76"/>
      <c r="T171" s="76"/>
      <c r="U171" s="76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33203125" bestFit="1" customWidth="1"/>
    <col min="2" max="2" width="17.109375" bestFit="1" customWidth="1"/>
    <col min="3" max="3" width="14.5546875" bestFit="1" customWidth="1"/>
    <col min="4" max="4" width="17.109375" style="129" bestFit="1" customWidth="1"/>
    <col min="5" max="5" width="14" style="18" bestFit="1" customWidth="1"/>
    <col min="6" max="6" width="17.109375" style="18" bestFit="1" customWidth="1"/>
    <col min="7" max="7" width="14" style="18" bestFit="1" customWidth="1"/>
    <col min="8" max="8" width="12.33203125" style="4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74" customFormat="1" ht="28.8" x14ac:dyDescent="0.3">
      <c r="A1" s="89" t="s">
        <v>147</v>
      </c>
      <c r="B1" s="90" t="s">
        <v>145</v>
      </c>
      <c r="C1" s="126" t="s">
        <v>145</v>
      </c>
      <c r="D1" s="90" t="s">
        <v>145</v>
      </c>
      <c r="E1" s="90" t="s">
        <v>145</v>
      </c>
      <c r="F1" s="90" t="s">
        <v>145</v>
      </c>
      <c r="G1" s="131" t="s">
        <v>145</v>
      </c>
      <c r="H1" s="131" t="s">
        <v>145</v>
      </c>
      <c r="I1" s="11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s="3" customFormat="1" ht="15" thickBot="1" x14ac:dyDescent="0.35">
      <c r="A2" s="91">
        <v>1</v>
      </c>
      <c r="B2" s="92" t="s">
        <v>13</v>
      </c>
      <c r="C2" s="127" t="s">
        <v>14</v>
      </c>
      <c r="D2" s="92" t="s">
        <v>14</v>
      </c>
      <c r="E2" s="92" t="s">
        <v>13</v>
      </c>
      <c r="F2" s="92" t="s">
        <v>13</v>
      </c>
      <c r="G2" s="133" t="s">
        <v>14</v>
      </c>
      <c r="H2" s="133" t="s">
        <v>14</v>
      </c>
      <c r="I2" s="111" t="s">
        <v>13</v>
      </c>
      <c r="J2" s="111" t="s">
        <v>13</v>
      </c>
      <c r="L2" s="75" t="s">
        <v>146</v>
      </c>
      <c r="M2" s="13"/>
      <c r="N2" s="13"/>
      <c r="O2" s="79" t="s">
        <v>156</v>
      </c>
      <c r="P2" s="13"/>
      <c r="Q2" s="13"/>
      <c r="R2" s="13"/>
      <c r="S2" s="79" t="s">
        <v>171</v>
      </c>
      <c r="T2" s="13"/>
      <c r="U2" s="13"/>
    </row>
    <row r="3" spans="1:22" s="3" customFormat="1" ht="15" thickBot="1" x14ac:dyDescent="0.35">
      <c r="A3" s="93"/>
      <c r="B3" s="94" t="s">
        <v>150</v>
      </c>
      <c r="C3" s="128" t="s">
        <v>148</v>
      </c>
      <c r="D3" s="94" t="s">
        <v>89</v>
      </c>
      <c r="E3" s="94" t="s">
        <v>149</v>
      </c>
      <c r="F3" s="94" t="s">
        <v>90</v>
      </c>
      <c r="G3" s="134" t="s">
        <v>124</v>
      </c>
      <c r="H3" s="134" t="s">
        <v>125</v>
      </c>
      <c r="I3" s="112" t="s">
        <v>174</v>
      </c>
      <c r="J3" s="132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s="3" customFormat="1" ht="15" thickBot="1" x14ac:dyDescent="0.35">
      <c r="A4" s="91">
        <v>2</v>
      </c>
      <c r="B4" s="92" t="s">
        <v>13</v>
      </c>
      <c r="C4" s="127" t="s">
        <v>15</v>
      </c>
      <c r="D4" s="92" t="s">
        <v>15</v>
      </c>
      <c r="E4" s="92" t="s">
        <v>13</v>
      </c>
      <c r="F4" s="92" t="s">
        <v>13</v>
      </c>
      <c r="G4" s="133" t="s">
        <v>15</v>
      </c>
      <c r="H4" s="133" t="s">
        <v>15</v>
      </c>
      <c r="I4" s="111" t="s">
        <v>13</v>
      </c>
      <c r="J4" s="111" t="s">
        <v>13</v>
      </c>
      <c r="L4" s="13" t="s">
        <v>133</v>
      </c>
      <c r="M4" s="80" t="s">
        <v>150</v>
      </c>
      <c r="N4" s="83" t="s">
        <v>158</v>
      </c>
      <c r="O4" s="77" t="s">
        <v>151</v>
      </c>
      <c r="P4" s="13"/>
      <c r="Q4" s="13"/>
      <c r="R4" s="13"/>
      <c r="S4" s="13" t="s">
        <v>170</v>
      </c>
      <c r="T4" s="13"/>
      <c r="U4" s="13"/>
    </row>
    <row r="5" spans="1:22" s="3" customFormat="1" ht="15" thickBot="1" x14ac:dyDescent="0.35">
      <c r="A5" s="93"/>
      <c r="B5" s="94" t="s">
        <v>148</v>
      </c>
      <c r="C5" s="128" t="s">
        <v>149</v>
      </c>
      <c r="D5" s="94" t="s">
        <v>150</v>
      </c>
      <c r="E5" s="94" t="s">
        <v>124</v>
      </c>
      <c r="F5" s="94" t="s">
        <v>89</v>
      </c>
      <c r="G5" s="134" t="s">
        <v>174</v>
      </c>
      <c r="H5" s="134" t="s">
        <v>90</v>
      </c>
      <c r="I5" s="112" t="s">
        <v>125</v>
      </c>
      <c r="J5" s="132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P5" s="13"/>
      <c r="Q5" s="13"/>
      <c r="R5" s="13"/>
      <c r="S5" s="13" t="s">
        <v>170</v>
      </c>
      <c r="T5" s="13"/>
      <c r="U5" s="13"/>
    </row>
    <row r="6" spans="1:22" s="3" customFormat="1" ht="15" thickBot="1" x14ac:dyDescent="0.35">
      <c r="A6" s="91">
        <v>3</v>
      </c>
      <c r="B6" s="92" t="s">
        <v>14</v>
      </c>
      <c r="C6" s="127" t="s">
        <v>15</v>
      </c>
      <c r="D6" s="92" t="s">
        <v>15</v>
      </c>
      <c r="E6" s="92" t="s">
        <v>14</v>
      </c>
      <c r="F6" s="92" t="s">
        <v>14</v>
      </c>
      <c r="G6" s="133" t="s">
        <v>15</v>
      </c>
      <c r="H6" s="133" t="s">
        <v>15</v>
      </c>
      <c r="I6" s="111" t="s">
        <v>14</v>
      </c>
      <c r="J6" s="111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P6" s="13"/>
      <c r="Q6" s="13"/>
      <c r="R6" s="13"/>
      <c r="S6" s="13" t="s">
        <v>170</v>
      </c>
      <c r="T6" s="13"/>
      <c r="U6" s="13"/>
    </row>
    <row r="7" spans="1:22" s="3" customFormat="1" x14ac:dyDescent="0.3">
      <c r="A7" s="93"/>
      <c r="B7" s="94" t="s">
        <v>149</v>
      </c>
      <c r="C7" s="128" t="s">
        <v>124</v>
      </c>
      <c r="D7" s="94" t="s">
        <v>148</v>
      </c>
      <c r="E7" s="94" t="s">
        <v>174</v>
      </c>
      <c r="F7" s="94" t="s">
        <v>150</v>
      </c>
      <c r="G7" s="134" t="s">
        <v>125</v>
      </c>
      <c r="H7" s="134" t="s">
        <v>89</v>
      </c>
      <c r="I7" s="112" t="s">
        <v>90</v>
      </c>
      <c r="J7" s="13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P7" s="13"/>
      <c r="Q7" s="13"/>
      <c r="R7" s="13"/>
      <c r="S7" s="13" t="s">
        <v>170</v>
      </c>
      <c r="T7" s="13"/>
      <c r="U7" s="13"/>
    </row>
    <row r="8" spans="1:22" s="3" customFormat="1" x14ac:dyDescent="0.3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55"/>
      <c r="L8" s="13" t="s">
        <v>137</v>
      </c>
      <c r="M8" s="81" t="s">
        <v>124</v>
      </c>
      <c r="N8" s="83" t="s">
        <v>161</v>
      </c>
      <c r="O8" s="13" t="s">
        <v>155</v>
      </c>
      <c r="P8" s="13"/>
      <c r="Q8" s="13"/>
      <c r="R8" s="13"/>
      <c r="S8" s="13" t="s">
        <v>170</v>
      </c>
      <c r="T8" s="13"/>
      <c r="U8" s="13"/>
    </row>
    <row r="9" spans="1:22" s="3" customFormat="1" x14ac:dyDescent="0.3">
      <c r="A9" s="100"/>
      <c r="B9" s="101"/>
      <c r="C9" s="101"/>
      <c r="D9" s="101"/>
      <c r="E9" s="101"/>
      <c r="F9" s="101"/>
      <c r="G9" s="101"/>
      <c r="H9" s="101"/>
      <c r="I9" s="101"/>
      <c r="J9" s="130"/>
      <c r="K9" s="55"/>
      <c r="L9" s="13" t="s">
        <v>138</v>
      </c>
      <c r="M9" s="82" t="s">
        <v>149</v>
      </c>
      <c r="N9" s="83" t="s">
        <v>163</v>
      </c>
      <c r="O9" s="13" t="s">
        <v>167</v>
      </c>
      <c r="P9" s="13"/>
      <c r="Q9" s="13"/>
      <c r="R9" s="13"/>
      <c r="S9" s="13" t="s">
        <v>170</v>
      </c>
      <c r="T9" s="13"/>
      <c r="U9" s="13"/>
    </row>
    <row r="10" spans="1:22" s="3" customFormat="1" x14ac:dyDescent="0.3">
      <c r="A10" s="100"/>
      <c r="B10" s="101"/>
      <c r="C10" s="101"/>
      <c r="D10" s="101"/>
      <c r="E10" s="101"/>
      <c r="F10" s="101"/>
      <c r="G10" s="101"/>
      <c r="H10" s="101"/>
      <c r="I10" s="101"/>
      <c r="J10" s="101"/>
      <c r="K10" s="55"/>
      <c r="L10" s="13" t="s">
        <v>139</v>
      </c>
      <c r="M10" s="82" t="s">
        <v>174</v>
      </c>
      <c r="N10" s="83" t="s">
        <v>164</v>
      </c>
      <c r="O10" s="13" t="s">
        <v>168</v>
      </c>
      <c r="P10" s="13"/>
      <c r="Q10" s="13"/>
      <c r="R10" s="13"/>
      <c r="S10" s="13" t="s">
        <v>170</v>
      </c>
      <c r="T10" s="13"/>
      <c r="U10" s="13"/>
    </row>
    <row r="11" spans="1:22" s="3" customFormat="1" x14ac:dyDescent="0.3">
      <c r="A11" s="100"/>
      <c r="B11" s="101"/>
      <c r="C11" s="101"/>
      <c r="D11" s="101"/>
      <c r="E11" s="101"/>
      <c r="F11" s="101"/>
      <c r="G11" s="101"/>
      <c r="H11" s="101"/>
      <c r="I11" s="101"/>
      <c r="J11" s="130"/>
      <c r="K11" s="55"/>
      <c r="L11" s="13" t="s">
        <v>140</v>
      </c>
      <c r="M11" s="82" t="s">
        <v>125</v>
      </c>
      <c r="N11" s="83" t="s">
        <v>165</v>
      </c>
      <c r="O11" s="13" t="s">
        <v>169</v>
      </c>
      <c r="P11" s="13"/>
      <c r="Q11" s="13"/>
      <c r="R11" s="13"/>
      <c r="S11" s="13" t="s">
        <v>170</v>
      </c>
      <c r="T11" s="13"/>
      <c r="U11" s="13"/>
    </row>
    <row r="12" spans="1:22" s="3" customFormat="1" x14ac:dyDescent="0.3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55"/>
      <c r="L12" s="79" t="s">
        <v>172</v>
      </c>
      <c r="M12" s="13"/>
      <c r="N12" s="13"/>
      <c r="O12" s="13"/>
      <c r="P12" s="13"/>
      <c r="Q12" s="13"/>
      <c r="R12" s="13"/>
      <c r="S12" s="13"/>
      <c r="T12" s="13"/>
      <c r="U12" s="13"/>
    </row>
    <row r="13" spans="1:22" s="3" customFormat="1" x14ac:dyDescent="0.3">
      <c r="A13" s="100"/>
      <c r="B13" s="101"/>
      <c r="C13" s="101"/>
      <c r="D13" s="101"/>
      <c r="E13" s="101"/>
      <c r="F13" s="101"/>
      <c r="G13" s="101"/>
      <c r="H13" s="101"/>
      <c r="I13" s="101"/>
      <c r="J13" s="130"/>
      <c r="K13" s="55"/>
      <c r="L13" s="13" t="s">
        <v>142</v>
      </c>
      <c r="M13" s="13"/>
      <c r="N13" s="13"/>
      <c r="O13" s="13"/>
      <c r="P13" s="79"/>
      <c r="Q13" s="13"/>
      <c r="R13" s="13"/>
      <c r="S13" s="13"/>
      <c r="T13" s="13"/>
      <c r="U13" s="13"/>
    </row>
    <row r="14" spans="1:22" s="3" customFormat="1" x14ac:dyDescent="0.3">
      <c r="A14" s="100"/>
      <c r="B14" s="101"/>
      <c r="C14" s="101"/>
      <c r="D14" s="101"/>
      <c r="E14" s="101"/>
      <c r="F14" s="101"/>
      <c r="G14" s="101"/>
      <c r="H14" s="101"/>
      <c r="I14" s="101"/>
      <c r="J14" s="101"/>
      <c r="K14" s="55"/>
      <c r="L14" s="13" t="s">
        <v>144</v>
      </c>
      <c r="M14" s="13"/>
      <c r="N14" s="13"/>
      <c r="O14" s="13"/>
      <c r="P14" s="13"/>
      <c r="Q14" s="13"/>
      <c r="R14" s="13"/>
      <c r="S14" s="13"/>
      <c r="T14" s="13"/>
      <c r="U14" s="13"/>
    </row>
    <row r="15" spans="1:22" s="3" customFormat="1" x14ac:dyDescent="0.3">
      <c r="A15" s="100"/>
      <c r="B15" s="101"/>
      <c r="C15" s="101"/>
      <c r="D15" s="101"/>
      <c r="E15" s="101"/>
      <c r="F15" s="101"/>
      <c r="G15" s="101"/>
      <c r="H15" s="101"/>
      <c r="I15" s="101"/>
      <c r="J15" s="130"/>
      <c r="K15" s="55"/>
      <c r="L15" s="13" t="s">
        <v>143</v>
      </c>
      <c r="M15" s="13"/>
      <c r="N15" s="13"/>
      <c r="O15" s="13"/>
      <c r="P15" s="13"/>
      <c r="Q15" s="13"/>
      <c r="R15" s="13"/>
      <c r="S15" s="13"/>
      <c r="T15" s="13"/>
      <c r="U15" s="13"/>
    </row>
    <row r="16" spans="1:22" s="3" customFormat="1" x14ac:dyDescent="0.3">
      <c r="A16" s="100"/>
      <c r="B16" s="101"/>
      <c r="C16" s="101"/>
      <c r="D16" s="101"/>
      <c r="E16" s="101"/>
      <c r="F16" s="101"/>
      <c r="G16" s="101"/>
      <c r="H16" s="101"/>
      <c r="I16" s="101"/>
      <c r="J16" s="101"/>
      <c r="K16" s="55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3" customFormat="1" x14ac:dyDescent="0.3">
      <c r="A17" s="100"/>
      <c r="B17" s="101"/>
      <c r="C17" s="101"/>
      <c r="D17" s="101"/>
      <c r="E17" s="101"/>
      <c r="F17" s="101"/>
      <c r="G17" s="101"/>
      <c r="H17" s="101"/>
      <c r="I17" s="101"/>
      <c r="J17" s="130"/>
      <c r="K17" s="55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3" customFormat="1" x14ac:dyDescent="0.3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55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" customFormat="1" x14ac:dyDescent="0.3">
      <c r="A19" s="100"/>
      <c r="B19" s="101"/>
      <c r="C19" s="101"/>
      <c r="D19" s="101"/>
      <c r="E19" s="101"/>
      <c r="F19" s="101"/>
      <c r="G19" s="101"/>
      <c r="H19" s="101"/>
      <c r="I19" s="101"/>
      <c r="J19" s="130"/>
      <c r="K19" s="55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3" customFormat="1" x14ac:dyDescent="0.3">
      <c r="A20" s="100"/>
      <c r="B20" s="101"/>
      <c r="C20" s="101"/>
      <c r="D20" s="101"/>
      <c r="E20" s="101"/>
      <c r="F20" s="101"/>
      <c r="G20" s="101"/>
      <c r="H20" s="101"/>
      <c r="I20" s="101"/>
      <c r="J20" s="101"/>
      <c r="K20" s="55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3" customFormat="1" x14ac:dyDescent="0.3">
      <c r="A21" s="100"/>
      <c r="B21" s="101"/>
      <c r="C21" s="101"/>
      <c r="D21" s="101"/>
      <c r="E21" s="101"/>
      <c r="F21" s="101"/>
      <c r="G21" s="101"/>
      <c r="H21" s="101"/>
      <c r="I21" s="101"/>
      <c r="J21" s="130"/>
      <c r="K21" s="55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3" customFormat="1" x14ac:dyDescent="0.3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55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3" customFormat="1" x14ac:dyDescent="0.3">
      <c r="A23" s="100"/>
      <c r="B23" s="101"/>
      <c r="C23" s="101"/>
      <c r="D23" s="101"/>
      <c r="E23" s="101"/>
      <c r="F23" s="101"/>
      <c r="G23" s="101"/>
      <c r="H23" s="101"/>
      <c r="I23" s="101"/>
      <c r="J23" s="130"/>
      <c r="K23" s="55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3" customFormat="1" x14ac:dyDescent="0.3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55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3" customFormat="1" x14ac:dyDescent="0.3">
      <c r="A25" s="100"/>
      <c r="B25" s="101"/>
      <c r="C25" s="101"/>
      <c r="D25" s="101"/>
      <c r="E25" s="101"/>
      <c r="F25" s="101"/>
      <c r="G25" s="101"/>
      <c r="H25" s="101"/>
      <c r="I25" s="101"/>
      <c r="J25" s="130"/>
      <c r="K25" s="55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3" customFormat="1" x14ac:dyDescent="0.3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55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x14ac:dyDescent="0.3">
      <c r="A27" s="100"/>
      <c r="B27" s="101"/>
      <c r="C27" s="101"/>
      <c r="D27" s="101"/>
      <c r="E27" s="101"/>
      <c r="F27" s="101"/>
      <c r="G27" s="101"/>
      <c r="H27" s="101"/>
      <c r="I27" s="101"/>
      <c r="J27" s="130"/>
      <c r="K27" s="55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3" customFormat="1" x14ac:dyDescent="0.3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55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3">
      <c r="A29" s="100"/>
      <c r="B29" s="101"/>
      <c r="C29" s="101"/>
      <c r="D29" s="101"/>
      <c r="E29" s="101"/>
      <c r="F29" s="101"/>
      <c r="G29" s="101"/>
      <c r="H29" s="101"/>
      <c r="I29" s="101"/>
      <c r="J29" s="130"/>
      <c r="K29" s="55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3" customFormat="1" x14ac:dyDescent="0.3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55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3" customFormat="1" x14ac:dyDescent="0.3">
      <c r="A31" s="100"/>
      <c r="B31" s="101"/>
      <c r="C31" s="101"/>
      <c r="D31" s="101"/>
      <c r="E31" s="101"/>
      <c r="F31" s="101"/>
      <c r="G31" s="101"/>
      <c r="H31" s="101"/>
      <c r="I31" s="101"/>
      <c r="J31" s="130"/>
      <c r="K31" s="55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3" customFormat="1" x14ac:dyDescent="0.3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5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3" customFormat="1" x14ac:dyDescent="0.3">
      <c r="A33" s="100"/>
      <c r="B33" s="101"/>
      <c r="C33" s="101"/>
      <c r="D33" s="101"/>
      <c r="E33" s="101"/>
      <c r="F33" s="101"/>
      <c r="G33" s="101"/>
      <c r="H33" s="101"/>
      <c r="I33" s="101"/>
      <c r="J33" s="130"/>
      <c r="K33" s="5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3">
      <c r="A34" s="18"/>
      <c r="B34" s="18"/>
      <c r="C34" s="18"/>
      <c r="D34" s="18"/>
      <c r="H34" s="18"/>
      <c r="I34" s="18"/>
      <c r="J34" s="18"/>
      <c r="K34" s="18"/>
    </row>
    <row r="35" spans="1:21" x14ac:dyDescent="0.3">
      <c r="A35" s="18"/>
      <c r="B35" s="18"/>
      <c r="C35" s="18"/>
      <c r="D35" s="18"/>
      <c r="H35" s="18"/>
      <c r="I35" s="18"/>
      <c r="J35" s="18"/>
      <c r="K35" s="18"/>
    </row>
    <row r="36" spans="1:21" x14ac:dyDescent="0.3">
      <c r="A36" s="18"/>
      <c r="B36" s="18"/>
      <c r="C36" s="18"/>
      <c r="D36" s="18"/>
      <c r="H36" s="18"/>
      <c r="I36" s="18"/>
      <c r="J36" s="18"/>
      <c r="K36" s="18"/>
    </row>
    <row r="37" spans="1:21" x14ac:dyDescent="0.3">
      <c r="A37" s="18"/>
      <c r="B37" s="18"/>
      <c r="C37" s="18"/>
      <c r="D37" s="18"/>
      <c r="H37" s="18"/>
      <c r="I37" s="18"/>
      <c r="J37" s="18"/>
      <c r="K37" s="18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33203125" customWidth="1"/>
  </cols>
  <sheetData>
    <row r="1" spans="1:10" s="23" customFormat="1" x14ac:dyDescent="0.3">
      <c r="A1" s="23" t="s">
        <v>100</v>
      </c>
      <c r="B1" s="23" t="s">
        <v>101</v>
      </c>
      <c r="F1" s="23" t="s">
        <v>102</v>
      </c>
      <c r="G1" s="23" t="s">
        <v>103</v>
      </c>
      <c r="H1" s="23" t="s">
        <v>104</v>
      </c>
      <c r="I1" s="23" t="s">
        <v>105</v>
      </c>
      <c r="J1" s="23" t="s">
        <v>106</v>
      </c>
    </row>
    <row r="2" spans="1:10" s="20" customFormat="1" x14ac:dyDescent="0.3">
      <c r="A2" s="20">
        <v>1</v>
      </c>
      <c r="B2" s="20" t="s">
        <v>107</v>
      </c>
      <c r="C2" s="20" t="s">
        <v>97</v>
      </c>
      <c r="D2" s="20" t="s">
        <v>97</v>
      </c>
      <c r="E2" s="20">
        <v>1</v>
      </c>
      <c r="F2" s="20" t="str">
        <f>CONCATENATE(C2,"_",D2,"_",E2)</f>
        <v>calib_calib_1</v>
      </c>
      <c r="H2" s="20">
        <v>255</v>
      </c>
      <c r="I2" s="20">
        <v>153</v>
      </c>
      <c r="J2" s="20">
        <v>51</v>
      </c>
    </row>
    <row r="3" spans="1:10" s="20" customFormat="1" x14ac:dyDescent="0.3">
      <c r="A3" s="20">
        <v>2</v>
      </c>
      <c r="B3" s="20" t="s">
        <v>107</v>
      </c>
      <c r="C3" s="20" t="s">
        <v>97</v>
      </c>
      <c r="D3" s="20" t="s">
        <v>97</v>
      </c>
      <c r="E3" s="20">
        <v>2</v>
      </c>
      <c r="F3" s="20" t="str">
        <f t="shared" ref="F3:F66" si="0">CONCATENATE(C3,"_",D3,"_",E3)</f>
        <v>calib_calib_2</v>
      </c>
      <c r="H3" s="20">
        <v>255</v>
      </c>
      <c r="I3" s="20">
        <v>153</v>
      </c>
      <c r="J3" s="20">
        <v>51</v>
      </c>
    </row>
    <row r="4" spans="1:10" s="20" customFormat="1" x14ac:dyDescent="0.3">
      <c r="A4" s="20">
        <v>3</v>
      </c>
      <c r="B4" s="20" t="s">
        <v>107</v>
      </c>
      <c r="C4" s="20" t="s">
        <v>97</v>
      </c>
      <c r="D4" s="20" t="s">
        <v>97</v>
      </c>
      <c r="E4" s="20">
        <v>3</v>
      </c>
      <c r="F4" s="20" t="str">
        <f t="shared" si="0"/>
        <v>calib_calib_3</v>
      </c>
      <c r="H4" s="20">
        <v>255</v>
      </c>
      <c r="I4" s="20">
        <v>153</v>
      </c>
      <c r="J4" s="20">
        <v>51</v>
      </c>
    </row>
    <row r="5" spans="1:10" s="20" customFormat="1" x14ac:dyDescent="0.3">
      <c r="A5" s="20">
        <v>4</v>
      </c>
      <c r="B5" s="20" t="s">
        <v>107</v>
      </c>
      <c r="C5" s="20" t="s">
        <v>97</v>
      </c>
      <c r="D5" s="20" t="s">
        <v>97</v>
      </c>
      <c r="E5" s="20">
        <v>4</v>
      </c>
      <c r="F5" s="20" t="str">
        <f t="shared" si="0"/>
        <v>calib_calib_4</v>
      </c>
      <c r="H5" s="20">
        <v>255</v>
      </c>
      <c r="I5" s="20">
        <v>153</v>
      </c>
      <c r="J5" s="20">
        <v>51</v>
      </c>
    </row>
    <row r="6" spans="1:10" s="20" customFormat="1" x14ac:dyDescent="0.3">
      <c r="A6" s="20">
        <v>5</v>
      </c>
      <c r="B6" s="20" t="s">
        <v>107</v>
      </c>
      <c r="C6" s="20" t="s">
        <v>97</v>
      </c>
      <c r="D6" s="20" t="s">
        <v>97</v>
      </c>
      <c r="E6" s="20">
        <v>5</v>
      </c>
      <c r="F6" s="20" t="str">
        <f t="shared" si="0"/>
        <v>calib_calib_5</v>
      </c>
      <c r="H6" s="20">
        <v>255</v>
      </c>
      <c r="I6" s="20">
        <v>153</v>
      </c>
      <c r="J6" s="20">
        <v>51</v>
      </c>
    </row>
    <row r="7" spans="1:10" s="20" customFormat="1" x14ac:dyDescent="0.3">
      <c r="A7" s="20">
        <v>6</v>
      </c>
      <c r="B7" s="20" t="s">
        <v>107</v>
      </c>
      <c r="C7" s="20" t="s">
        <v>97</v>
      </c>
      <c r="D7" s="20" t="s">
        <v>97</v>
      </c>
      <c r="E7" s="20">
        <v>6</v>
      </c>
      <c r="F7" s="20" t="str">
        <f t="shared" si="0"/>
        <v>calib_calib_6</v>
      </c>
      <c r="H7" s="20">
        <v>255</v>
      </c>
      <c r="I7" s="20">
        <v>153</v>
      </c>
      <c r="J7" s="20">
        <v>51</v>
      </c>
    </row>
    <row r="8" spans="1:10" s="20" customFormat="1" x14ac:dyDescent="0.3">
      <c r="A8" s="20">
        <v>7</v>
      </c>
      <c r="B8" s="20" t="s">
        <v>107</v>
      </c>
      <c r="C8" s="20" t="s">
        <v>97</v>
      </c>
      <c r="D8" s="20" t="s">
        <v>97</v>
      </c>
      <c r="E8" s="20">
        <v>7</v>
      </c>
      <c r="F8" s="20" t="str">
        <f t="shared" si="0"/>
        <v>calib_calib_7</v>
      </c>
      <c r="H8" s="20">
        <v>255</v>
      </c>
      <c r="I8" s="20">
        <v>153</v>
      </c>
      <c r="J8" s="20">
        <v>51</v>
      </c>
    </row>
    <row r="9" spans="1:10" s="20" customFormat="1" x14ac:dyDescent="0.3">
      <c r="A9" s="20">
        <v>8</v>
      </c>
      <c r="B9" s="20" t="s">
        <v>107</v>
      </c>
      <c r="C9" s="20" t="s">
        <v>97</v>
      </c>
      <c r="D9" s="20" t="s">
        <v>97</v>
      </c>
      <c r="E9" s="20">
        <v>8</v>
      </c>
      <c r="F9" s="20" t="str">
        <f t="shared" si="0"/>
        <v>calib_calib_8</v>
      </c>
      <c r="H9" s="20">
        <v>255</v>
      </c>
      <c r="I9" s="20">
        <v>153</v>
      </c>
      <c r="J9" s="20">
        <v>51</v>
      </c>
    </row>
    <row r="10" spans="1:10" s="20" customFormat="1" x14ac:dyDescent="0.3">
      <c r="A10" s="20">
        <v>9</v>
      </c>
      <c r="B10" s="20" t="s">
        <v>107</v>
      </c>
      <c r="C10" s="20" t="s">
        <v>97</v>
      </c>
      <c r="D10" s="20" t="s">
        <v>97</v>
      </c>
      <c r="E10" s="20">
        <v>9</v>
      </c>
      <c r="F10" s="20" t="str">
        <f t="shared" si="0"/>
        <v>calib_calib_9</v>
      </c>
      <c r="H10" s="20">
        <v>255</v>
      </c>
      <c r="I10" s="20">
        <v>153</v>
      </c>
      <c r="J10" s="20">
        <v>51</v>
      </c>
    </row>
    <row r="11" spans="1:10" s="6" customFormat="1" x14ac:dyDescent="0.3">
      <c r="A11" s="37">
        <v>10</v>
      </c>
      <c r="B11" s="37" t="s">
        <v>108</v>
      </c>
      <c r="C11" s="37" t="s">
        <v>91</v>
      </c>
      <c r="D11" s="37" t="s">
        <v>91</v>
      </c>
      <c r="E11" s="37">
        <v>1</v>
      </c>
      <c r="F11" s="37" t="str">
        <f t="shared" si="0"/>
        <v>board_board_1</v>
      </c>
      <c r="G11" s="37">
        <v>1</v>
      </c>
      <c r="H11" s="37">
        <v>204</v>
      </c>
      <c r="I11" s="37">
        <v>204</v>
      </c>
      <c r="J11" s="37">
        <v>0</v>
      </c>
    </row>
    <row r="12" spans="1:10" s="6" customFormat="1" x14ac:dyDescent="0.3">
      <c r="A12" s="37">
        <v>11</v>
      </c>
      <c r="B12" s="37" t="s">
        <v>108</v>
      </c>
      <c r="C12" s="37" t="s">
        <v>91</v>
      </c>
      <c r="D12" s="37" t="s">
        <v>91</v>
      </c>
      <c r="E12" s="37">
        <v>2</v>
      </c>
      <c r="F12" s="37" t="str">
        <f t="shared" si="0"/>
        <v>board_board_2</v>
      </c>
      <c r="G12" s="37">
        <v>1</v>
      </c>
      <c r="H12" s="37">
        <v>204</v>
      </c>
      <c r="I12" s="37">
        <v>204</v>
      </c>
      <c r="J12" s="37">
        <v>0</v>
      </c>
    </row>
    <row r="13" spans="1:10" s="6" customFormat="1" x14ac:dyDescent="0.3">
      <c r="A13" s="37">
        <v>12</v>
      </c>
      <c r="B13" s="37" t="s">
        <v>108</v>
      </c>
      <c r="C13" s="37" t="s">
        <v>91</v>
      </c>
      <c r="D13" s="37" t="s">
        <v>91</v>
      </c>
      <c r="E13" s="37">
        <v>3</v>
      </c>
      <c r="F13" s="37" t="str">
        <f t="shared" si="0"/>
        <v>board_board_3</v>
      </c>
      <c r="G13" s="37">
        <v>1</v>
      </c>
      <c r="H13" s="37">
        <v>204</v>
      </c>
      <c r="I13" s="37">
        <v>204</v>
      </c>
      <c r="J13" s="37">
        <v>0</v>
      </c>
    </row>
    <row r="14" spans="1:10" s="6" customFormat="1" x14ac:dyDescent="0.3">
      <c r="A14" s="37">
        <v>13</v>
      </c>
      <c r="B14" s="37" t="s">
        <v>108</v>
      </c>
      <c r="C14" s="37" t="s">
        <v>91</v>
      </c>
      <c r="D14" s="37" t="s">
        <v>91</v>
      </c>
      <c r="E14" s="37">
        <v>4</v>
      </c>
      <c r="F14" s="37" t="str">
        <f t="shared" si="0"/>
        <v>board_board_4</v>
      </c>
      <c r="G14" s="37">
        <v>1</v>
      </c>
      <c r="H14" s="37">
        <v>204</v>
      </c>
      <c r="I14" s="37">
        <v>204</v>
      </c>
      <c r="J14" s="37">
        <v>0</v>
      </c>
    </row>
    <row r="15" spans="1:10" x14ac:dyDescent="0.3">
      <c r="A15" s="21">
        <v>14</v>
      </c>
      <c r="B15" s="21" t="s">
        <v>107</v>
      </c>
      <c r="C15" s="21" t="s">
        <v>96</v>
      </c>
      <c r="D15" s="21" t="s">
        <v>96</v>
      </c>
      <c r="E15" s="21" t="s">
        <v>96</v>
      </c>
      <c r="F15" s="21" t="str">
        <f t="shared" si="0"/>
        <v>clock_clock_clock</v>
      </c>
      <c r="G15" s="21"/>
      <c r="H15" s="21">
        <v>0</v>
      </c>
      <c r="I15" s="21">
        <v>204</v>
      </c>
      <c r="J15" s="21">
        <v>102</v>
      </c>
    </row>
    <row r="16" spans="1:10" x14ac:dyDescent="0.3">
      <c r="A16" s="24">
        <v>15</v>
      </c>
      <c r="B16" s="24" t="s">
        <v>107</v>
      </c>
      <c r="C16" s="24" t="s">
        <v>13</v>
      </c>
      <c r="D16" s="24" t="s">
        <v>95</v>
      </c>
      <c r="E16" s="24" t="s">
        <v>93</v>
      </c>
      <c r="F16" s="24" t="str">
        <f t="shared" si="0"/>
        <v>A_person_front</v>
      </c>
      <c r="G16" s="24">
        <v>2</v>
      </c>
      <c r="H16" s="24">
        <v>0</v>
      </c>
      <c r="I16" s="24">
        <v>0</v>
      </c>
      <c r="J16" s="24">
        <v>255</v>
      </c>
    </row>
    <row r="17" spans="1:10" x14ac:dyDescent="0.3">
      <c r="A17" s="24">
        <v>16</v>
      </c>
      <c r="B17" s="24" t="s">
        <v>107</v>
      </c>
      <c r="C17" s="24" t="s">
        <v>13</v>
      </c>
      <c r="D17" s="24" t="s">
        <v>95</v>
      </c>
      <c r="E17" s="24" t="s">
        <v>94</v>
      </c>
      <c r="F17" s="24" t="str">
        <f t="shared" si="0"/>
        <v>A_person_back</v>
      </c>
      <c r="G17" s="24">
        <v>2</v>
      </c>
      <c r="H17" s="24">
        <v>0</v>
      </c>
      <c r="I17" s="24">
        <v>0</v>
      </c>
      <c r="J17" s="24">
        <v>255</v>
      </c>
    </row>
    <row r="18" spans="1:10" x14ac:dyDescent="0.3">
      <c r="A18" s="25">
        <v>17</v>
      </c>
      <c r="B18" s="25" t="s">
        <v>107</v>
      </c>
      <c r="C18" s="25" t="s">
        <v>13</v>
      </c>
      <c r="D18" s="25" t="s">
        <v>99</v>
      </c>
      <c r="E18" s="25" t="s">
        <v>99</v>
      </c>
      <c r="F18" s="25" t="str">
        <f t="shared" si="0"/>
        <v>A_armraise_armraise</v>
      </c>
      <c r="G18" s="25"/>
      <c r="H18" s="25">
        <v>0</v>
      </c>
      <c r="I18" s="25">
        <v>204</v>
      </c>
      <c r="J18" s="25">
        <v>0</v>
      </c>
    </row>
    <row r="19" spans="1:10" x14ac:dyDescent="0.3">
      <c r="A19" s="27">
        <v>18</v>
      </c>
      <c r="B19" s="27" t="s">
        <v>107</v>
      </c>
      <c r="C19" s="27" t="s">
        <v>13</v>
      </c>
      <c r="D19" s="27" t="s">
        <v>98</v>
      </c>
      <c r="E19" s="27" t="s">
        <v>98</v>
      </c>
      <c r="F19" s="27" t="str">
        <f t="shared" si="0"/>
        <v>A_watch_watch</v>
      </c>
      <c r="G19" s="27"/>
      <c r="H19" s="27">
        <v>255</v>
      </c>
      <c r="I19" s="27">
        <v>128</v>
      </c>
      <c r="J19" s="27">
        <v>0</v>
      </c>
    </row>
    <row r="20" spans="1:10" x14ac:dyDescent="0.3">
      <c r="A20" s="26">
        <v>19</v>
      </c>
      <c r="B20" s="26" t="s">
        <v>108</v>
      </c>
      <c r="C20" s="26" t="s">
        <v>13</v>
      </c>
      <c r="D20" s="26" t="s">
        <v>92</v>
      </c>
      <c r="E20" s="26">
        <v>1</v>
      </c>
      <c r="F20" s="26" t="str">
        <f t="shared" si="0"/>
        <v>A_material_1</v>
      </c>
      <c r="G20" s="26">
        <v>3</v>
      </c>
      <c r="H20" s="26">
        <v>0</v>
      </c>
      <c r="I20" s="26">
        <v>128</v>
      </c>
      <c r="J20" s="26">
        <v>255</v>
      </c>
    </row>
    <row r="21" spans="1:10" x14ac:dyDescent="0.3">
      <c r="A21" s="26">
        <v>20</v>
      </c>
      <c r="B21" s="26" t="s">
        <v>108</v>
      </c>
      <c r="C21" s="26" t="s">
        <v>13</v>
      </c>
      <c r="D21" s="26" t="s">
        <v>92</v>
      </c>
      <c r="E21" s="26">
        <v>1</v>
      </c>
      <c r="F21" s="26" t="str">
        <f t="shared" si="0"/>
        <v>A_material_1</v>
      </c>
      <c r="G21" s="26">
        <v>3</v>
      </c>
      <c r="H21" s="26">
        <v>0</v>
      </c>
      <c r="I21" s="26">
        <v>128</v>
      </c>
      <c r="J21" s="26">
        <v>255</v>
      </c>
    </row>
    <row r="22" spans="1:10" x14ac:dyDescent="0.3">
      <c r="A22" s="26">
        <v>21</v>
      </c>
      <c r="B22" s="26" t="s">
        <v>108</v>
      </c>
      <c r="C22" s="26" t="s">
        <v>13</v>
      </c>
      <c r="D22" s="26" t="s">
        <v>92</v>
      </c>
      <c r="E22" s="26">
        <v>1</v>
      </c>
      <c r="F22" s="26" t="str">
        <f t="shared" si="0"/>
        <v>A_material_1</v>
      </c>
      <c r="G22" s="26">
        <v>3</v>
      </c>
      <c r="H22" s="26">
        <v>0</v>
      </c>
      <c r="I22" s="26">
        <v>128</v>
      </c>
      <c r="J22" s="26">
        <v>255</v>
      </c>
    </row>
    <row r="23" spans="1:10" x14ac:dyDescent="0.3">
      <c r="A23" s="26">
        <v>22</v>
      </c>
      <c r="B23" s="26" t="s">
        <v>108</v>
      </c>
      <c r="C23" s="26" t="s">
        <v>13</v>
      </c>
      <c r="D23" s="26" t="s">
        <v>92</v>
      </c>
      <c r="E23" s="26">
        <v>1</v>
      </c>
      <c r="F23" s="26" t="str">
        <f t="shared" si="0"/>
        <v>A_material_1</v>
      </c>
      <c r="G23" s="26">
        <v>3</v>
      </c>
      <c r="H23" s="26">
        <v>0</v>
      </c>
      <c r="I23" s="26">
        <v>128</v>
      </c>
      <c r="J23" s="26">
        <v>255</v>
      </c>
    </row>
    <row r="24" spans="1:10" x14ac:dyDescent="0.3">
      <c r="A24" s="28">
        <v>23</v>
      </c>
      <c r="B24" s="28" t="s">
        <v>108</v>
      </c>
      <c r="C24" s="28" t="s">
        <v>13</v>
      </c>
      <c r="D24" s="28" t="s">
        <v>92</v>
      </c>
      <c r="E24" s="28">
        <v>2</v>
      </c>
      <c r="F24" s="28" t="str">
        <f>CONCATENATE(C24,"_",D24,"_",E24)</f>
        <v>A_material_2</v>
      </c>
      <c r="G24" s="28">
        <v>4</v>
      </c>
      <c r="H24" s="28">
        <v>255</v>
      </c>
      <c r="I24" s="28">
        <v>153</v>
      </c>
      <c r="J24" s="28">
        <v>153</v>
      </c>
    </row>
    <row r="25" spans="1:10" x14ac:dyDescent="0.3">
      <c r="A25" s="28">
        <v>24</v>
      </c>
      <c r="B25" s="28" t="s">
        <v>108</v>
      </c>
      <c r="C25" s="28" t="s">
        <v>13</v>
      </c>
      <c r="D25" s="28" t="s">
        <v>92</v>
      </c>
      <c r="E25" s="28">
        <v>2</v>
      </c>
      <c r="F25" s="28" t="str">
        <f t="shared" si="0"/>
        <v>A_material_2</v>
      </c>
      <c r="G25" s="28">
        <v>4</v>
      </c>
      <c r="H25" s="28">
        <v>255</v>
      </c>
      <c r="I25" s="28">
        <v>153</v>
      </c>
      <c r="J25" s="28">
        <v>153</v>
      </c>
    </row>
    <row r="26" spans="1:10" x14ac:dyDescent="0.3">
      <c r="A26" s="28">
        <v>25</v>
      </c>
      <c r="B26" s="28" t="s">
        <v>108</v>
      </c>
      <c r="C26" s="28" t="s">
        <v>13</v>
      </c>
      <c r="D26" s="28" t="s">
        <v>92</v>
      </c>
      <c r="E26" s="28">
        <v>2</v>
      </c>
      <c r="F26" s="28" t="str">
        <f t="shared" si="0"/>
        <v>A_material_2</v>
      </c>
      <c r="G26" s="28">
        <v>4</v>
      </c>
      <c r="H26" s="28">
        <v>255</v>
      </c>
      <c r="I26" s="28">
        <v>153</v>
      </c>
      <c r="J26" s="28">
        <v>153</v>
      </c>
    </row>
    <row r="27" spans="1:10" x14ac:dyDescent="0.3">
      <c r="A27" s="28">
        <v>26</v>
      </c>
      <c r="B27" s="28" t="s">
        <v>108</v>
      </c>
      <c r="C27" s="28" t="s">
        <v>13</v>
      </c>
      <c r="D27" s="28" t="s">
        <v>92</v>
      </c>
      <c r="E27" s="28">
        <v>2</v>
      </c>
      <c r="F27" s="28" t="str">
        <f t="shared" si="0"/>
        <v>A_material_2</v>
      </c>
      <c r="G27" s="28">
        <v>4</v>
      </c>
      <c r="H27" s="28">
        <v>255</v>
      </c>
      <c r="I27" s="28">
        <v>153</v>
      </c>
      <c r="J27" s="28">
        <v>153</v>
      </c>
    </row>
    <row r="28" spans="1:10" x14ac:dyDescent="0.3">
      <c r="A28" s="29">
        <v>27</v>
      </c>
      <c r="B28" s="29" t="s">
        <v>108</v>
      </c>
      <c r="C28" s="29" t="s">
        <v>13</v>
      </c>
      <c r="D28" s="29" t="s">
        <v>92</v>
      </c>
      <c r="E28" s="29">
        <v>3</v>
      </c>
      <c r="F28" s="29" t="str">
        <f t="shared" si="0"/>
        <v>A_material_3</v>
      </c>
      <c r="G28" s="29">
        <v>5</v>
      </c>
      <c r="H28" s="29">
        <v>0</v>
      </c>
      <c r="I28" s="29">
        <v>76</v>
      </c>
      <c r="J28" s="29">
        <v>153</v>
      </c>
    </row>
    <row r="29" spans="1:10" x14ac:dyDescent="0.3">
      <c r="A29" s="29">
        <v>28</v>
      </c>
      <c r="B29" s="29" t="s">
        <v>108</v>
      </c>
      <c r="C29" s="29" t="s">
        <v>13</v>
      </c>
      <c r="D29" s="29" t="s">
        <v>92</v>
      </c>
      <c r="E29" s="29">
        <v>3</v>
      </c>
      <c r="F29" s="29" t="str">
        <f t="shared" si="0"/>
        <v>A_material_3</v>
      </c>
      <c r="G29" s="29">
        <v>5</v>
      </c>
      <c r="H29" s="29">
        <v>0</v>
      </c>
      <c r="I29" s="29">
        <v>76</v>
      </c>
      <c r="J29" s="29">
        <v>153</v>
      </c>
    </row>
    <row r="30" spans="1:10" x14ac:dyDescent="0.3">
      <c r="A30" s="29">
        <v>29</v>
      </c>
      <c r="B30" s="29" t="s">
        <v>108</v>
      </c>
      <c r="C30" s="29" t="s">
        <v>13</v>
      </c>
      <c r="D30" s="29" t="s">
        <v>92</v>
      </c>
      <c r="E30" s="29">
        <v>3</v>
      </c>
      <c r="F30" s="29" t="str">
        <f t="shared" si="0"/>
        <v>A_material_3</v>
      </c>
      <c r="G30" s="29">
        <v>5</v>
      </c>
      <c r="H30" s="29">
        <v>0</v>
      </c>
      <c r="I30" s="29">
        <v>76</v>
      </c>
      <c r="J30" s="29">
        <v>153</v>
      </c>
    </row>
    <row r="31" spans="1:10" x14ac:dyDescent="0.3">
      <c r="A31" s="29">
        <v>30</v>
      </c>
      <c r="B31" s="29" t="s">
        <v>108</v>
      </c>
      <c r="C31" s="29" t="s">
        <v>13</v>
      </c>
      <c r="D31" s="29" t="s">
        <v>92</v>
      </c>
      <c r="E31" s="29">
        <v>3</v>
      </c>
      <c r="F31" s="29" t="str">
        <f t="shared" si="0"/>
        <v>A_material_3</v>
      </c>
      <c r="G31" s="29">
        <v>5</v>
      </c>
      <c r="H31" s="29">
        <v>0</v>
      </c>
      <c r="I31" s="29">
        <v>76</v>
      </c>
      <c r="J31" s="29">
        <v>153</v>
      </c>
    </row>
    <row r="32" spans="1:10" x14ac:dyDescent="0.3">
      <c r="A32" s="30">
        <v>31</v>
      </c>
      <c r="B32" s="30" t="s">
        <v>108</v>
      </c>
      <c r="C32" s="30" t="s">
        <v>13</v>
      </c>
      <c r="D32" s="30" t="s">
        <v>92</v>
      </c>
      <c r="E32" s="30">
        <v>4</v>
      </c>
      <c r="F32" s="30" t="str">
        <f t="shared" si="0"/>
        <v>A_material_4</v>
      </c>
      <c r="G32" s="30">
        <v>6</v>
      </c>
      <c r="H32" s="30">
        <v>0</v>
      </c>
      <c r="I32" s="30">
        <v>102</v>
      </c>
      <c r="J32" s="30">
        <v>0</v>
      </c>
    </row>
    <row r="33" spans="1:10" x14ac:dyDescent="0.3">
      <c r="A33" s="30">
        <v>32</v>
      </c>
      <c r="B33" s="30" t="s">
        <v>108</v>
      </c>
      <c r="C33" s="30" t="s">
        <v>13</v>
      </c>
      <c r="D33" s="30" t="s">
        <v>92</v>
      </c>
      <c r="E33" s="30">
        <v>4</v>
      </c>
      <c r="F33" s="30" t="str">
        <f t="shared" si="0"/>
        <v>A_material_4</v>
      </c>
      <c r="G33" s="30">
        <v>6</v>
      </c>
      <c r="H33" s="30">
        <v>0</v>
      </c>
      <c r="I33" s="30">
        <v>102</v>
      </c>
      <c r="J33" s="30">
        <v>0</v>
      </c>
    </row>
    <row r="34" spans="1:10" x14ac:dyDescent="0.3">
      <c r="A34" s="30">
        <v>33</v>
      </c>
      <c r="B34" s="30" t="s">
        <v>108</v>
      </c>
      <c r="C34" s="30" t="s">
        <v>13</v>
      </c>
      <c r="D34" s="30" t="s">
        <v>92</v>
      </c>
      <c r="E34" s="30">
        <v>4</v>
      </c>
      <c r="F34" s="30" t="str">
        <f t="shared" si="0"/>
        <v>A_material_4</v>
      </c>
      <c r="G34" s="30">
        <v>6</v>
      </c>
      <c r="H34" s="30">
        <v>0</v>
      </c>
      <c r="I34" s="30">
        <v>102</v>
      </c>
      <c r="J34" s="30">
        <v>0</v>
      </c>
    </row>
    <row r="35" spans="1:10" x14ac:dyDescent="0.3">
      <c r="A35" s="30">
        <v>34</v>
      </c>
      <c r="B35" s="30" t="s">
        <v>108</v>
      </c>
      <c r="C35" s="30" t="s">
        <v>13</v>
      </c>
      <c r="D35" s="30" t="s">
        <v>92</v>
      </c>
      <c r="E35" s="30">
        <v>4</v>
      </c>
      <c r="F35" s="30" t="str">
        <f t="shared" si="0"/>
        <v>A_material_4</v>
      </c>
      <c r="G35" s="30">
        <v>6</v>
      </c>
      <c r="H35" s="30">
        <v>0</v>
      </c>
      <c r="I35" s="30">
        <v>102</v>
      </c>
      <c r="J35" s="30">
        <v>0</v>
      </c>
    </row>
    <row r="36" spans="1:10" x14ac:dyDescent="0.3">
      <c r="A36" s="31">
        <v>35</v>
      </c>
      <c r="B36" s="31" t="s">
        <v>107</v>
      </c>
      <c r="C36" s="31" t="s">
        <v>14</v>
      </c>
      <c r="D36" s="31" t="s">
        <v>95</v>
      </c>
      <c r="E36" s="31" t="s">
        <v>93</v>
      </c>
      <c r="F36" s="31" t="str">
        <f t="shared" si="0"/>
        <v>B_person_front</v>
      </c>
      <c r="G36" s="31">
        <v>7</v>
      </c>
      <c r="H36" s="31">
        <v>255</v>
      </c>
      <c r="I36" s="31">
        <v>255</v>
      </c>
      <c r="J36" s="31">
        <v>0</v>
      </c>
    </row>
    <row r="37" spans="1:10" x14ac:dyDescent="0.3">
      <c r="A37" s="31">
        <v>36</v>
      </c>
      <c r="B37" s="31" t="s">
        <v>107</v>
      </c>
      <c r="C37" s="31" t="s">
        <v>14</v>
      </c>
      <c r="D37" s="31" t="s">
        <v>95</v>
      </c>
      <c r="E37" s="31" t="s">
        <v>94</v>
      </c>
      <c r="F37" s="31" t="str">
        <f t="shared" si="0"/>
        <v>B_person_back</v>
      </c>
      <c r="G37" s="31">
        <v>7</v>
      </c>
      <c r="H37" s="31">
        <v>255</v>
      </c>
      <c r="I37" s="31">
        <v>255</v>
      </c>
      <c r="J37" s="31">
        <v>0</v>
      </c>
    </row>
    <row r="38" spans="1:10" x14ac:dyDescent="0.3">
      <c r="A38" s="32">
        <v>37</v>
      </c>
      <c r="B38" s="32" t="s">
        <v>107</v>
      </c>
      <c r="C38" s="32" t="s">
        <v>14</v>
      </c>
      <c r="D38" s="32" t="s">
        <v>99</v>
      </c>
      <c r="E38" s="32" t="s">
        <v>99</v>
      </c>
      <c r="F38" s="32" t="str">
        <f t="shared" si="0"/>
        <v>B_armraise_armraise</v>
      </c>
      <c r="G38" s="32"/>
      <c r="H38" s="32">
        <v>102</v>
      </c>
      <c r="I38" s="32">
        <v>0</v>
      </c>
      <c r="J38" s="32">
        <v>204</v>
      </c>
    </row>
    <row r="39" spans="1:10" x14ac:dyDescent="0.3">
      <c r="A39" s="46">
        <v>38</v>
      </c>
      <c r="B39" s="46" t="s">
        <v>107</v>
      </c>
      <c r="C39" s="46" t="s">
        <v>14</v>
      </c>
      <c r="D39" s="46" t="s">
        <v>98</v>
      </c>
      <c r="E39" s="46" t="s">
        <v>98</v>
      </c>
      <c r="F39" s="46" t="str">
        <f t="shared" si="0"/>
        <v>B_watch_watch</v>
      </c>
      <c r="G39" s="46"/>
      <c r="H39">
        <v>0</v>
      </c>
      <c r="I39" s="46">
        <v>51</v>
      </c>
      <c r="J39" s="46">
        <v>0</v>
      </c>
    </row>
    <row r="40" spans="1:10" x14ac:dyDescent="0.3">
      <c r="A40" s="34">
        <v>39</v>
      </c>
      <c r="B40" s="34" t="s">
        <v>108</v>
      </c>
      <c r="C40" s="34" t="s">
        <v>14</v>
      </c>
      <c r="D40" s="34" t="s">
        <v>92</v>
      </c>
      <c r="E40" s="34">
        <v>1</v>
      </c>
      <c r="F40" s="34" t="str">
        <f t="shared" si="0"/>
        <v>B_material_1</v>
      </c>
      <c r="G40" s="34">
        <v>8</v>
      </c>
      <c r="H40" s="34">
        <v>204</v>
      </c>
      <c r="I40" s="34">
        <v>153</v>
      </c>
      <c r="J40" s="34">
        <v>255</v>
      </c>
    </row>
    <row r="41" spans="1:10" x14ac:dyDescent="0.3">
      <c r="A41" s="34">
        <v>40</v>
      </c>
      <c r="B41" s="34" t="s">
        <v>108</v>
      </c>
      <c r="C41" s="34" t="s">
        <v>14</v>
      </c>
      <c r="D41" s="34" t="s">
        <v>92</v>
      </c>
      <c r="E41" s="34">
        <v>1</v>
      </c>
      <c r="F41" s="34" t="str">
        <f t="shared" si="0"/>
        <v>B_material_1</v>
      </c>
      <c r="G41" s="34">
        <v>8</v>
      </c>
      <c r="H41" s="34">
        <v>204</v>
      </c>
      <c r="I41" s="34">
        <v>153</v>
      </c>
      <c r="J41" s="34">
        <v>255</v>
      </c>
    </row>
    <row r="42" spans="1:10" x14ac:dyDescent="0.3">
      <c r="A42" s="34">
        <v>41</v>
      </c>
      <c r="B42" s="34" t="s">
        <v>108</v>
      </c>
      <c r="C42" s="34" t="s">
        <v>14</v>
      </c>
      <c r="D42" s="34" t="s">
        <v>92</v>
      </c>
      <c r="E42" s="34">
        <v>1</v>
      </c>
      <c r="F42" s="34" t="str">
        <f t="shared" si="0"/>
        <v>B_material_1</v>
      </c>
      <c r="G42" s="34">
        <v>8</v>
      </c>
      <c r="H42" s="34">
        <v>204</v>
      </c>
      <c r="I42" s="34">
        <v>153</v>
      </c>
      <c r="J42" s="34">
        <v>255</v>
      </c>
    </row>
    <row r="43" spans="1:10" x14ac:dyDescent="0.3">
      <c r="A43" s="34">
        <v>42</v>
      </c>
      <c r="B43" s="34" t="s">
        <v>108</v>
      </c>
      <c r="C43" s="34" t="s">
        <v>14</v>
      </c>
      <c r="D43" s="34" t="s">
        <v>92</v>
      </c>
      <c r="E43" s="34">
        <v>1</v>
      </c>
      <c r="F43" s="34" t="str">
        <f>CONCATENATE(C43,"_",D43,"_",E43)</f>
        <v>B_material_1</v>
      </c>
      <c r="G43" s="34">
        <v>8</v>
      </c>
      <c r="H43" s="34">
        <v>204</v>
      </c>
      <c r="I43" s="34">
        <v>153</v>
      </c>
      <c r="J43" s="34">
        <v>255</v>
      </c>
    </row>
    <row r="44" spans="1:10" x14ac:dyDescent="0.3">
      <c r="A44" s="35">
        <v>43</v>
      </c>
      <c r="B44" s="35" t="s">
        <v>108</v>
      </c>
      <c r="C44" s="35" t="s">
        <v>14</v>
      </c>
      <c r="D44" s="35" t="s">
        <v>92</v>
      </c>
      <c r="E44" s="35">
        <v>2</v>
      </c>
      <c r="F44" s="35" t="str">
        <f t="shared" si="0"/>
        <v>B_material_2</v>
      </c>
      <c r="G44" s="35">
        <v>9</v>
      </c>
      <c r="H44" s="35">
        <v>255</v>
      </c>
      <c r="I44" s="35">
        <v>0</v>
      </c>
      <c r="J44" s="35">
        <v>0</v>
      </c>
    </row>
    <row r="45" spans="1:10" x14ac:dyDescent="0.3">
      <c r="A45" s="35">
        <v>44</v>
      </c>
      <c r="B45" s="35" t="s">
        <v>108</v>
      </c>
      <c r="C45" s="35" t="s">
        <v>14</v>
      </c>
      <c r="D45" s="35" t="s">
        <v>92</v>
      </c>
      <c r="E45" s="35">
        <v>2</v>
      </c>
      <c r="F45" s="35" t="str">
        <f t="shared" si="0"/>
        <v>B_material_2</v>
      </c>
      <c r="G45" s="35">
        <v>9</v>
      </c>
      <c r="H45" s="35">
        <v>255</v>
      </c>
      <c r="I45" s="35">
        <v>0</v>
      </c>
      <c r="J45" s="35">
        <v>0</v>
      </c>
    </row>
    <row r="46" spans="1:10" x14ac:dyDescent="0.3">
      <c r="A46" s="35">
        <v>45</v>
      </c>
      <c r="B46" s="35" t="s">
        <v>108</v>
      </c>
      <c r="C46" s="35" t="s">
        <v>14</v>
      </c>
      <c r="D46" s="35" t="s">
        <v>92</v>
      </c>
      <c r="E46" s="35">
        <v>2</v>
      </c>
      <c r="F46" s="35" t="str">
        <f t="shared" si="0"/>
        <v>B_material_2</v>
      </c>
      <c r="G46" s="35">
        <v>9</v>
      </c>
      <c r="H46" s="35">
        <v>255</v>
      </c>
      <c r="I46" s="35">
        <v>0</v>
      </c>
      <c r="J46" s="35">
        <v>0</v>
      </c>
    </row>
    <row r="47" spans="1:10" x14ac:dyDescent="0.3">
      <c r="A47" s="35">
        <v>46</v>
      </c>
      <c r="B47" s="35" t="s">
        <v>108</v>
      </c>
      <c r="C47" s="35" t="s">
        <v>14</v>
      </c>
      <c r="D47" s="35" t="s">
        <v>92</v>
      </c>
      <c r="E47" s="35">
        <v>2</v>
      </c>
      <c r="F47" s="35" t="str">
        <f t="shared" si="0"/>
        <v>B_material_2</v>
      </c>
      <c r="G47" s="35">
        <v>9</v>
      </c>
      <c r="H47" s="35">
        <v>255</v>
      </c>
      <c r="I47" s="35">
        <v>0</v>
      </c>
      <c r="J47" s="35">
        <v>0</v>
      </c>
    </row>
    <row r="48" spans="1:10" x14ac:dyDescent="0.3">
      <c r="A48" s="36">
        <v>47</v>
      </c>
      <c r="B48" s="36" t="s">
        <v>108</v>
      </c>
      <c r="C48" s="36" t="s">
        <v>14</v>
      </c>
      <c r="D48" s="36" t="s">
        <v>92</v>
      </c>
      <c r="E48" s="36">
        <v>3</v>
      </c>
      <c r="F48" s="36" t="str">
        <f t="shared" si="0"/>
        <v>B_material_3</v>
      </c>
      <c r="G48" s="36">
        <v>10</v>
      </c>
      <c r="H48" s="36">
        <v>51</v>
      </c>
      <c r="I48" s="36">
        <v>153</v>
      </c>
      <c r="J48" s="36">
        <v>255</v>
      </c>
    </row>
    <row r="49" spans="1:10" x14ac:dyDescent="0.3">
      <c r="A49" s="36">
        <v>48</v>
      </c>
      <c r="B49" s="36" t="s">
        <v>108</v>
      </c>
      <c r="C49" s="36" t="s">
        <v>14</v>
      </c>
      <c r="D49" s="36" t="s">
        <v>92</v>
      </c>
      <c r="E49" s="36">
        <v>3</v>
      </c>
      <c r="F49" s="36" t="str">
        <f t="shared" si="0"/>
        <v>B_material_3</v>
      </c>
      <c r="G49" s="36">
        <v>10</v>
      </c>
      <c r="H49" s="36">
        <v>51</v>
      </c>
      <c r="I49" s="36">
        <v>153</v>
      </c>
      <c r="J49" s="36">
        <v>255</v>
      </c>
    </row>
    <row r="50" spans="1:10" x14ac:dyDescent="0.3">
      <c r="A50" s="36">
        <v>49</v>
      </c>
      <c r="B50" s="36" t="s">
        <v>108</v>
      </c>
      <c r="C50" s="36" t="s">
        <v>14</v>
      </c>
      <c r="D50" s="36" t="s">
        <v>92</v>
      </c>
      <c r="E50" s="36">
        <v>3</v>
      </c>
      <c r="F50" s="36" t="str">
        <f t="shared" si="0"/>
        <v>B_material_3</v>
      </c>
      <c r="G50" s="36">
        <v>10</v>
      </c>
      <c r="H50" s="36">
        <v>51</v>
      </c>
      <c r="I50" s="36">
        <v>153</v>
      </c>
      <c r="J50" s="36">
        <v>255</v>
      </c>
    </row>
    <row r="51" spans="1:10" x14ac:dyDescent="0.3">
      <c r="A51" s="36">
        <v>50</v>
      </c>
      <c r="B51" s="36" t="s">
        <v>108</v>
      </c>
      <c r="C51" s="36" t="s">
        <v>14</v>
      </c>
      <c r="D51" s="36" t="s">
        <v>92</v>
      </c>
      <c r="E51" s="36">
        <v>3</v>
      </c>
      <c r="F51" s="36" t="str">
        <f t="shared" si="0"/>
        <v>B_material_3</v>
      </c>
      <c r="G51" s="36">
        <v>10</v>
      </c>
      <c r="H51" s="36">
        <v>51</v>
      </c>
      <c r="I51" s="36">
        <v>153</v>
      </c>
      <c r="J51" s="36">
        <v>255</v>
      </c>
    </row>
    <row r="52" spans="1:10" x14ac:dyDescent="0.3">
      <c r="A52" s="38">
        <v>51</v>
      </c>
      <c r="B52" s="38" t="s">
        <v>108</v>
      </c>
      <c r="C52" s="38" t="s">
        <v>14</v>
      </c>
      <c r="D52" s="38" t="s">
        <v>92</v>
      </c>
      <c r="E52" s="38">
        <v>4</v>
      </c>
      <c r="F52" s="38" t="str">
        <f t="shared" si="0"/>
        <v>B_material_4</v>
      </c>
      <c r="G52" s="38">
        <v>11</v>
      </c>
      <c r="H52" s="38">
        <v>96</v>
      </c>
      <c r="I52" s="38">
        <v>96</v>
      </c>
      <c r="J52" s="38">
        <v>96</v>
      </c>
    </row>
    <row r="53" spans="1:10" x14ac:dyDescent="0.3">
      <c r="A53" s="38">
        <v>52</v>
      </c>
      <c r="B53" s="38" t="s">
        <v>108</v>
      </c>
      <c r="C53" s="38" t="s">
        <v>14</v>
      </c>
      <c r="D53" s="38" t="s">
        <v>92</v>
      </c>
      <c r="E53" s="38">
        <v>4</v>
      </c>
      <c r="F53" s="38" t="str">
        <f t="shared" si="0"/>
        <v>B_material_4</v>
      </c>
      <c r="G53" s="38">
        <v>11</v>
      </c>
      <c r="H53" s="38">
        <v>96</v>
      </c>
      <c r="I53" s="38">
        <v>96</v>
      </c>
      <c r="J53" s="38">
        <v>96</v>
      </c>
    </row>
    <row r="54" spans="1:10" x14ac:dyDescent="0.3">
      <c r="A54" s="38">
        <v>53</v>
      </c>
      <c r="B54" s="38" t="s">
        <v>108</v>
      </c>
      <c r="C54" s="38" t="s">
        <v>14</v>
      </c>
      <c r="D54" s="38" t="s">
        <v>92</v>
      </c>
      <c r="E54" s="38">
        <v>4</v>
      </c>
      <c r="F54" s="38" t="str">
        <f t="shared" si="0"/>
        <v>B_material_4</v>
      </c>
      <c r="G54" s="38">
        <v>11</v>
      </c>
      <c r="H54" s="38">
        <v>96</v>
      </c>
      <c r="I54" s="38">
        <v>96</v>
      </c>
      <c r="J54" s="38">
        <v>96</v>
      </c>
    </row>
    <row r="55" spans="1:10" x14ac:dyDescent="0.3">
      <c r="A55" s="38">
        <v>54</v>
      </c>
      <c r="B55" s="38" t="s">
        <v>108</v>
      </c>
      <c r="C55" s="38" t="s">
        <v>14</v>
      </c>
      <c r="D55" s="38" t="s">
        <v>92</v>
      </c>
      <c r="E55" s="38">
        <v>4</v>
      </c>
      <c r="F55" s="38" t="str">
        <f>CONCATENATE(C55,"_",D55,"_",E55)</f>
        <v>B_material_4</v>
      </c>
      <c r="G55" s="38">
        <v>11</v>
      </c>
      <c r="H55" s="38">
        <v>96</v>
      </c>
      <c r="I55" s="38">
        <v>96</v>
      </c>
      <c r="J55" s="38">
        <v>96</v>
      </c>
    </row>
    <row r="56" spans="1:10" x14ac:dyDescent="0.3">
      <c r="A56" s="53">
        <v>55</v>
      </c>
      <c r="B56" s="53" t="s">
        <v>107</v>
      </c>
      <c r="C56" s="53" t="s">
        <v>15</v>
      </c>
      <c r="D56" s="53" t="s">
        <v>95</v>
      </c>
      <c r="E56" s="53" t="s">
        <v>93</v>
      </c>
      <c r="F56" s="53" t="str">
        <f t="shared" si="0"/>
        <v>C_person_front</v>
      </c>
      <c r="G56" s="53">
        <v>12</v>
      </c>
      <c r="H56" s="53">
        <v>51</v>
      </c>
      <c r="I56" s="53">
        <v>255</v>
      </c>
      <c r="J56" s="53">
        <v>255</v>
      </c>
    </row>
    <row r="57" spans="1:10" x14ac:dyDescent="0.3">
      <c r="A57" s="53">
        <v>56</v>
      </c>
      <c r="B57" s="53" t="s">
        <v>107</v>
      </c>
      <c r="C57" s="53" t="s">
        <v>15</v>
      </c>
      <c r="D57" s="53" t="s">
        <v>95</v>
      </c>
      <c r="E57" s="53" t="s">
        <v>94</v>
      </c>
      <c r="F57" s="53" t="str">
        <f t="shared" si="0"/>
        <v>C_person_back</v>
      </c>
      <c r="G57" s="53">
        <v>12</v>
      </c>
      <c r="H57" s="53">
        <v>51</v>
      </c>
      <c r="I57" s="53">
        <v>255</v>
      </c>
      <c r="J57" s="53">
        <v>255</v>
      </c>
    </row>
    <row r="58" spans="1:10" x14ac:dyDescent="0.3">
      <c r="A58" s="39">
        <v>57</v>
      </c>
      <c r="B58" s="39" t="s">
        <v>107</v>
      </c>
      <c r="C58" s="39" t="s">
        <v>15</v>
      </c>
      <c r="D58" s="39" t="s">
        <v>99</v>
      </c>
      <c r="E58" s="39" t="s">
        <v>99</v>
      </c>
      <c r="F58" s="39" t="str">
        <f t="shared" si="0"/>
        <v>C_armraise_armraise</v>
      </c>
      <c r="G58" s="39"/>
      <c r="H58" s="39">
        <v>102</v>
      </c>
      <c r="I58" s="39">
        <v>0</v>
      </c>
      <c r="J58" s="39">
        <v>0</v>
      </c>
    </row>
    <row r="59" spans="1:10" x14ac:dyDescent="0.3">
      <c r="A59" s="40">
        <v>58</v>
      </c>
      <c r="B59" s="40" t="s">
        <v>107</v>
      </c>
      <c r="C59" s="40" t="s">
        <v>15</v>
      </c>
      <c r="D59" s="40" t="s">
        <v>98</v>
      </c>
      <c r="E59" s="40" t="s">
        <v>98</v>
      </c>
      <c r="F59" s="40" t="str">
        <f t="shared" si="0"/>
        <v>C_watch_watch</v>
      </c>
      <c r="G59" s="40"/>
      <c r="H59" s="40">
        <v>127</v>
      </c>
      <c r="I59" s="40">
        <v>0</v>
      </c>
      <c r="J59" s="40">
        <v>255</v>
      </c>
    </row>
    <row r="60" spans="1:10" x14ac:dyDescent="0.3">
      <c r="A60" s="41">
        <v>59</v>
      </c>
      <c r="B60" s="41" t="s">
        <v>108</v>
      </c>
      <c r="C60" s="41" t="s">
        <v>15</v>
      </c>
      <c r="D60" s="41" t="s">
        <v>92</v>
      </c>
      <c r="E60" s="41">
        <v>1</v>
      </c>
      <c r="F60" s="41" t="str">
        <f t="shared" si="0"/>
        <v>C_material_1</v>
      </c>
      <c r="G60" s="41">
        <v>13</v>
      </c>
      <c r="H60" s="41">
        <v>102</v>
      </c>
      <c r="I60" s="41">
        <v>0</v>
      </c>
      <c r="J60" s="41">
        <v>0</v>
      </c>
    </row>
    <row r="61" spans="1:10" x14ac:dyDescent="0.3">
      <c r="A61" s="41">
        <v>60</v>
      </c>
      <c r="B61" s="41" t="s">
        <v>108</v>
      </c>
      <c r="C61" s="41" t="s">
        <v>15</v>
      </c>
      <c r="D61" s="41" t="s">
        <v>92</v>
      </c>
      <c r="E61" s="41">
        <v>1</v>
      </c>
      <c r="F61" s="41" t="str">
        <f>CONCATENATE(C61,"_",D61,"_",E61)</f>
        <v>C_material_1</v>
      </c>
      <c r="G61" s="41">
        <v>13</v>
      </c>
      <c r="H61" s="41">
        <v>102</v>
      </c>
      <c r="I61" s="41">
        <v>0</v>
      </c>
      <c r="J61" s="41">
        <v>0</v>
      </c>
    </row>
    <row r="62" spans="1:10" x14ac:dyDescent="0.3">
      <c r="A62" s="41">
        <v>61</v>
      </c>
      <c r="B62" s="41" t="s">
        <v>108</v>
      </c>
      <c r="C62" s="41" t="s">
        <v>15</v>
      </c>
      <c r="D62" s="41" t="s">
        <v>92</v>
      </c>
      <c r="E62" s="41">
        <v>1</v>
      </c>
      <c r="F62" s="41" t="str">
        <f t="shared" si="0"/>
        <v>C_material_1</v>
      </c>
      <c r="G62" s="41">
        <v>13</v>
      </c>
      <c r="H62" s="41">
        <v>102</v>
      </c>
      <c r="I62" s="41">
        <v>0</v>
      </c>
      <c r="J62" s="41">
        <v>0</v>
      </c>
    </row>
    <row r="63" spans="1:10" x14ac:dyDescent="0.3">
      <c r="A63" s="41">
        <v>62</v>
      </c>
      <c r="B63" s="41" t="s">
        <v>108</v>
      </c>
      <c r="C63" s="41" t="s">
        <v>15</v>
      </c>
      <c r="D63" s="41" t="s">
        <v>92</v>
      </c>
      <c r="E63" s="41">
        <v>1</v>
      </c>
      <c r="F63" s="41" t="str">
        <f t="shared" si="0"/>
        <v>C_material_1</v>
      </c>
      <c r="G63" s="41">
        <v>13</v>
      </c>
      <c r="H63" s="41">
        <v>102</v>
      </c>
      <c r="I63" s="41">
        <v>0</v>
      </c>
      <c r="J63" s="41">
        <v>0</v>
      </c>
    </row>
    <row r="64" spans="1:10" x14ac:dyDescent="0.3">
      <c r="A64" s="52">
        <v>63</v>
      </c>
      <c r="B64" s="52" t="s">
        <v>108</v>
      </c>
      <c r="C64" s="52" t="s">
        <v>15</v>
      </c>
      <c r="D64" s="52" t="s">
        <v>92</v>
      </c>
      <c r="E64" s="52">
        <v>2</v>
      </c>
      <c r="F64" s="52" t="str">
        <f t="shared" si="0"/>
        <v>C_material_2</v>
      </c>
      <c r="G64" s="52">
        <v>14</v>
      </c>
      <c r="H64" s="52">
        <v>255</v>
      </c>
      <c r="I64" s="52">
        <v>255</v>
      </c>
      <c r="J64" s="52">
        <v>204</v>
      </c>
    </row>
    <row r="65" spans="1:10" x14ac:dyDescent="0.3">
      <c r="A65" s="52">
        <v>64</v>
      </c>
      <c r="B65" s="52" t="s">
        <v>108</v>
      </c>
      <c r="C65" s="52" t="s">
        <v>15</v>
      </c>
      <c r="D65" s="52" t="s">
        <v>92</v>
      </c>
      <c r="E65" s="52">
        <v>2</v>
      </c>
      <c r="F65" s="52" t="str">
        <f t="shared" si="0"/>
        <v>C_material_2</v>
      </c>
      <c r="G65" s="52">
        <v>14</v>
      </c>
      <c r="H65" s="52">
        <v>255</v>
      </c>
      <c r="I65" s="52">
        <v>255</v>
      </c>
      <c r="J65" s="52">
        <v>204</v>
      </c>
    </row>
    <row r="66" spans="1:10" x14ac:dyDescent="0.3">
      <c r="A66" s="52">
        <v>65</v>
      </c>
      <c r="B66" s="52" t="s">
        <v>108</v>
      </c>
      <c r="C66" s="52" t="s">
        <v>15</v>
      </c>
      <c r="D66" s="52" t="s">
        <v>92</v>
      </c>
      <c r="E66" s="52">
        <v>2</v>
      </c>
      <c r="F66" s="52" t="str">
        <f t="shared" si="0"/>
        <v>C_material_2</v>
      </c>
      <c r="G66" s="52">
        <v>14</v>
      </c>
      <c r="H66" s="52">
        <v>255</v>
      </c>
      <c r="I66" s="52">
        <v>255</v>
      </c>
      <c r="J66" s="52">
        <v>204</v>
      </c>
    </row>
    <row r="67" spans="1:10" x14ac:dyDescent="0.3">
      <c r="A67" s="52">
        <v>66</v>
      </c>
      <c r="B67" s="52" t="s">
        <v>108</v>
      </c>
      <c r="C67" s="52" t="s">
        <v>15</v>
      </c>
      <c r="D67" s="52" t="s">
        <v>92</v>
      </c>
      <c r="E67" s="52">
        <v>2</v>
      </c>
      <c r="F67" s="52" t="str">
        <f t="shared" ref="F67:F101" si="1">CONCATENATE(C67,"_",D67,"_",E67)</f>
        <v>C_material_2</v>
      </c>
      <c r="G67" s="52">
        <v>14</v>
      </c>
      <c r="H67" s="52">
        <v>255</v>
      </c>
      <c r="I67" s="52">
        <v>255</v>
      </c>
      <c r="J67" s="52">
        <v>204</v>
      </c>
    </row>
    <row r="68" spans="1:10" x14ac:dyDescent="0.3">
      <c r="A68" s="42">
        <v>67</v>
      </c>
      <c r="B68" s="42" t="s">
        <v>108</v>
      </c>
      <c r="C68" s="42" t="s">
        <v>15</v>
      </c>
      <c r="D68" s="42" t="s">
        <v>92</v>
      </c>
      <c r="E68" s="42">
        <v>3</v>
      </c>
      <c r="F68" s="42" t="str">
        <f t="shared" si="1"/>
        <v>C_material_3</v>
      </c>
      <c r="G68" s="42">
        <v>15</v>
      </c>
      <c r="H68" s="42">
        <v>64</v>
      </c>
      <c r="I68" s="42">
        <v>64</v>
      </c>
      <c r="J68" s="43">
        <v>64</v>
      </c>
    </row>
    <row r="69" spans="1:10" x14ac:dyDescent="0.3">
      <c r="A69" s="42">
        <v>68</v>
      </c>
      <c r="B69" s="42" t="s">
        <v>108</v>
      </c>
      <c r="C69" s="42" t="s">
        <v>15</v>
      </c>
      <c r="D69" s="42" t="s">
        <v>92</v>
      </c>
      <c r="E69" s="42">
        <v>3</v>
      </c>
      <c r="F69" s="42" t="str">
        <f>CONCATENATE(C69,"_",D69,"_",E69)</f>
        <v>C_material_3</v>
      </c>
      <c r="G69" s="42">
        <v>15</v>
      </c>
      <c r="H69" s="42">
        <v>64</v>
      </c>
      <c r="I69" s="42">
        <v>64</v>
      </c>
      <c r="J69" s="43">
        <v>64</v>
      </c>
    </row>
    <row r="70" spans="1:10" x14ac:dyDescent="0.3">
      <c r="A70" s="42">
        <v>69</v>
      </c>
      <c r="B70" s="42" t="s">
        <v>108</v>
      </c>
      <c r="C70" s="42" t="s">
        <v>15</v>
      </c>
      <c r="D70" s="42" t="s">
        <v>92</v>
      </c>
      <c r="E70" s="42">
        <v>3</v>
      </c>
      <c r="F70" s="42" t="str">
        <f t="shared" si="1"/>
        <v>C_material_3</v>
      </c>
      <c r="G70" s="42">
        <v>15</v>
      </c>
      <c r="H70" s="42">
        <v>64</v>
      </c>
      <c r="I70" s="42">
        <v>64</v>
      </c>
      <c r="J70" s="43">
        <v>64</v>
      </c>
    </row>
    <row r="71" spans="1:10" x14ac:dyDescent="0.3">
      <c r="A71" s="42">
        <v>70</v>
      </c>
      <c r="B71" s="42" t="s">
        <v>108</v>
      </c>
      <c r="C71" s="42" t="s">
        <v>15</v>
      </c>
      <c r="D71" s="42" t="s">
        <v>92</v>
      </c>
      <c r="E71" s="42">
        <v>3</v>
      </c>
      <c r="F71" s="42" t="str">
        <f t="shared" si="1"/>
        <v>C_material_3</v>
      </c>
      <c r="G71" s="42">
        <v>15</v>
      </c>
      <c r="H71" s="42">
        <v>64</v>
      </c>
      <c r="I71" s="42">
        <v>64</v>
      </c>
      <c r="J71" s="43">
        <v>64</v>
      </c>
    </row>
    <row r="72" spans="1:10" x14ac:dyDescent="0.3">
      <c r="A72" s="44">
        <v>71</v>
      </c>
      <c r="B72" s="44" t="s">
        <v>108</v>
      </c>
      <c r="C72" s="44" t="s">
        <v>15</v>
      </c>
      <c r="D72" s="44" t="s">
        <v>92</v>
      </c>
      <c r="E72" s="44">
        <v>4</v>
      </c>
      <c r="F72" s="44" t="str">
        <f t="shared" si="1"/>
        <v>C_material_4</v>
      </c>
      <c r="G72" s="44">
        <v>16</v>
      </c>
      <c r="H72" s="44">
        <v>102</v>
      </c>
      <c r="I72" s="44">
        <v>102</v>
      </c>
      <c r="J72" s="44">
        <v>255</v>
      </c>
    </row>
    <row r="73" spans="1:10" x14ac:dyDescent="0.3">
      <c r="A73" s="44">
        <v>72</v>
      </c>
      <c r="B73" s="44" t="s">
        <v>108</v>
      </c>
      <c r="C73" s="44" t="s">
        <v>15</v>
      </c>
      <c r="D73" s="44" t="s">
        <v>92</v>
      </c>
      <c r="E73" s="44">
        <v>4</v>
      </c>
      <c r="F73" s="44" t="str">
        <f t="shared" si="1"/>
        <v>C_material_4</v>
      </c>
      <c r="G73" s="44">
        <v>16</v>
      </c>
      <c r="H73" s="44">
        <v>102</v>
      </c>
      <c r="I73" s="44">
        <v>102</v>
      </c>
      <c r="J73" s="44">
        <v>255</v>
      </c>
    </row>
    <row r="74" spans="1:10" x14ac:dyDescent="0.3">
      <c r="A74" s="44">
        <v>73</v>
      </c>
      <c r="B74" s="44" t="s">
        <v>108</v>
      </c>
      <c r="C74" s="44" t="s">
        <v>15</v>
      </c>
      <c r="D74" s="44" t="s">
        <v>92</v>
      </c>
      <c r="E74" s="44">
        <v>4</v>
      </c>
      <c r="F74" s="44" t="str">
        <f t="shared" si="1"/>
        <v>C_material_4</v>
      </c>
      <c r="G74" s="44">
        <v>16</v>
      </c>
      <c r="H74" s="44">
        <v>102</v>
      </c>
      <c r="I74" s="44">
        <v>102</v>
      </c>
      <c r="J74" s="44">
        <v>255</v>
      </c>
    </row>
    <row r="75" spans="1:10" x14ac:dyDescent="0.3">
      <c r="A75" s="44">
        <v>74</v>
      </c>
      <c r="B75" s="44" t="s">
        <v>108</v>
      </c>
      <c r="C75" s="44" t="s">
        <v>15</v>
      </c>
      <c r="D75" s="44" t="s">
        <v>92</v>
      </c>
      <c r="E75" s="44">
        <v>4</v>
      </c>
      <c r="F75" s="44" t="str">
        <f t="shared" si="1"/>
        <v>C_material_4</v>
      </c>
      <c r="G75" s="44">
        <v>16</v>
      </c>
      <c r="H75" s="44">
        <v>102</v>
      </c>
      <c r="I75" s="44">
        <v>102</v>
      </c>
      <c r="J75" s="44">
        <v>255</v>
      </c>
    </row>
    <row r="76" spans="1:10" x14ac:dyDescent="0.3">
      <c r="A76" s="45">
        <v>75</v>
      </c>
      <c r="B76" s="45" t="s">
        <v>107</v>
      </c>
      <c r="C76" s="45" t="s">
        <v>16</v>
      </c>
      <c r="D76" s="45" t="s">
        <v>95</v>
      </c>
      <c r="E76" s="45" t="s">
        <v>93</v>
      </c>
      <c r="F76" s="45" t="str">
        <f t="shared" si="1"/>
        <v>D_person_front</v>
      </c>
      <c r="G76" s="45">
        <v>17</v>
      </c>
      <c r="H76" s="33">
        <v>51</v>
      </c>
      <c r="I76" s="33">
        <v>255</v>
      </c>
      <c r="J76" s="33">
        <v>51</v>
      </c>
    </row>
    <row r="77" spans="1:10" x14ac:dyDescent="0.3">
      <c r="A77" s="45">
        <v>76</v>
      </c>
      <c r="B77" s="45" t="s">
        <v>107</v>
      </c>
      <c r="C77" s="45" t="s">
        <v>16</v>
      </c>
      <c r="D77" s="45" t="s">
        <v>95</v>
      </c>
      <c r="E77" s="45" t="s">
        <v>94</v>
      </c>
      <c r="F77" s="45" t="str">
        <f t="shared" si="1"/>
        <v>D_person_back</v>
      </c>
      <c r="G77" s="45">
        <v>17</v>
      </c>
      <c r="H77" s="33">
        <v>51</v>
      </c>
      <c r="I77" s="33">
        <v>255</v>
      </c>
      <c r="J77" s="33">
        <v>51</v>
      </c>
    </row>
    <row r="78" spans="1:10" x14ac:dyDescent="0.3">
      <c r="A78" s="47">
        <v>77</v>
      </c>
      <c r="B78" s="47" t="s">
        <v>107</v>
      </c>
      <c r="C78" s="47" t="s">
        <v>16</v>
      </c>
      <c r="D78" s="47" t="s">
        <v>99</v>
      </c>
      <c r="E78" s="47" t="s">
        <v>99</v>
      </c>
      <c r="F78" s="47" t="str">
        <f t="shared" si="1"/>
        <v>D_armraise_armraise</v>
      </c>
      <c r="G78" s="47"/>
      <c r="H78" s="47">
        <v>153</v>
      </c>
      <c r="I78" s="47">
        <v>0</v>
      </c>
      <c r="J78" s="47">
        <v>0</v>
      </c>
    </row>
    <row r="79" spans="1:10" x14ac:dyDescent="0.3">
      <c r="A79" s="48">
        <v>78</v>
      </c>
      <c r="B79" s="48" t="s">
        <v>107</v>
      </c>
      <c r="C79" s="48" t="s">
        <v>16</v>
      </c>
      <c r="D79" s="48" t="s">
        <v>98</v>
      </c>
      <c r="E79" s="48" t="s">
        <v>98</v>
      </c>
      <c r="F79" s="48" t="str">
        <f t="shared" si="1"/>
        <v>D_watch_watch</v>
      </c>
      <c r="G79" s="48"/>
      <c r="H79" s="48">
        <v>255</v>
      </c>
      <c r="I79" s="48">
        <v>229</v>
      </c>
      <c r="J79" s="48">
        <v>255</v>
      </c>
    </row>
    <row r="80" spans="1:10" x14ac:dyDescent="0.3">
      <c r="A80" s="49">
        <v>79</v>
      </c>
      <c r="B80" s="49" t="s">
        <v>108</v>
      </c>
      <c r="C80" s="49" t="s">
        <v>16</v>
      </c>
      <c r="D80" s="49" t="s">
        <v>92</v>
      </c>
      <c r="E80" s="49">
        <v>1</v>
      </c>
      <c r="F80" s="49" t="str">
        <f t="shared" si="1"/>
        <v>D_material_1</v>
      </c>
      <c r="G80" s="49">
        <v>18</v>
      </c>
      <c r="H80" s="49">
        <v>255</v>
      </c>
      <c r="I80" s="49">
        <v>204</v>
      </c>
      <c r="J80" s="49">
        <v>204</v>
      </c>
    </row>
    <row r="81" spans="1:10" x14ac:dyDescent="0.3">
      <c r="A81" s="49">
        <v>80</v>
      </c>
      <c r="B81" s="49" t="s">
        <v>108</v>
      </c>
      <c r="C81" s="49" t="s">
        <v>16</v>
      </c>
      <c r="D81" s="49" t="s">
        <v>92</v>
      </c>
      <c r="E81" s="49">
        <v>1</v>
      </c>
      <c r="F81" s="49" t="str">
        <f t="shared" si="1"/>
        <v>D_material_1</v>
      </c>
      <c r="G81" s="49">
        <v>18</v>
      </c>
      <c r="H81" s="49">
        <v>255</v>
      </c>
      <c r="I81" s="49">
        <v>204</v>
      </c>
      <c r="J81" s="49">
        <v>204</v>
      </c>
    </row>
    <row r="82" spans="1:10" x14ac:dyDescent="0.3">
      <c r="A82" s="49">
        <v>81</v>
      </c>
      <c r="B82" s="49" t="s">
        <v>108</v>
      </c>
      <c r="C82" s="49" t="s">
        <v>16</v>
      </c>
      <c r="D82" s="49" t="s">
        <v>92</v>
      </c>
      <c r="E82" s="49">
        <v>1</v>
      </c>
      <c r="F82" s="49" t="str">
        <f t="shared" si="1"/>
        <v>D_material_1</v>
      </c>
      <c r="G82" s="49">
        <v>18</v>
      </c>
      <c r="H82" s="49">
        <v>255</v>
      </c>
      <c r="I82" s="49">
        <v>204</v>
      </c>
      <c r="J82" s="49">
        <v>204</v>
      </c>
    </row>
    <row r="83" spans="1:10" x14ac:dyDescent="0.3">
      <c r="A83" s="49">
        <v>82</v>
      </c>
      <c r="B83" s="49" t="s">
        <v>108</v>
      </c>
      <c r="C83" s="49" t="s">
        <v>16</v>
      </c>
      <c r="D83" s="49" t="s">
        <v>92</v>
      </c>
      <c r="E83" s="49">
        <v>1</v>
      </c>
      <c r="F83" s="49" t="str">
        <f t="shared" si="1"/>
        <v>D_material_1</v>
      </c>
      <c r="G83" s="49">
        <v>18</v>
      </c>
      <c r="H83" s="49">
        <v>255</v>
      </c>
      <c r="I83" s="49">
        <v>204</v>
      </c>
      <c r="J83" s="49">
        <v>204</v>
      </c>
    </row>
    <row r="84" spans="1:10" x14ac:dyDescent="0.3">
      <c r="A84" s="50">
        <v>83</v>
      </c>
      <c r="B84" s="50" t="s">
        <v>108</v>
      </c>
      <c r="C84" s="50" t="s">
        <v>16</v>
      </c>
      <c r="D84" s="50" t="s">
        <v>92</v>
      </c>
      <c r="E84" s="50">
        <v>2</v>
      </c>
      <c r="F84" s="50" t="str">
        <f t="shared" si="1"/>
        <v>D_material_2</v>
      </c>
      <c r="G84" s="50">
        <v>19</v>
      </c>
      <c r="H84" s="50">
        <v>0</v>
      </c>
      <c r="I84" s="50">
        <v>102</v>
      </c>
      <c r="J84" s="50">
        <v>204</v>
      </c>
    </row>
    <row r="85" spans="1:10" x14ac:dyDescent="0.3">
      <c r="A85" s="50">
        <v>84</v>
      </c>
      <c r="B85" s="50" t="s">
        <v>108</v>
      </c>
      <c r="C85" s="50" t="s">
        <v>16</v>
      </c>
      <c r="D85" s="50" t="s">
        <v>92</v>
      </c>
      <c r="E85" s="50">
        <v>2</v>
      </c>
      <c r="F85" s="50" t="str">
        <f t="shared" si="1"/>
        <v>D_material_2</v>
      </c>
      <c r="G85" s="50">
        <v>19</v>
      </c>
      <c r="H85" s="50">
        <v>0</v>
      </c>
      <c r="I85" s="50">
        <v>102</v>
      </c>
      <c r="J85" s="50">
        <v>204</v>
      </c>
    </row>
    <row r="86" spans="1:10" x14ac:dyDescent="0.3">
      <c r="A86" s="50">
        <v>85</v>
      </c>
      <c r="B86" s="50" t="s">
        <v>108</v>
      </c>
      <c r="C86" s="50" t="s">
        <v>16</v>
      </c>
      <c r="D86" s="50" t="s">
        <v>92</v>
      </c>
      <c r="E86" s="50">
        <v>2</v>
      </c>
      <c r="F86" s="50" t="str">
        <f t="shared" si="1"/>
        <v>D_material_2</v>
      </c>
      <c r="G86" s="50">
        <v>19</v>
      </c>
      <c r="H86" s="50">
        <v>0</v>
      </c>
      <c r="I86" s="50">
        <v>102</v>
      </c>
      <c r="J86" s="50">
        <v>204</v>
      </c>
    </row>
    <row r="87" spans="1:10" x14ac:dyDescent="0.3">
      <c r="A87" s="50">
        <v>86</v>
      </c>
      <c r="B87" s="50" t="s">
        <v>108</v>
      </c>
      <c r="C87" s="50" t="s">
        <v>16</v>
      </c>
      <c r="D87" s="50" t="s">
        <v>92</v>
      </c>
      <c r="E87" s="50">
        <v>2</v>
      </c>
      <c r="F87" s="50" t="str">
        <f t="shared" si="1"/>
        <v>D_material_2</v>
      </c>
      <c r="G87" s="50">
        <v>19</v>
      </c>
      <c r="H87" s="50">
        <v>0</v>
      </c>
      <c r="I87" s="50">
        <v>102</v>
      </c>
      <c r="J87" s="50">
        <v>204</v>
      </c>
    </row>
    <row r="88" spans="1:10" x14ac:dyDescent="0.3">
      <c r="A88" s="51">
        <v>87</v>
      </c>
      <c r="B88" s="51" t="s">
        <v>108</v>
      </c>
      <c r="C88" s="51" t="s">
        <v>16</v>
      </c>
      <c r="D88" s="51" t="s">
        <v>92</v>
      </c>
      <c r="E88" s="51">
        <v>3</v>
      </c>
      <c r="F88" s="51" t="str">
        <f t="shared" si="1"/>
        <v>D_material_3</v>
      </c>
      <c r="G88" s="51">
        <v>20</v>
      </c>
      <c r="H88" s="51">
        <v>153</v>
      </c>
      <c r="I88" s="51">
        <v>255</v>
      </c>
      <c r="J88" s="51">
        <v>153</v>
      </c>
    </row>
    <row r="89" spans="1:10" x14ac:dyDescent="0.3">
      <c r="A89" s="51">
        <v>88</v>
      </c>
      <c r="B89" s="51" t="s">
        <v>108</v>
      </c>
      <c r="C89" s="51" t="s">
        <v>16</v>
      </c>
      <c r="D89" s="51" t="s">
        <v>92</v>
      </c>
      <c r="E89" s="51">
        <v>3</v>
      </c>
      <c r="F89" s="51" t="str">
        <f t="shared" si="1"/>
        <v>D_material_3</v>
      </c>
      <c r="G89" s="51">
        <v>20</v>
      </c>
      <c r="H89" s="51">
        <v>153</v>
      </c>
      <c r="I89" s="51">
        <v>255</v>
      </c>
      <c r="J89" s="51">
        <v>153</v>
      </c>
    </row>
    <row r="90" spans="1:10" x14ac:dyDescent="0.3">
      <c r="A90" s="51">
        <v>89</v>
      </c>
      <c r="B90" s="51" t="s">
        <v>108</v>
      </c>
      <c r="C90" s="51" t="s">
        <v>16</v>
      </c>
      <c r="D90" s="51" t="s">
        <v>92</v>
      </c>
      <c r="E90" s="51">
        <v>3</v>
      </c>
      <c r="F90" s="51" t="str">
        <f t="shared" si="1"/>
        <v>D_material_3</v>
      </c>
      <c r="G90" s="51">
        <v>20</v>
      </c>
      <c r="H90" s="51">
        <v>153</v>
      </c>
      <c r="I90" s="51">
        <v>255</v>
      </c>
      <c r="J90" s="51">
        <v>153</v>
      </c>
    </row>
    <row r="91" spans="1:10" x14ac:dyDescent="0.3">
      <c r="A91" s="51">
        <v>90</v>
      </c>
      <c r="B91" s="51" t="s">
        <v>108</v>
      </c>
      <c r="C91" s="51" t="s">
        <v>16</v>
      </c>
      <c r="D91" s="51" t="s">
        <v>92</v>
      </c>
      <c r="E91" s="51">
        <v>3</v>
      </c>
      <c r="F91" s="51" t="str">
        <f t="shared" si="1"/>
        <v>D_material_3</v>
      </c>
      <c r="G91" s="51">
        <v>20</v>
      </c>
      <c r="H91" s="51">
        <v>153</v>
      </c>
      <c r="I91" s="51">
        <v>255</v>
      </c>
      <c r="J91" s="51">
        <v>153</v>
      </c>
    </row>
    <row r="92" spans="1:10" x14ac:dyDescent="0.3">
      <c r="A92" s="54">
        <v>91</v>
      </c>
      <c r="B92" s="54" t="s">
        <v>108</v>
      </c>
      <c r="C92" s="54" t="s">
        <v>16</v>
      </c>
      <c r="D92" s="54" t="s">
        <v>92</v>
      </c>
      <c r="E92" s="54">
        <v>4</v>
      </c>
      <c r="F92" s="54" t="str">
        <f t="shared" si="1"/>
        <v>D_material_4</v>
      </c>
      <c r="G92" s="54">
        <v>21</v>
      </c>
      <c r="H92" s="54">
        <v>51</v>
      </c>
      <c r="I92" s="54">
        <v>0</v>
      </c>
      <c r="J92" s="54">
        <v>51</v>
      </c>
    </row>
    <row r="93" spans="1:10" x14ac:dyDescent="0.3">
      <c r="A93" s="54">
        <v>92</v>
      </c>
      <c r="B93" s="54" t="s">
        <v>108</v>
      </c>
      <c r="C93" s="54" t="s">
        <v>16</v>
      </c>
      <c r="D93" s="54" t="s">
        <v>92</v>
      </c>
      <c r="E93" s="54">
        <v>4</v>
      </c>
      <c r="F93" s="54" t="str">
        <f t="shared" si="1"/>
        <v>D_material_4</v>
      </c>
      <c r="G93" s="54">
        <v>21</v>
      </c>
      <c r="H93" s="54">
        <v>51</v>
      </c>
      <c r="I93" s="54">
        <v>0</v>
      </c>
      <c r="J93" s="54">
        <v>51</v>
      </c>
    </row>
    <row r="94" spans="1:10" x14ac:dyDescent="0.3">
      <c r="A94" s="54">
        <v>93</v>
      </c>
      <c r="B94" s="54" t="s">
        <v>108</v>
      </c>
      <c r="C94" s="54" t="s">
        <v>16</v>
      </c>
      <c r="D94" s="54" t="s">
        <v>92</v>
      </c>
      <c r="E94" s="54">
        <v>4</v>
      </c>
      <c r="F94" s="54" t="str">
        <f t="shared" si="1"/>
        <v>D_material_4</v>
      </c>
      <c r="G94" s="54">
        <v>21</v>
      </c>
      <c r="H94" s="54">
        <v>51</v>
      </c>
      <c r="I94" s="54">
        <v>0</v>
      </c>
      <c r="J94" s="54">
        <v>51</v>
      </c>
    </row>
    <row r="95" spans="1:10" x14ac:dyDescent="0.3">
      <c r="A95" s="54">
        <v>94</v>
      </c>
      <c r="B95" s="54" t="s">
        <v>108</v>
      </c>
      <c r="C95" s="54" t="s">
        <v>16</v>
      </c>
      <c r="D95" s="54" t="s">
        <v>92</v>
      </c>
      <c r="E95" s="54">
        <v>4</v>
      </c>
      <c r="F95" s="54" t="str">
        <f t="shared" si="1"/>
        <v>D_material_4</v>
      </c>
      <c r="G95" s="54">
        <v>21</v>
      </c>
      <c r="H95" s="54">
        <v>51</v>
      </c>
      <c r="I95" s="54">
        <v>0</v>
      </c>
      <c r="J95" s="54">
        <v>51</v>
      </c>
    </row>
    <row r="96" spans="1:10" x14ac:dyDescent="0.3">
      <c r="A96" s="19">
        <v>95</v>
      </c>
      <c r="B96" s="19" t="s">
        <v>107</v>
      </c>
      <c r="C96" s="19" t="s">
        <v>109</v>
      </c>
      <c r="D96" s="19" t="s">
        <v>109</v>
      </c>
      <c r="E96" s="19" t="s">
        <v>93</v>
      </c>
      <c r="F96" s="19" t="str">
        <f t="shared" si="1"/>
        <v>test_test_front</v>
      </c>
      <c r="G96" s="19">
        <v>22</v>
      </c>
      <c r="H96" s="19">
        <v>255</v>
      </c>
      <c r="I96" s="19">
        <v>102</v>
      </c>
      <c r="J96" s="19">
        <v>255</v>
      </c>
    </row>
    <row r="97" spans="1:10" x14ac:dyDescent="0.3">
      <c r="A97" s="19">
        <v>96</v>
      </c>
      <c r="B97" s="19" t="s">
        <v>107</v>
      </c>
      <c r="C97" s="19" t="s">
        <v>109</v>
      </c>
      <c r="D97" s="19" t="s">
        <v>109</v>
      </c>
      <c r="E97" s="19" t="s">
        <v>94</v>
      </c>
      <c r="F97" s="19" t="str">
        <f t="shared" si="1"/>
        <v>test_test_back</v>
      </c>
      <c r="G97" s="19">
        <v>22</v>
      </c>
      <c r="H97" s="19">
        <v>255</v>
      </c>
      <c r="I97" s="19">
        <v>102</v>
      </c>
      <c r="J97" s="19">
        <v>255</v>
      </c>
    </row>
    <row r="98" spans="1:10" x14ac:dyDescent="0.3">
      <c r="A98" s="19">
        <v>97</v>
      </c>
      <c r="B98" s="19" t="s">
        <v>108</v>
      </c>
      <c r="C98" s="19" t="s">
        <v>109</v>
      </c>
      <c r="D98" s="19" t="s">
        <v>109</v>
      </c>
      <c r="E98" s="19">
        <v>1</v>
      </c>
      <c r="F98" s="19" t="str">
        <f t="shared" si="1"/>
        <v>test_test_1</v>
      </c>
      <c r="G98" s="19">
        <v>23</v>
      </c>
      <c r="H98" s="19">
        <v>255</v>
      </c>
      <c r="I98" s="19">
        <v>102</v>
      </c>
      <c r="J98" s="19">
        <v>255</v>
      </c>
    </row>
    <row r="99" spans="1:10" x14ac:dyDescent="0.3">
      <c r="A99" s="19">
        <v>98</v>
      </c>
      <c r="B99" s="19" t="s">
        <v>108</v>
      </c>
      <c r="C99" s="19" t="s">
        <v>109</v>
      </c>
      <c r="D99" s="19" t="s">
        <v>109</v>
      </c>
      <c r="E99" s="19">
        <v>2</v>
      </c>
      <c r="F99" s="19" t="str">
        <f t="shared" si="1"/>
        <v>test_test_2</v>
      </c>
      <c r="G99" s="19">
        <v>23</v>
      </c>
      <c r="H99" s="19">
        <v>255</v>
      </c>
      <c r="I99" s="19">
        <v>102</v>
      </c>
      <c r="J99" s="19">
        <v>255</v>
      </c>
    </row>
    <row r="100" spans="1:10" x14ac:dyDescent="0.3">
      <c r="A100" s="19">
        <v>99</v>
      </c>
      <c r="B100" s="19" t="s">
        <v>108</v>
      </c>
      <c r="C100" s="19" t="s">
        <v>109</v>
      </c>
      <c r="D100" s="19" t="s">
        <v>109</v>
      </c>
      <c r="E100" s="19">
        <v>3</v>
      </c>
      <c r="F100" s="19" t="str">
        <f t="shared" si="1"/>
        <v>test_test_3</v>
      </c>
      <c r="G100" s="19">
        <v>23</v>
      </c>
      <c r="H100" s="19">
        <v>255</v>
      </c>
      <c r="I100" s="19">
        <v>102</v>
      </c>
      <c r="J100" s="19">
        <v>255</v>
      </c>
    </row>
    <row r="101" spans="1:10" x14ac:dyDescent="0.3">
      <c r="A101" s="19">
        <v>100</v>
      </c>
      <c r="B101" s="19" t="s">
        <v>108</v>
      </c>
      <c r="C101" s="19" t="s">
        <v>109</v>
      </c>
      <c r="D101" s="19" t="s">
        <v>109</v>
      </c>
      <c r="E101" s="19">
        <v>4</v>
      </c>
      <c r="F101" s="19" t="str">
        <f t="shared" si="1"/>
        <v>test_test_4</v>
      </c>
      <c r="G101" s="19">
        <v>23</v>
      </c>
      <c r="H101" s="19">
        <v>255</v>
      </c>
      <c r="I101" s="19">
        <v>102</v>
      </c>
      <c r="J101" s="19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empschulml, empschulml</cp:lastModifiedBy>
  <cp:revision>2</cp:revision>
  <dcterms:created xsi:type="dcterms:W3CDTF">2018-05-17T16:46:02Z</dcterms:created>
  <dcterms:modified xsi:type="dcterms:W3CDTF">2021-12-17T10:20:55Z</dcterms:modified>
  <dc:language>de-DE</dc:language>
</cp:coreProperties>
</file>