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C8F00BDA-E9F6-4CC6-AAC3-0D9D7130F551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313" i="8" l="1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12" i="8"/>
  <c r="Z326" i="8"/>
  <c r="J326" i="8"/>
  <c r="Z325" i="8"/>
  <c r="J325" i="8"/>
  <c r="Z324" i="8"/>
  <c r="J324" i="8"/>
  <c r="Z323" i="8"/>
  <c r="J323" i="8"/>
  <c r="Z322" i="8"/>
  <c r="J322" i="8"/>
  <c r="Z321" i="8"/>
  <c r="J321" i="8"/>
  <c r="Z320" i="8"/>
  <c r="J320" i="8"/>
  <c r="Z319" i="8"/>
  <c r="J319" i="8"/>
  <c r="Z318" i="8"/>
  <c r="J318" i="8"/>
  <c r="Z317" i="8"/>
  <c r="J317" i="8"/>
  <c r="Z316" i="8"/>
  <c r="J316" i="8"/>
  <c r="Z315" i="8"/>
  <c r="J315" i="8"/>
  <c r="Z314" i="8"/>
  <c r="J314" i="8"/>
  <c r="Z313" i="8"/>
  <c r="J313" i="8"/>
  <c r="Z312" i="8"/>
  <c r="J312" i="8"/>
  <c r="Z311" i="8"/>
  <c r="V311" i="8"/>
  <c r="J311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296" i="8"/>
  <c r="Z310" i="8"/>
  <c r="J310" i="8"/>
  <c r="Z309" i="8"/>
  <c r="J309" i="8"/>
  <c r="Z308" i="8"/>
  <c r="J308" i="8"/>
  <c r="Z307" i="8"/>
  <c r="J307" i="8"/>
  <c r="Z306" i="8"/>
  <c r="J306" i="8"/>
  <c r="Z305" i="8"/>
  <c r="J305" i="8"/>
  <c r="Z304" i="8"/>
  <c r="J304" i="8"/>
  <c r="Z303" i="8"/>
  <c r="J303" i="8"/>
  <c r="Z302" i="8"/>
  <c r="J302" i="8"/>
  <c r="Z301" i="8"/>
  <c r="J301" i="8"/>
  <c r="Z300" i="8"/>
  <c r="J300" i="8"/>
  <c r="Z299" i="8"/>
  <c r="J299" i="8"/>
  <c r="Z298" i="8"/>
  <c r="J298" i="8"/>
  <c r="Z297" i="8"/>
  <c r="J297" i="8"/>
  <c r="Z296" i="8"/>
  <c r="J296" i="8"/>
  <c r="Z295" i="8"/>
  <c r="V295" i="8"/>
  <c r="J295" i="8"/>
  <c r="J279" i="8"/>
  <c r="V279" i="8"/>
  <c r="Z279" i="8"/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<sst xmlns="http://schemas.openxmlformats.org/spreadsheetml/2006/main" count="4512" uniqueCount="228">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</sst>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305" activePane="bottomLeft" state="frozen"/>
      <selection pane="bottomLeft" activeCell="N312" sqref="N31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56" t="s">
        <v>188</v>
      </c>
      <c r="L149" s="160" t="str">
        <f>L147</f>
        <v>f</v>
      </c>
      <c r="M149" s="160" t="s">
        <v>183</v>
      </c>
      <c r="N149" s="160">
        <v>5</v>
      </c>
      <c r="O149" s="15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2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3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2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3"/>
        <v>11/3/1966</v>
      </c>
      <c r="W153" s="157">
        <v>31</v>
      </c>
      <c r="X153" s="157">
        <v>8</v>
      </c>
      <c r="Y153" s="157">
        <v>2021</v>
      </c>
      <c r="Z153" s="157" t="str">
        <f t="shared" si="522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3"/>
        <v>11/3/1966</v>
      </c>
      <c r="W154" s="157">
        <v>31</v>
      </c>
      <c r="X154" s="157">
        <v>8</v>
      </c>
      <c r="Y154" s="157">
        <v>2021</v>
      </c>
      <c r="Z154" s="157" t="str">
        <f t="shared" si="522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3"/>
        <v>11/3/1966</v>
      </c>
      <c r="W155" s="157">
        <v>31</v>
      </c>
      <c r="X155" s="157">
        <v>8</v>
      </c>
      <c r="Y155" s="157">
        <v>2021</v>
      </c>
      <c r="Z155" s="157" t="str">
        <f t="shared" si="522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3"/>
        <v>11/3/1966</v>
      </c>
      <c r="W156" s="157">
        <v>31</v>
      </c>
      <c r="X156" s="157">
        <v>8</v>
      </c>
      <c r="Y156" s="157">
        <v>2021</v>
      </c>
      <c r="Z156" s="157" t="str">
        <f t="shared" si="522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3"/>
        <v>11/3/1966</v>
      </c>
      <c r="W157" s="157">
        <v>31</v>
      </c>
      <c r="X157" s="157">
        <v>8</v>
      </c>
      <c r="Y157" s="157">
        <v>2021</v>
      </c>
      <c r="Z157" s="157" t="str">
        <f t="shared" si="522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3"/>
        <v>11/3/1966</v>
      </c>
      <c r="W158" s="157">
        <v>31</v>
      </c>
      <c r="X158" s="157">
        <v>8</v>
      </c>
      <c r="Y158" s="157">
        <v>2021</v>
      </c>
      <c r="Z158" s="157" t="str">
        <f t="shared" si="522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24">CONCATENATE(C159,"_",D159,"_",E159,"_",F159,"_",H159)</f>
        <v>ProVisioNET_study_201_01_glasses</v>
      </c>
      <c r="K159" s="156" t="s">
        <v>188</v>
      </c>
      <c r="L159" s="3" t="s">
        <v>178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3"/>
        <v>11/3/1966</v>
      </c>
      <c r="W159" s="157">
        <v>31</v>
      </c>
      <c r="X159" s="157">
        <v>8</v>
      </c>
      <c r="Y159" s="157">
        <v>2021</v>
      </c>
      <c r="Z159" s="157" t="str">
        <f t="shared" si="522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24"/>
        <v>ProVisioNET_study_201_01_ambient</v>
      </c>
      <c r="K160" s="156" t="s">
        <v>188</v>
      </c>
      <c r="L160" s="3" t="s">
        <v>178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3"/>
        <v>11/3/1966</v>
      </c>
      <c r="W160" s="157">
        <v>31</v>
      </c>
      <c r="X160" s="157">
        <v>8</v>
      </c>
      <c r="Y160" s="157">
        <v>2021</v>
      </c>
      <c r="Z160" s="157" t="str">
        <f t="shared" si="522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24"/>
        <v>ProVisioNET_study_201_01_ETrawdata</v>
      </c>
      <c r="K161" s="156" t="s">
        <v>188</v>
      </c>
      <c r="L161" s="3" t="s">
        <v>178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3"/>
        <v>11/3/1966</v>
      </c>
      <c r="W161" s="157">
        <v>31</v>
      </c>
      <c r="X161" s="157">
        <v>8</v>
      </c>
      <c r="Y161" s="157">
        <v>2021</v>
      </c>
      <c r="Z161" s="157" t="str">
        <f t="shared" si="522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24"/>
        <v>ProVisioNET_study_201_01_sri_obs</v>
      </c>
      <c r="K162" s="156" t="s">
        <v>188</v>
      </c>
      <c r="L162" s="3" t="s">
        <v>178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3"/>
        <v>11/3/1966</v>
      </c>
      <c r="W162" s="157">
        <v>31</v>
      </c>
      <c r="X162" s="157">
        <v>8</v>
      </c>
      <c r="Y162" s="157">
        <v>2021</v>
      </c>
      <c r="Z162" s="157" t="str">
        <f t="shared" si="522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24"/>
        <v>ProVisioNET_study_201_01_sri_ambient</v>
      </c>
      <c r="K163" s="156" t="s">
        <v>188</v>
      </c>
      <c r="L163" s="3" t="s">
        <v>178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3"/>
        <v>11/3/1966</v>
      </c>
      <c r="W163" s="157">
        <v>31</v>
      </c>
      <c r="X163" s="157">
        <v>8</v>
      </c>
      <c r="Y163" s="157">
        <v>2021</v>
      </c>
      <c r="Z163" s="157" t="str">
        <f t="shared" si="522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24"/>
        <v>ProVisioNET_study_201_01_fitbit</v>
      </c>
      <c r="K164" s="156" t="s">
        <v>188</v>
      </c>
      <c r="L164" s="3" t="s">
        <v>178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3"/>
        <v>11/3/1966</v>
      </c>
      <c r="W164" s="157">
        <v>31</v>
      </c>
      <c r="X164" s="157">
        <v>8</v>
      </c>
      <c r="Y164" s="157">
        <v>2021</v>
      </c>
      <c r="Z164" s="157" t="str">
        <f t="shared" si="522"/>
        <v>31/8/2021</v>
      </c>
    </row>
    <row r="165" spans="1:26" ht="15.6" x14ac:dyDescent="0.3">
      <c r="A165" s="159" t="s">
        <v>117</v>
      </c>
      <c r="B165" s="3">
        <v>5</v>
      </c>
      <c r="C165" t="s">
        <v>176</v>
      </c>
      <c r="D165" s="3" t="s">
        <v>0</v>
      </c>
      <c r="E165" s="155" t="s">
        <v>208</v>
      </c>
      <c r="F165" s="162" t="s">
        <v>20</v>
      </c>
      <c r="G165" s="150">
        <v>5</v>
      </c>
      <c r="H165" s="160" t="s">
        <v>195</v>
      </c>
      <c r="J165" s="160" t="str">
        <f t="shared" si="524"/>
        <v>ProVisioNET_study_201_01_zed</v>
      </c>
      <c r="K165" s="156" t="s">
        <v>188</v>
      </c>
      <c r="L165" s="3" t="s">
        <v>178</v>
      </c>
      <c r="O165" s="150" t="s">
        <v>185</v>
      </c>
      <c r="P165" s="150">
        <v>29</v>
      </c>
      <c r="Q165" s="157" t="s">
        <v>11</v>
      </c>
      <c r="R165" s="157" t="s">
        <v>18</v>
      </c>
      <c r="S165" s="150">
        <v>11</v>
      </c>
      <c r="T165" s="150">
        <v>3</v>
      </c>
      <c r="U165" s="150">
        <v>1966</v>
      </c>
      <c r="V165" s="150" t="str">
        <f t="shared" si="523"/>
        <v>11/3/1966</v>
      </c>
      <c r="W165" s="157">
        <v>31</v>
      </c>
      <c r="X165" s="157">
        <v>8</v>
      </c>
      <c r="Y165" s="157">
        <v>2021</v>
      </c>
      <c r="Z165" s="157" t="str">
        <f t="shared" si="522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24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25">CONCATENATE(C167,"_",D167,"_",E167,"_",F167,"_",H167,"_",I167)</f>
        <v>ProVisioNET_study_105_05_cam1_1</v>
      </c>
      <c r="K167" s="156" t="s">
        <v>188</v>
      </c>
      <c r="L167" s="3" t="s">
        <v>196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26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25"/>
        <v>ProVisioNET_study_105_05_cam1_2</v>
      </c>
      <c r="K168" s="156" t="s">
        <v>188</v>
      </c>
      <c r="L168" s="3" t="s">
        <v>196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27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26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25"/>
        <v>ProVisioNET_study_105_05_cam2_1</v>
      </c>
      <c r="K169" s="156" t="s">
        <v>188</v>
      </c>
      <c r="L169" s="3" t="s">
        <v>196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27"/>
        <v>29/1/1998</v>
      </c>
      <c r="W169" s="157">
        <v>1</v>
      </c>
      <c r="X169" s="157">
        <v>9</v>
      </c>
      <c r="Y169" s="157">
        <v>2021</v>
      </c>
      <c r="Z169" s="157" t="str">
        <f t="shared" si="526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25"/>
        <v>ProVisioNET_study_105_05_cam2_2</v>
      </c>
      <c r="K170" s="156" t="s">
        <v>188</v>
      </c>
      <c r="L170" s="3" t="s">
        <v>196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27"/>
        <v>29/1/1998</v>
      </c>
      <c r="W170" s="157">
        <v>1</v>
      </c>
      <c r="X170" s="157">
        <v>9</v>
      </c>
      <c r="Y170" s="157">
        <v>2021</v>
      </c>
      <c r="Z170" s="157" t="str">
        <f t="shared" si="526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25"/>
        <v>ProVisioNET_study_105_05_cam3_1</v>
      </c>
      <c r="K171" s="156" t="s">
        <v>188</v>
      </c>
      <c r="L171" s="3" t="s">
        <v>196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27"/>
        <v>29/1/1998</v>
      </c>
      <c r="W171" s="157">
        <v>1</v>
      </c>
      <c r="X171" s="157">
        <v>9</v>
      </c>
      <c r="Y171" s="157">
        <v>2021</v>
      </c>
      <c r="Z171" s="157" t="str">
        <f t="shared" si="526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25"/>
        <v>ProVisioNET_study_105_05_cam3_2</v>
      </c>
      <c r="K172" s="156" t="s">
        <v>188</v>
      </c>
      <c r="L172" s="3" t="s">
        <v>196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27"/>
        <v>29/1/1998</v>
      </c>
      <c r="W172" s="157">
        <v>1</v>
      </c>
      <c r="X172" s="157">
        <v>9</v>
      </c>
      <c r="Y172" s="157">
        <v>2021</v>
      </c>
      <c r="Z172" s="157" t="str">
        <f t="shared" si="526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25"/>
        <v>ProVisioNET_study_105_05_cam4_1</v>
      </c>
      <c r="K173" s="156" t="s">
        <v>188</v>
      </c>
      <c r="L173" s="3" t="s">
        <v>196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27"/>
        <v>29/1/1998</v>
      </c>
      <c r="W173" s="157">
        <v>1</v>
      </c>
      <c r="X173" s="157">
        <v>9</v>
      </c>
      <c r="Y173" s="157">
        <v>2021</v>
      </c>
      <c r="Z173" s="157" t="str">
        <f t="shared" si="526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25"/>
        <v>ProVisioNET_study_105_05_cam4_2</v>
      </c>
      <c r="K174" s="156" t="s">
        <v>188</v>
      </c>
      <c r="L174" s="3" t="s">
        <v>196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27"/>
        <v>29/1/1998</v>
      </c>
      <c r="W174" s="157">
        <v>1</v>
      </c>
      <c r="X174" s="157">
        <v>9</v>
      </c>
      <c r="Y174" s="157">
        <v>2021</v>
      </c>
      <c r="Z174" s="157" t="str">
        <f t="shared" si="526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28">CONCATENATE(C175,"_",D175,"_",E175,"_",F175,"_",H175)</f>
        <v>ProVisioNET_study_105_05_glasses</v>
      </c>
      <c r="K175" s="156" t="s">
        <v>188</v>
      </c>
      <c r="L175" s="3" t="s">
        <v>196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27"/>
        <v>29/1/1998</v>
      </c>
      <c r="W175" s="157">
        <v>1</v>
      </c>
      <c r="X175" s="157">
        <v>9</v>
      </c>
      <c r="Y175" s="157">
        <v>2021</v>
      </c>
      <c r="Z175" s="157" t="str">
        <f t="shared" si="526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28"/>
        <v>ProVisioNET_study_105_05_ambient</v>
      </c>
      <c r="K176" s="156" t="s">
        <v>188</v>
      </c>
      <c r="L176" s="3" t="s">
        <v>196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27"/>
        <v>29/1/1998</v>
      </c>
      <c r="W176" s="157">
        <v>1</v>
      </c>
      <c r="X176" s="157">
        <v>9</v>
      </c>
      <c r="Y176" s="157">
        <v>2021</v>
      </c>
      <c r="Z176" s="157" t="str">
        <f t="shared" si="526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28"/>
        <v>ProVisioNET_study_105_05_ETrawdata</v>
      </c>
      <c r="K177" s="156" t="s">
        <v>188</v>
      </c>
      <c r="L177" s="3" t="s">
        <v>196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27"/>
        <v>29/1/1998</v>
      </c>
      <c r="W177" s="157">
        <v>1</v>
      </c>
      <c r="X177" s="157">
        <v>9</v>
      </c>
      <c r="Y177" s="157">
        <v>2021</v>
      </c>
      <c r="Z177" s="157" t="str">
        <f t="shared" si="526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28"/>
        <v>ProVisioNET_study_105_05_sri_obs</v>
      </c>
      <c r="K178" s="156" t="s">
        <v>188</v>
      </c>
      <c r="L178" s="3" t="s">
        <v>196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27"/>
        <v>29/1/1998</v>
      </c>
      <c r="W178" s="157">
        <v>1</v>
      </c>
      <c r="X178" s="157">
        <v>9</v>
      </c>
      <c r="Y178" s="157">
        <v>2021</v>
      </c>
      <c r="Z178" s="157" t="str">
        <f t="shared" si="526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28"/>
        <v>ProVisioNET_study_105_05_sri_ambient</v>
      </c>
      <c r="K179" s="156" t="s">
        <v>188</v>
      </c>
      <c r="L179" s="3" t="s">
        <v>196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27"/>
        <v>29/1/1998</v>
      </c>
      <c r="W179" s="157">
        <v>1</v>
      </c>
      <c r="X179" s="157">
        <v>9</v>
      </c>
      <c r="Y179" s="157">
        <v>2021</v>
      </c>
      <c r="Z179" s="157" t="str">
        <f t="shared" si="526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28"/>
        <v>ProVisioNET_study_105_05_fitbit</v>
      </c>
      <c r="K180" s="156" t="s">
        <v>188</v>
      </c>
      <c r="L180" s="3" t="s">
        <v>196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27"/>
        <v>29/1/1998</v>
      </c>
      <c r="W180" s="157">
        <v>1</v>
      </c>
      <c r="X180" s="157">
        <v>9</v>
      </c>
      <c r="Y180" s="157">
        <v>2021</v>
      </c>
      <c r="Z180" s="157" t="str">
        <f t="shared" si="526"/>
        <v>1/9/2021</v>
      </c>
    </row>
    <row r="181" spans="1:26" ht="15.6" x14ac:dyDescent="0.3">
      <c r="A181" s="159" t="s">
        <v>117</v>
      </c>
      <c r="B181" s="3">
        <v>6</v>
      </c>
      <c r="C181" t="s">
        <v>176</v>
      </c>
      <c r="D181" s="3" t="s">
        <v>0</v>
      </c>
      <c r="E181" s="155" t="s">
        <v>207</v>
      </c>
      <c r="F181" s="162" t="s">
        <v>127</v>
      </c>
      <c r="G181" s="150">
        <v>6</v>
      </c>
      <c r="H181" s="160" t="s">
        <v>195</v>
      </c>
      <c r="J181" s="160" t="str">
        <f t="shared" si="528"/>
        <v>ProVisioNET_study_105_05_zed</v>
      </c>
      <c r="K181" s="156" t="s">
        <v>188</v>
      </c>
      <c r="L181" s="3" t="s">
        <v>196</v>
      </c>
      <c r="O181" s="150" t="s">
        <v>217</v>
      </c>
      <c r="P181" s="150">
        <v>0</v>
      </c>
      <c r="Q181" s="157" t="s">
        <v>11</v>
      </c>
      <c r="R181" s="157" t="s">
        <v>18</v>
      </c>
      <c r="S181" s="3">
        <v>29</v>
      </c>
      <c r="T181" s="3">
        <v>1</v>
      </c>
      <c r="U181" s="3">
        <v>1998</v>
      </c>
      <c r="V181" s="3" t="str">
        <f t="shared" si="527"/>
        <v>29/1/1998</v>
      </c>
      <c r="W181" s="157">
        <v>1</v>
      </c>
      <c r="X181" s="157">
        <v>9</v>
      </c>
      <c r="Y181" s="157">
        <v>2021</v>
      </c>
      <c r="Z181" s="157" t="str">
        <f t="shared" si="526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28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29">CONCATENATE(C183,"_",D183,"_",E183,"_",F183,"_",H183,"_",I183)</f>
        <v>ProVisioNET_study_106_06_cam1_1</v>
      </c>
      <c r="K183" s="156" t="s">
        <v>188</v>
      </c>
      <c r="L183" s="3" t="s">
        <v>196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30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29"/>
        <v>ProVisioNET_study_106_06_cam1_2</v>
      </c>
      <c r="K184" s="156" t="s">
        <v>188</v>
      </c>
      <c r="L184" s="3" t="s">
        <v>196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31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30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29"/>
        <v>ProVisioNET_study_106_06_cam2_1</v>
      </c>
      <c r="K185" s="156" t="s">
        <v>188</v>
      </c>
      <c r="L185" s="3" t="s">
        <v>196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31"/>
        <v>16/8/1996</v>
      </c>
      <c r="W185" s="157">
        <v>15</v>
      </c>
      <c r="X185" s="157">
        <v>9</v>
      </c>
      <c r="Y185" s="157">
        <v>2021</v>
      </c>
      <c r="Z185" s="157" t="str">
        <f t="shared" si="530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29"/>
        <v>ProVisioNET_study_106_06_cam2_2</v>
      </c>
      <c r="K186" s="156" t="s">
        <v>188</v>
      </c>
      <c r="L186" s="3" t="s">
        <v>196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31"/>
        <v>16/8/1996</v>
      </c>
      <c r="W186" s="157">
        <v>15</v>
      </c>
      <c r="X186" s="157">
        <v>9</v>
      </c>
      <c r="Y186" s="157">
        <v>2021</v>
      </c>
      <c r="Z186" s="157" t="str">
        <f t="shared" si="530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29"/>
        <v>ProVisioNET_study_106_06_cam3_1</v>
      </c>
      <c r="K187" s="156" t="s">
        <v>188</v>
      </c>
      <c r="L187" s="3" t="s">
        <v>196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31"/>
        <v>16/8/1996</v>
      </c>
      <c r="W187" s="157">
        <v>15</v>
      </c>
      <c r="X187" s="157">
        <v>9</v>
      </c>
      <c r="Y187" s="157">
        <v>2021</v>
      </c>
      <c r="Z187" s="157" t="str">
        <f t="shared" si="530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29"/>
        <v>ProVisioNET_study_106_06_cam3_2</v>
      </c>
      <c r="K188" s="156" t="s">
        <v>188</v>
      </c>
      <c r="L188" s="3" t="s">
        <v>196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31"/>
        <v>16/8/1996</v>
      </c>
      <c r="W188" s="157">
        <v>15</v>
      </c>
      <c r="X188" s="157">
        <v>9</v>
      </c>
      <c r="Y188" s="157">
        <v>2021</v>
      </c>
      <c r="Z188" s="157" t="str">
        <f t="shared" si="530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29"/>
        <v>ProVisioNET_study_106_06_cam4_1</v>
      </c>
      <c r="K189" s="156" t="s">
        <v>188</v>
      </c>
      <c r="L189" s="3" t="s">
        <v>196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31"/>
        <v>16/8/1996</v>
      </c>
      <c r="W189" s="157">
        <v>15</v>
      </c>
      <c r="X189" s="157">
        <v>9</v>
      </c>
      <c r="Y189" s="157">
        <v>2021</v>
      </c>
      <c r="Z189" s="157" t="str">
        <f t="shared" si="530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29"/>
        <v>ProVisioNET_study_106_06_cam4_2</v>
      </c>
      <c r="K190" s="156" t="s">
        <v>188</v>
      </c>
      <c r="L190" s="3" t="s">
        <v>196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31"/>
        <v>16/8/1996</v>
      </c>
      <c r="W190" s="157">
        <v>15</v>
      </c>
      <c r="X190" s="157">
        <v>9</v>
      </c>
      <c r="Y190" s="157">
        <v>2021</v>
      </c>
      <c r="Z190" s="157" t="str">
        <f t="shared" si="530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32">CONCATENATE(C191,"_",D191,"_",E191,"_",F191,"_",H191)</f>
        <v>ProVisioNET_study_106_06_glasses</v>
      </c>
      <c r="K191" s="156" t="s">
        <v>188</v>
      </c>
      <c r="L191" s="3" t="s">
        <v>196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31"/>
        <v>16/8/1996</v>
      </c>
      <c r="W191" s="157">
        <v>15</v>
      </c>
      <c r="X191" s="157">
        <v>9</v>
      </c>
      <c r="Y191" s="157">
        <v>2021</v>
      </c>
      <c r="Z191" s="157" t="str">
        <f t="shared" si="530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32"/>
        <v>ProVisioNET_study_106_06_ambient</v>
      </c>
      <c r="K192" s="156" t="s">
        <v>188</v>
      </c>
      <c r="L192" s="3" t="s">
        <v>196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31"/>
        <v>16/8/1996</v>
      </c>
      <c r="W192" s="157">
        <v>15</v>
      </c>
      <c r="X192" s="157">
        <v>9</v>
      </c>
      <c r="Y192" s="157">
        <v>2021</v>
      </c>
      <c r="Z192" s="157" t="str">
        <f t="shared" si="530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32"/>
        <v>ProVisioNET_study_106_06_ETrawdata</v>
      </c>
      <c r="K193" s="156" t="s">
        <v>188</v>
      </c>
      <c r="L193" s="3" t="s">
        <v>196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31"/>
        <v>16/8/1996</v>
      </c>
      <c r="W193" s="157">
        <v>15</v>
      </c>
      <c r="X193" s="157">
        <v>9</v>
      </c>
      <c r="Y193" s="157">
        <v>2021</v>
      </c>
      <c r="Z193" s="157" t="str">
        <f t="shared" si="530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32"/>
        <v>ProVisioNET_study_106_06_sri_obs</v>
      </c>
      <c r="K194" s="156" t="s">
        <v>188</v>
      </c>
      <c r="L194" s="3" t="s">
        <v>196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31"/>
        <v>16/8/1996</v>
      </c>
      <c r="W194" s="157">
        <v>15</v>
      </c>
      <c r="X194" s="157">
        <v>9</v>
      </c>
      <c r="Y194" s="157">
        <v>2021</v>
      </c>
      <c r="Z194" s="157" t="str">
        <f t="shared" si="530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32"/>
        <v>ProVisioNET_study_106_06_sri_ambient</v>
      </c>
      <c r="K195" s="156" t="s">
        <v>188</v>
      </c>
      <c r="L195" s="3" t="s">
        <v>196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31"/>
        <v>16/8/1996</v>
      </c>
      <c r="W195" s="157">
        <v>15</v>
      </c>
      <c r="X195" s="157">
        <v>9</v>
      </c>
      <c r="Y195" s="157">
        <v>2021</v>
      </c>
      <c r="Z195" s="157" t="str">
        <f t="shared" si="530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32"/>
        <v>ProVisioNET_study_106_06_fitbit</v>
      </c>
      <c r="K196" s="156" t="s">
        <v>188</v>
      </c>
      <c r="L196" s="3" t="s">
        <v>196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31"/>
        <v>16/8/1996</v>
      </c>
      <c r="W196" s="157">
        <v>15</v>
      </c>
      <c r="X196" s="157">
        <v>9</v>
      </c>
      <c r="Y196" s="157">
        <v>2021</v>
      </c>
      <c r="Z196" s="157" t="str">
        <f t="shared" si="530"/>
        <v>15/9/2021</v>
      </c>
    </row>
    <row r="197" spans="1:26" ht="15.6" x14ac:dyDescent="0.3">
      <c r="A197" s="159" t="s">
        <v>117</v>
      </c>
      <c r="B197" s="3">
        <v>7</v>
      </c>
      <c r="C197" t="s">
        <v>176</v>
      </c>
      <c r="D197" s="3" t="s">
        <v>0</v>
      </c>
      <c r="E197" s="155" t="s">
        <v>211</v>
      </c>
      <c r="F197" s="162" t="s">
        <v>128</v>
      </c>
      <c r="G197" s="150">
        <v>7</v>
      </c>
      <c r="H197" s="160" t="s">
        <v>195</v>
      </c>
      <c r="J197" s="160" t="str">
        <f t="shared" si="532"/>
        <v>ProVisioNET_study_106_06_zed</v>
      </c>
      <c r="K197" s="156" t="s">
        <v>188</v>
      </c>
      <c r="L197" s="3" t="s">
        <v>196</v>
      </c>
      <c r="O197" s="3" t="s">
        <v>191</v>
      </c>
      <c r="P197" s="150">
        <v>0</v>
      </c>
      <c r="Q197" s="157" t="s">
        <v>11</v>
      </c>
      <c r="R197" s="157" t="s">
        <v>18</v>
      </c>
      <c r="S197" s="3">
        <v>16</v>
      </c>
      <c r="T197" s="3">
        <v>8</v>
      </c>
      <c r="U197" s="3">
        <v>1996</v>
      </c>
      <c r="V197" s="3" t="str">
        <f t="shared" si="531"/>
        <v>16/8/1996</v>
      </c>
      <c r="W197" s="157">
        <v>15</v>
      </c>
      <c r="X197" s="157">
        <v>9</v>
      </c>
      <c r="Y197" s="157">
        <v>2021</v>
      </c>
      <c r="Z197" s="157" t="str">
        <f t="shared" si="530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32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33">CONCATENATE(C199,"_",D199,"_",E199,"_",F199,"_",H199,"_",I199)</f>
        <v>ProVisioNET_study_202_02_cam1_1</v>
      </c>
      <c r="K199" s="156" t="s">
        <v>188</v>
      </c>
      <c r="L199" s="3" t="s">
        <v>178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34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33"/>
        <v>ProVisioNET_study_202_02_cam1_2</v>
      </c>
      <c r="K200" s="156" t="s">
        <v>188</v>
      </c>
      <c r="L200" s="3" t="s">
        <v>178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35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34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33"/>
        <v>ProVisioNET_study_202_02_cam2_1</v>
      </c>
      <c r="K201" s="156" t="s">
        <v>188</v>
      </c>
      <c r="L201" s="3" t="s">
        <v>178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35"/>
        <v>7/7/1965</v>
      </c>
      <c r="W201" s="157">
        <v>27</v>
      </c>
      <c r="X201" s="157">
        <v>9</v>
      </c>
      <c r="Y201" s="157">
        <v>2021</v>
      </c>
      <c r="Z201" s="157" t="str">
        <f t="shared" si="534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33"/>
        <v>ProVisioNET_study_202_02_cam2_2</v>
      </c>
      <c r="K202" s="156" t="s">
        <v>188</v>
      </c>
      <c r="L202" s="3" t="s">
        <v>178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35"/>
        <v>7/7/1965</v>
      </c>
      <c r="W202" s="157">
        <v>27</v>
      </c>
      <c r="X202" s="157">
        <v>9</v>
      </c>
      <c r="Y202" s="157">
        <v>2021</v>
      </c>
      <c r="Z202" s="157" t="str">
        <f t="shared" si="534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33"/>
        <v>ProVisioNET_study_202_02_cam3_1</v>
      </c>
      <c r="K203" s="156" t="s">
        <v>188</v>
      </c>
      <c r="L203" s="3" t="s">
        <v>178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35"/>
        <v>7/7/1965</v>
      </c>
      <c r="W203" s="157">
        <v>27</v>
      </c>
      <c r="X203" s="157">
        <v>9</v>
      </c>
      <c r="Y203" s="157">
        <v>2021</v>
      </c>
      <c r="Z203" s="157" t="str">
        <f t="shared" si="534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33"/>
        <v>ProVisioNET_study_202_02_cam3_2</v>
      </c>
      <c r="K204" s="156" t="s">
        <v>188</v>
      </c>
      <c r="L204" s="3" t="s">
        <v>178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35"/>
        <v>7/7/1965</v>
      </c>
      <c r="W204" s="157">
        <v>27</v>
      </c>
      <c r="X204" s="157">
        <v>9</v>
      </c>
      <c r="Y204" s="157">
        <v>2021</v>
      </c>
      <c r="Z204" s="157" t="str">
        <f t="shared" si="534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33"/>
        <v>ProVisioNET_study_202_02_cam4_1</v>
      </c>
      <c r="K205" s="156" t="s">
        <v>188</v>
      </c>
      <c r="L205" s="3" t="s">
        <v>178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35"/>
        <v>7/7/1965</v>
      </c>
      <c r="W205" s="157">
        <v>27</v>
      </c>
      <c r="X205" s="157">
        <v>9</v>
      </c>
      <c r="Y205" s="157">
        <v>2021</v>
      </c>
      <c r="Z205" s="157" t="str">
        <f t="shared" si="534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33"/>
        <v>ProVisioNET_study_202_02_cam4_2</v>
      </c>
      <c r="K206" s="156" t="s">
        <v>188</v>
      </c>
      <c r="L206" s="3" t="s">
        <v>178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35"/>
        <v>7/7/1965</v>
      </c>
      <c r="W206" s="157">
        <v>27</v>
      </c>
      <c r="X206" s="157">
        <v>9</v>
      </c>
      <c r="Y206" s="157">
        <v>2021</v>
      </c>
      <c r="Z206" s="157" t="str">
        <f t="shared" si="534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36">CONCATENATE(C207,"_",D207,"_",E207,"_",F207,"_",H207)</f>
        <v>ProVisioNET_study_202_02_glasses</v>
      </c>
      <c r="K207" s="156" t="s">
        <v>188</v>
      </c>
      <c r="L207" s="3" t="s">
        <v>178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35"/>
        <v>7/7/1965</v>
      </c>
      <c r="W207" s="157">
        <v>27</v>
      </c>
      <c r="X207" s="157">
        <v>9</v>
      </c>
      <c r="Y207" s="157">
        <v>2021</v>
      </c>
      <c r="Z207" s="157" t="str">
        <f t="shared" si="534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36"/>
        <v>ProVisioNET_study_202_02_ambient</v>
      </c>
      <c r="K208" s="156" t="s">
        <v>188</v>
      </c>
      <c r="L208" s="3" t="s">
        <v>178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35"/>
        <v>7/7/1965</v>
      </c>
      <c r="W208" s="157">
        <v>27</v>
      </c>
      <c r="X208" s="157">
        <v>9</v>
      </c>
      <c r="Y208" s="157">
        <v>2021</v>
      </c>
      <c r="Z208" s="157" t="str">
        <f t="shared" si="534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36"/>
        <v>ProVisioNET_study_202_02_ETrawdata</v>
      </c>
      <c r="K209" s="156" t="s">
        <v>188</v>
      </c>
      <c r="L209" s="3" t="s">
        <v>178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35"/>
        <v>7/7/1965</v>
      </c>
      <c r="W209" s="157">
        <v>27</v>
      </c>
      <c r="X209" s="157">
        <v>9</v>
      </c>
      <c r="Y209" s="157">
        <v>2021</v>
      </c>
      <c r="Z209" s="157" t="str">
        <f t="shared" si="534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36"/>
        <v>ProVisioNET_study_202_02_sri_obs</v>
      </c>
      <c r="K210" s="156" t="s">
        <v>188</v>
      </c>
      <c r="L210" s="3" t="s">
        <v>178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35"/>
        <v>7/7/1965</v>
      </c>
      <c r="W210" s="157">
        <v>27</v>
      </c>
      <c r="X210" s="157">
        <v>9</v>
      </c>
      <c r="Y210" s="157">
        <v>2021</v>
      </c>
      <c r="Z210" s="157" t="str">
        <f t="shared" si="534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35"/>
        <v>7/7/1965</v>
      </c>
      <c r="W211" s="157">
        <v>27</v>
      </c>
      <c r="X211" s="157">
        <v>9</v>
      </c>
      <c r="Y211" s="157">
        <v>2021</v>
      </c>
      <c r="Z211" s="157" t="str">
        <f t="shared" si="534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35"/>
        <v>7/7/1965</v>
      </c>
      <c r="W212" s="157">
        <v>27</v>
      </c>
      <c r="X212" s="157">
        <v>9</v>
      </c>
      <c r="Y212" s="157">
        <v>2021</v>
      </c>
      <c r="Z212" s="157" t="str">
        <f t="shared" si="534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35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ht="15.6" x14ac:dyDescent="0.3">
      <c r="A214" s="159" t="s">
        <v>117</v>
      </c>
      <c r="B214" s="3">
        <v>8</v>
      </c>
      <c r="C214" t="s">
        <v>176</v>
      </c>
      <c r="D214" s="3" t="s">
        <v>0</v>
      </c>
      <c r="E214" s="155" t="s">
        <v>209</v>
      </c>
      <c r="F214" s="162" t="s">
        <v>21</v>
      </c>
      <c r="G214" s="150">
        <v>8</v>
      </c>
      <c r="H214" s="160" t="s">
        <v>195</v>
      </c>
      <c r="J214" s="160" t="str">
        <f>CONCATENATE(C214,"_",D214,"_",E214,"_",F214,"_",H214)</f>
        <v>ProVisioNET_study_202_02_zed</v>
      </c>
      <c r="K214" s="156" t="s">
        <v>188</v>
      </c>
      <c r="L214" s="3" t="s">
        <v>178</v>
      </c>
      <c r="O214" s="3" t="s">
        <v>201</v>
      </c>
      <c r="P214" s="3">
        <v>32</v>
      </c>
      <c r="Q214" s="157" t="s">
        <v>11</v>
      </c>
      <c r="R214" s="157" t="s">
        <v>18</v>
      </c>
      <c r="S214" s="3">
        <v>7</v>
      </c>
      <c r="T214" s="3">
        <v>7</v>
      </c>
      <c r="U214" s="3">
        <v>1965</v>
      </c>
      <c r="V214" s="3" t="str">
        <f t="shared" si="535"/>
        <v>7/7/1965</v>
      </c>
      <c r="W214" s="157">
        <v>27</v>
      </c>
      <c r="X214" s="157">
        <v>9</v>
      </c>
      <c r="Y214" s="157">
        <v>2021</v>
      </c>
      <c r="Z214" s="157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37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38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37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39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38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37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39"/>
        <v>30/1/1994</v>
      </c>
      <c r="W218" s="157">
        <v>5</v>
      </c>
      <c r="X218" s="157">
        <v>10</v>
      </c>
      <c r="Y218" s="157">
        <v>2021</v>
      </c>
      <c r="Z218" s="157" t="str">
        <f t="shared" si="538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37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39"/>
        <v>30/1/1994</v>
      </c>
      <c r="W219" s="157">
        <v>5</v>
      </c>
      <c r="X219" s="157">
        <v>10</v>
      </c>
      <c r="Y219" s="157">
        <v>2021</v>
      </c>
      <c r="Z219" s="157" t="str">
        <f t="shared" si="538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37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39"/>
        <v>30/1/1994</v>
      </c>
      <c r="W220" s="157">
        <v>5</v>
      </c>
      <c r="X220" s="157">
        <v>10</v>
      </c>
      <c r="Y220" s="157">
        <v>2021</v>
      </c>
      <c r="Z220" s="157" t="str">
        <f t="shared" si="538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37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39"/>
        <v>30/1/1994</v>
      </c>
      <c r="W221" s="157">
        <v>5</v>
      </c>
      <c r="X221" s="157">
        <v>10</v>
      </c>
      <c r="Y221" s="157">
        <v>2021</v>
      </c>
      <c r="Z221" s="157" t="str">
        <f t="shared" si="538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37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39"/>
        <v>30/1/1994</v>
      </c>
      <c r="W222" s="157">
        <v>5</v>
      </c>
      <c r="X222" s="157">
        <v>10</v>
      </c>
      <c r="Y222" s="157">
        <v>2021</v>
      </c>
      <c r="Z222" s="157" t="str">
        <f t="shared" si="538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37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39"/>
        <v>30/1/1994</v>
      </c>
      <c r="W223" s="157">
        <v>5</v>
      </c>
      <c r="X223" s="157">
        <v>10</v>
      </c>
      <c r="Y223" s="157">
        <v>2021</v>
      </c>
      <c r="Z223" s="157" t="str">
        <f t="shared" si="538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40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39"/>
        <v>30/1/1994</v>
      </c>
      <c r="W224" s="157">
        <v>5</v>
      </c>
      <c r="X224" s="157">
        <v>10</v>
      </c>
      <c r="Y224" s="157">
        <v>2021</v>
      </c>
      <c r="Z224" s="157" t="str">
        <f t="shared" si="538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40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39"/>
        <v>30/1/1994</v>
      </c>
      <c r="W225" s="157">
        <v>5</v>
      </c>
      <c r="X225" s="157">
        <v>10</v>
      </c>
      <c r="Y225" s="157">
        <v>2021</v>
      </c>
      <c r="Z225" s="157" t="str">
        <f t="shared" si="538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40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39"/>
        <v>30/1/1994</v>
      </c>
      <c r="W226" s="157">
        <v>5</v>
      </c>
      <c r="X226" s="157">
        <v>10</v>
      </c>
      <c r="Y226" s="157">
        <v>2021</v>
      </c>
      <c r="Z226" s="157" t="str">
        <f t="shared" si="538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40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39"/>
        <v>30/1/1994</v>
      </c>
      <c r="W227" s="157">
        <v>5</v>
      </c>
      <c r="X227" s="157">
        <v>10</v>
      </c>
      <c r="Y227" s="157">
        <v>2021</v>
      </c>
      <c r="Z227" s="157" t="str">
        <f t="shared" si="538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40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39"/>
        <v>30/1/1994</v>
      </c>
      <c r="W228" s="157">
        <v>5</v>
      </c>
      <c r="X228" s="157">
        <v>10</v>
      </c>
      <c r="Y228" s="157">
        <v>2021</v>
      </c>
      <c r="Z228" s="157" t="str">
        <f t="shared" si="538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40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39"/>
        <v>30/1/1994</v>
      </c>
      <c r="W229" s="157">
        <v>5</v>
      </c>
      <c r="X229" s="157">
        <v>10</v>
      </c>
      <c r="Y229" s="157">
        <v>2021</v>
      </c>
      <c r="Z229" s="157" t="str">
        <f t="shared" si="538"/>
        <v>5/10/2021</v>
      </c>
    </row>
    <row r="230" spans="1:26" ht="15.6" x14ac:dyDescent="0.3">
      <c r="A230" s="159" t="s">
        <v>117</v>
      </c>
      <c r="B230" s="3">
        <v>9</v>
      </c>
      <c r="C230" t="s">
        <v>176</v>
      </c>
      <c r="D230" s="3" t="s">
        <v>0</v>
      </c>
      <c r="E230" s="155" t="s">
        <v>210</v>
      </c>
      <c r="F230" s="162" t="s">
        <v>22</v>
      </c>
      <c r="G230" s="150">
        <v>9</v>
      </c>
      <c r="H230" s="160" t="s">
        <v>195</v>
      </c>
      <c r="J230" s="160" t="str">
        <f t="shared" si="540"/>
        <v>ProVisioNET_study_203_03_zed</v>
      </c>
      <c r="K230" s="156" t="s">
        <v>188</v>
      </c>
      <c r="L230" s="3" t="s">
        <v>178</v>
      </c>
      <c r="M230" s="3" t="s">
        <v>215</v>
      </c>
      <c r="N230" s="3">
        <v>3</v>
      </c>
      <c r="O230" t="s">
        <v>218</v>
      </c>
      <c r="P230" s="3">
        <v>3</v>
      </c>
      <c r="Q230" s="157" t="s">
        <v>11</v>
      </c>
      <c r="R230" s="157" t="s">
        <v>18</v>
      </c>
      <c r="S230" s="3">
        <v>30</v>
      </c>
      <c r="T230" s="3">
        <v>1</v>
      </c>
      <c r="U230" s="3">
        <v>1994</v>
      </c>
      <c r="V230" s="3" t="str">
        <f t="shared" si="539"/>
        <v>30/1/1994</v>
      </c>
      <c r="W230" s="157">
        <v>5</v>
      </c>
      <c r="X230" s="157">
        <v>10</v>
      </c>
      <c r="Y230" s="157">
        <v>2021</v>
      </c>
      <c r="Z230" s="157" t="str">
        <f t="shared" si="538"/>
        <v>5/10/2021</v>
      </c>
    </row>
    <row r="231" spans="1:26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40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52" t="s">
        <v>11</v>
      </c>
      <c r="R231" s="152" t="s">
        <v>18</v>
      </c>
      <c r="S231" s="152">
        <v>28</v>
      </c>
      <c r="T231" s="152">
        <v>8</v>
      </c>
      <c r="U231" s="152">
        <v>1998</v>
      </c>
      <c r="V231" s="152" t="str">
        <f>S231&amp;"/"&amp;T231&amp;"/"&amp;U231</f>
        <v>28/8/1998</v>
      </c>
      <c r="W231" s="152">
        <v>6</v>
      </c>
      <c r="X231" s="152">
        <v>10</v>
      </c>
      <c r="Y231" s="152">
        <v>2021</v>
      </c>
      <c r="Z231" s="152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41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42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41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43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42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41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43"/>
        <v>28/8/1998</v>
      </c>
      <c r="W234" s="157">
        <v>6</v>
      </c>
      <c r="X234" s="157">
        <v>10</v>
      </c>
      <c r="Y234" s="157">
        <v>2021</v>
      </c>
      <c r="Z234" s="157" t="str">
        <f t="shared" si="542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41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43"/>
        <v>28/8/1998</v>
      </c>
      <c r="W235" s="157">
        <v>6</v>
      </c>
      <c r="X235" s="157">
        <v>10</v>
      </c>
      <c r="Y235" s="157">
        <v>2021</v>
      </c>
      <c r="Z235" s="157" t="str">
        <f t="shared" si="542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41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43"/>
        <v>28/8/1998</v>
      </c>
      <c r="W236" s="157">
        <v>6</v>
      </c>
      <c r="X236" s="157">
        <v>10</v>
      </c>
      <c r="Y236" s="157">
        <v>2021</v>
      </c>
      <c r="Z236" s="157" t="str">
        <f t="shared" si="542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41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43"/>
        <v>28/8/1998</v>
      </c>
      <c r="W237" s="157">
        <v>6</v>
      </c>
      <c r="X237" s="157">
        <v>10</v>
      </c>
      <c r="Y237" s="157">
        <v>2021</v>
      </c>
      <c r="Z237" s="157" t="str">
        <f t="shared" si="542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41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43"/>
        <v>28/8/1998</v>
      </c>
      <c r="W238" s="157">
        <v>6</v>
      </c>
      <c r="X238" s="157">
        <v>10</v>
      </c>
      <c r="Y238" s="157">
        <v>2021</v>
      </c>
      <c r="Z238" s="157" t="str">
        <f t="shared" si="542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41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43"/>
        <v>28/8/1998</v>
      </c>
      <c r="W239" s="157">
        <v>6</v>
      </c>
      <c r="X239" s="157">
        <v>10</v>
      </c>
      <c r="Y239" s="157">
        <v>2021</v>
      </c>
      <c r="Z239" s="157" t="str">
        <f t="shared" si="542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44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43"/>
        <v>28/8/1998</v>
      </c>
      <c r="W240" s="157">
        <v>6</v>
      </c>
      <c r="X240" s="157">
        <v>10</v>
      </c>
      <c r="Y240" s="157">
        <v>2021</v>
      </c>
      <c r="Z240" s="157" t="str">
        <f t="shared" si="542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44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43"/>
        <v>28/8/1998</v>
      </c>
      <c r="W241" s="157">
        <v>6</v>
      </c>
      <c r="X241" s="157">
        <v>10</v>
      </c>
      <c r="Y241" s="157">
        <v>2021</v>
      </c>
      <c r="Z241" s="157" t="str">
        <f t="shared" si="542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44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43"/>
        <v>28/8/1998</v>
      </c>
      <c r="W242" s="157">
        <v>6</v>
      </c>
      <c r="X242" s="157">
        <v>10</v>
      </c>
      <c r="Y242" s="157">
        <v>2021</v>
      </c>
      <c r="Z242" s="157" t="str">
        <f t="shared" si="542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44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43"/>
        <v>28/8/1998</v>
      </c>
      <c r="W243" s="157">
        <v>6</v>
      </c>
      <c r="X243" s="157">
        <v>10</v>
      </c>
      <c r="Y243" s="157">
        <v>2021</v>
      </c>
      <c r="Z243" s="157" t="str">
        <f t="shared" si="542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44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43"/>
        <v>28/8/1998</v>
      </c>
      <c r="W244" s="157">
        <v>6</v>
      </c>
      <c r="X244" s="157">
        <v>10</v>
      </c>
      <c r="Y244" s="157">
        <v>2021</v>
      </c>
      <c r="Z244" s="157" t="str">
        <f t="shared" si="542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44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43"/>
        <v>28/8/1998</v>
      </c>
      <c r="W245" s="157">
        <v>6</v>
      </c>
      <c r="X245" s="157">
        <v>10</v>
      </c>
      <c r="Y245" s="157">
        <v>2021</v>
      </c>
      <c r="Z245" s="157" t="str">
        <f t="shared" si="542"/>
        <v>6/10/2021</v>
      </c>
    </row>
    <row r="246" spans="1:26" ht="15.6" x14ac:dyDescent="0.3">
      <c r="A246" s="159" t="s">
        <v>117</v>
      </c>
      <c r="B246" s="3">
        <v>10</v>
      </c>
      <c r="C246" t="s">
        <v>176</v>
      </c>
      <c r="D246" s="3" t="s">
        <v>0</v>
      </c>
      <c r="E246" s="155" t="s">
        <v>219</v>
      </c>
      <c r="F246" s="162" t="s">
        <v>213</v>
      </c>
      <c r="G246" s="150">
        <v>10</v>
      </c>
      <c r="H246" s="160" t="s">
        <v>195</v>
      </c>
      <c r="J246" s="160" t="str">
        <f t="shared" si="544"/>
        <v>ProVisioNET_study_108_07_zed</v>
      </c>
      <c r="K246" s="156" t="s">
        <v>188</v>
      </c>
      <c r="L246" s="3" t="s">
        <v>178</v>
      </c>
      <c r="M246" s="3" t="s">
        <v>183</v>
      </c>
      <c r="N246" s="3">
        <v>7</v>
      </c>
      <c r="O246" t="s">
        <v>218</v>
      </c>
      <c r="P246" s="3">
        <v>0</v>
      </c>
      <c r="Q246" s="157" t="s">
        <v>11</v>
      </c>
      <c r="R246" s="157" t="s">
        <v>18</v>
      </c>
      <c r="S246" s="3">
        <v>28</v>
      </c>
      <c r="T246" s="3">
        <v>8</v>
      </c>
      <c r="U246" s="3">
        <v>1998</v>
      </c>
      <c r="V246" s="163" t="str">
        <f t="shared" si="543"/>
        <v>28/8/1998</v>
      </c>
      <c r="W246" s="157">
        <v>6</v>
      </c>
      <c r="X246" s="157">
        <v>10</v>
      </c>
      <c r="Y246" s="157">
        <v>2021</v>
      </c>
      <c r="Z246" s="157" t="str">
        <f t="shared" si="542"/>
        <v>6/10/2021</v>
      </c>
    </row>
    <row r="247" spans="1:26" ht="15.6" x14ac:dyDescent="0.3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44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6" x14ac:dyDescent="0.3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45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46">W248&amp;"/"&amp;X248&amp;"/"&amp;Y248</f>
        <v>13/10/2021</v>
      </c>
    </row>
    <row r="249" spans="1:26" ht="15.6" x14ac:dyDescent="0.3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45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47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46"/>
        <v>13/10/2021</v>
      </c>
    </row>
    <row r="250" spans="1:26" ht="15.6" x14ac:dyDescent="0.3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45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47"/>
        <v>14/5/1997</v>
      </c>
      <c r="W250" s="157">
        <v>13</v>
      </c>
      <c r="X250" s="157">
        <v>10</v>
      </c>
      <c r="Y250" s="157">
        <v>2021</v>
      </c>
      <c r="Z250" s="157" t="str">
        <f t="shared" si="546"/>
        <v>13/10/2021</v>
      </c>
    </row>
    <row r="251" spans="1:26" ht="15.6" x14ac:dyDescent="0.3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45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47"/>
        <v>14/5/1997</v>
      </c>
      <c r="W251" s="157">
        <v>13</v>
      </c>
      <c r="X251" s="157">
        <v>10</v>
      </c>
      <c r="Y251" s="157">
        <v>2021</v>
      </c>
      <c r="Z251" s="157" t="str">
        <f t="shared" si="546"/>
        <v>13/10/2021</v>
      </c>
    </row>
    <row r="252" spans="1:26" ht="15.6" x14ac:dyDescent="0.3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45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47"/>
        <v>14/5/1997</v>
      </c>
      <c r="W252" s="157">
        <v>13</v>
      </c>
      <c r="X252" s="157">
        <v>10</v>
      </c>
      <c r="Y252" s="157">
        <v>2021</v>
      </c>
      <c r="Z252" s="157" t="str">
        <f t="shared" si="546"/>
        <v>13/10/2021</v>
      </c>
    </row>
    <row r="253" spans="1:26" ht="15.6" x14ac:dyDescent="0.3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45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47"/>
        <v>14/5/1997</v>
      </c>
      <c r="W253" s="157">
        <v>13</v>
      </c>
      <c r="X253" s="157">
        <v>10</v>
      </c>
      <c r="Y253" s="157">
        <v>2021</v>
      </c>
      <c r="Z253" s="157" t="str">
        <f t="shared" si="546"/>
        <v>13/10/2021</v>
      </c>
    </row>
    <row r="254" spans="1:26" ht="15.6" x14ac:dyDescent="0.3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45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47"/>
        <v>14/5/1997</v>
      </c>
      <c r="W254" s="157">
        <v>13</v>
      </c>
      <c r="X254" s="157">
        <v>10</v>
      </c>
      <c r="Y254" s="157">
        <v>2021</v>
      </c>
      <c r="Z254" s="157" t="str">
        <f t="shared" si="546"/>
        <v>13/10/2021</v>
      </c>
    </row>
    <row r="255" spans="1:26" ht="15.6" x14ac:dyDescent="0.3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45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47"/>
        <v>14/5/1997</v>
      </c>
      <c r="W255" s="157">
        <v>13</v>
      </c>
      <c r="X255" s="157">
        <v>10</v>
      </c>
      <c r="Y255" s="157">
        <v>2021</v>
      </c>
      <c r="Z255" s="157" t="str">
        <f t="shared" si="546"/>
        <v>13/10/2021</v>
      </c>
    </row>
    <row r="256" spans="1:26" ht="15.6" x14ac:dyDescent="0.3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48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47"/>
        <v>14/5/1997</v>
      </c>
      <c r="W256" s="157">
        <v>13</v>
      </c>
      <c r="X256" s="157">
        <v>10</v>
      </c>
      <c r="Y256" s="157">
        <v>2021</v>
      </c>
      <c r="Z256" s="157" t="str">
        <f t="shared" si="546"/>
        <v>13/10/2021</v>
      </c>
    </row>
    <row r="257" spans="1:26" ht="15.6" x14ac:dyDescent="0.3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48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47"/>
        <v>14/5/1997</v>
      </c>
      <c r="W257" s="157">
        <v>13</v>
      </c>
      <c r="X257" s="157">
        <v>10</v>
      </c>
      <c r="Y257" s="157">
        <v>2021</v>
      </c>
      <c r="Z257" s="157" t="str">
        <f t="shared" si="546"/>
        <v>13/10/2021</v>
      </c>
    </row>
    <row r="258" spans="1:26" ht="15.6" x14ac:dyDescent="0.3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48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47"/>
        <v>14/5/1997</v>
      </c>
      <c r="W258" s="157">
        <v>13</v>
      </c>
      <c r="X258" s="157">
        <v>10</v>
      </c>
      <c r="Y258" s="157">
        <v>2021</v>
      </c>
      <c r="Z258" s="157" t="str">
        <f t="shared" si="546"/>
        <v>13/10/2021</v>
      </c>
    </row>
    <row r="259" spans="1:26" ht="15.6" x14ac:dyDescent="0.3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48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47"/>
        <v>14/5/1997</v>
      </c>
      <c r="W259" s="157">
        <v>13</v>
      </c>
      <c r="X259" s="157">
        <v>10</v>
      </c>
      <c r="Y259" s="157">
        <v>2021</v>
      </c>
      <c r="Z259" s="157" t="str">
        <f t="shared" si="546"/>
        <v>13/10/2021</v>
      </c>
    </row>
    <row r="260" spans="1:26" ht="15.6" x14ac:dyDescent="0.3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48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47"/>
        <v>14/5/1997</v>
      </c>
      <c r="W260" s="157">
        <v>13</v>
      </c>
      <c r="X260" s="157">
        <v>10</v>
      </c>
      <c r="Y260" s="157">
        <v>2021</v>
      </c>
      <c r="Z260" s="157" t="str">
        <f t="shared" si="546"/>
        <v>13/10/2021</v>
      </c>
    </row>
    <row r="261" spans="1:26" ht="15.6" x14ac:dyDescent="0.3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48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47"/>
        <v>14/5/1997</v>
      </c>
      <c r="W261" s="157">
        <v>13</v>
      </c>
      <c r="X261" s="157">
        <v>10</v>
      </c>
      <c r="Y261" s="157">
        <v>2021</v>
      </c>
      <c r="Z261" s="157" t="str">
        <f t="shared" si="546"/>
        <v>13/10/2021</v>
      </c>
    </row>
    <row r="262" spans="1:26" ht="15.6" x14ac:dyDescent="0.3">
      <c r="A262" s="159" t="s">
        <v>117</v>
      </c>
      <c r="B262" s="3">
        <v>11</v>
      </c>
      <c r="C262" t="s">
        <v>176</v>
      </c>
      <c r="D262" s="3" t="s">
        <v>0</v>
      </c>
      <c r="E262" s="155" t="s">
        <v>219</v>
      </c>
      <c r="F262" s="162" t="s">
        <v>220</v>
      </c>
      <c r="G262" s="150">
        <v>11</v>
      </c>
      <c r="H262" s="160" t="s">
        <v>195</v>
      </c>
      <c r="J262" s="160" t="str">
        <f t="shared" si="548"/>
        <v>ProVisioNET_study_108_08_zed</v>
      </c>
      <c r="K262" s="156"/>
      <c r="L262" s="3" t="s">
        <v>178</v>
      </c>
      <c r="M262" s="3" t="s">
        <v>193</v>
      </c>
      <c r="N262" s="3">
        <v>10</v>
      </c>
      <c r="O262" s="3" t="s">
        <v>185</v>
      </c>
      <c r="P262" s="3">
        <v>0</v>
      </c>
      <c r="Q262" s="157" t="s">
        <v>11</v>
      </c>
      <c r="R262" s="157" t="s">
        <v>18</v>
      </c>
      <c r="S262" s="3">
        <v>14</v>
      </c>
      <c r="T262" s="3">
        <v>5</v>
      </c>
      <c r="U262" s="3">
        <v>1997</v>
      </c>
      <c r="V262" s="163" t="str">
        <f t="shared" si="547"/>
        <v>14/5/1997</v>
      </c>
      <c r="W262" s="157">
        <v>13</v>
      </c>
      <c r="X262" s="157">
        <v>10</v>
      </c>
      <c r="Y262" s="157">
        <v>2021</v>
      </c>
      <c r="Z262" s="157" t="str">
        <f t="shared" si="546"/>
        <v>13/10/2021</v>
      </c>
    </row>
    <row r="263" spans="1:26" ht="15.6" x14ac:dyDescent="0.3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48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6" x14ac:dyDescent="0.3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49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50">W264&amp;"/"&amp;X264&amp;"/"&amp;Y264</f>
        <v>18/10/2021</v>
      </c>
    </row>
    <row r="265" spans="1:26" ht="15.6" x14ac:dyDescent="0.3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49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51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50"/>
        <v>18/10/2021</v>
      </c>
    </row>
    <row r="266" spans="1:26" ht="15.6" x14ac:dyDescent="0.3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49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51"/>
        <v>7/4/1998</v>
      </c>
      <c r="W266" s="157">
        <v>18</v>
      </c>
      <c r="X266" s="157">
        <v>10</v>
      </c>
      <c r="Y266" s="157">
        <v>2021</v>
      </c>
      <c r="Z266" s="157" t="str">
        <f t="shared" si="550"/>
        <v>18/10/2021</v>
      </c>
    </row>
    <row r="267" spans="1:26" ht="15.6" x14ac:dyDescent="0.3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49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51"/>
        <v>7/4/1998</v>
      </c>
      <c r="W267" s="157">
        <v>18</v>
      </c>
      <c r="X267" s="157">
        <v>10</v>
      </c>
      <c r="Y267" s="157">
        <v>2021</v>
      </c>
      <c r="Z267" s="157" t="str">
        <f t="shared" si="550"/>
        <v>18/10/2021</v>
      </c>
    </row>
    <row r="268" spans="1:26" ht="15.6" x14ac:dyDescent="0.3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49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51"/>
        <v>7/4/1998</v>
      </c>
      <c r="W268" s="157">
        <v>18</v>
      </c>
      <c r="X268" s="157">
        <v>10</v>
      </c>
      <c r="Y268" s="157">
        <v>2021</v>
      </c>
      <c r="Z268" s="157" t="str">
        <f t="shared" si="550"/>
        <v>18/10/2021</v>
      </c>
    </row>
    <row r="269" spans="1:26" ht="15.6" x14ac:dyDescent="0.3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49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51"/>
        <v>7/4/1998</v>
      </c>
      <c r="W269" s="157">
        <v>18</v>
      </c>
      <c r="X269" s="157">
        <v>10</v>
      </c>
      <c r="Y269" s="157">
        <v>2021</v>
      </c>
      <c r="Z269" s="157" t="str">
        <f t="shared" si="550"/>
        <v>18/10/2021</v>
      </c>
    </row>
    <row r="270" spans="1:26" ht="15.6" x14ac:dyDescent="0.3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49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51"/>
        <v>7/4/1998</v>
      </c>
      <c r="W270" s="157">
        <v>18</v>
      </c>
      <c r="X270" s="157">
        <v>10</v>
      </c>
      <c r="Y270" s="157">
        <v>2021</v>
      </c>
      <c r="Z270" s="157" t="str">
        <f t="shared" si="550"/>
        <v>18/10/2021</v>
      </c>
    </row>
    <row r="271" spans="1:26" ht="15.6" x14ac:dyDescent="0.3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49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51"/>
        <v>7/4/1998</v>
      </c>
      <c r="W271" s="157">
        <v>18</v>
      </c>
      <c r="X271" s="157">
        <v>10</v>
      </c>
      <c r="Y271" s="157">
        <v>2021</v>
      </c>
      <c r="Z271" s="157" t="str">
        <f t="shared" si="550"/>
        <v>18/10/2021</v>
      </c>
    </row>
    <row r="272" spans="1:26" ht="15.6" x14ac:dyDescent="0.3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52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51"/>
        <v>7/4/1998</v>
      </c>
      <c r="W272" s="157">
        <v>18</v>
      </c>
      <c r="X272" s="157">
        <v>10</v>
      </c>
      <c r="Y272" s="157">
        <v>2021</v>
      </c>
      <c r="Z272" s="157" t="str">
        <f t="shared" si="550"/>
        <v>18/10/2021</v>
      </c>
    </row>
    <row r="273" spans="1:26" ht="15.6" x14ac:dyDescent="0.3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52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51"/>
        <v>7/4/1998</v>
      </c>
      <c r="W273" s="157">
        <v>18</v>
      </c>
      <c r="X273" s="157">
        <v>10</v>
      </c>
      <c r="Y273" s="157">
        <v>2021</v>
      </c>
      <c r="Z273" s="157" t="str">
        <f t="shared" si="550"/>
        <v>18/10/2021</v>
      </c>
    </row>
    <row r="274" spans="1:26" ht="15.6" x14ac:dyDescent="0.3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52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51"/>
        <v>7/4/1998</v>
      </c>
      <c r="W274" s="157">
        <v>18</v>
      </c>
      <c r="X274" s="157">
        <v>10</v>
      </c>
      <c r="Y274" s="157">
        <v>2021</v>
      </c>
      <c r="Z274" s="157" t="str">
        <f t="shared" si="550"/>
        <v>18/10/2021</v>
      </c>
    </row>
    <row r="275" spans="1:26" ht="15.6" x14ac:dyDescent="0.3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52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51"/>
        <v>7/4/1998</v>
      </c>
      <c r="W275" s="157">
        <v>18</v>
      </c>
      <c r="X275" s="157">
        <v>10</v>
      </c>
      <c r="Y275" s="157">
        <v>2021</v>
      </c>
      <c r="Z275" s="157" t="str">
        <f t="shared" si="550"/>
        <v>18/10/2021</v>
      </c>
    </row>
    <row r="276" spans="1:26" ht="15.6" x14ac:dyDescent="0.3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52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51"/>
        <v>7/4/1998</v>
      </c>
      <c r="W276" s="157">
        <v>18</v>
      </c>
      <c r="X276" s="157">
        <v>10</v>
      </c>
      <c r="Y276" s="157">
        <v>2021</v>
      </c>
      <c r="Z276" s="157" t="str">
        <f t="shared" si="550"/>
        <v>18/10/2021</v>
      </c>
    </row>
    <row r="277" spans="1:26" ht="15.6" x14ac:dyDescent="0.3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52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51"/>
        <v>7/4/1998</v>
      </c>
      <c r="W277" s="157">
        <v>18</v>
      </c>
      <c r="X277" s="157">
        <v>10</v>
      </c>
      <c r="Y277" s="157">
        <v>2021</v>
      </c>
      <c r="Z277" s="157" t="str">
        <f t="shared" si="550"/>
        <v>18/10/2021</v>
      </c>
    </row>
    <row r="278" spans="1:26" ht="15.6" x14ac:dyDescent="0.3">
      <c r="A278" s="159" t="s">
        <v>117</v>
      </c>
      <c r="B278" s="3">
        <v>12</v>
      </c>
      <c r="C278" t="s">
        <v>176</v>
      </c>
      <c r="D278" s="3" t="s">
        <v>0</v>
      </c>
      <c r="E278" s="155" t="s">
        <v>221</v>
      </c>
      <c r="F278" s="162" t="s">
        <v>20</v>
      </c>
      <c r="G278" s="150">
        <v>12</v>
      </c>
      <c r="H278" s="160" t="s">
        <v>195</v>
      </c>
      <c r="J278" s="160" t="str">
        <f t="shared" si="552"/>
        <v>ProVisioNET_study_109_01_zed</v>
      </c>
      <c r="K278" s="156"/>
      <c r="L278" s="3" t="s">
        <v>196</v>
      </c>
      <c r="M278" s="3" t="s">
        <v>193</v>
      </c>
      <c r="N278" s="3">
        <v>10</v>
      </c>
      <c r="O278" s="3" t="s">
        <v>222</v>
      </c>
      <c r="P278" s="3">
        <v>0</v>
      </c>
      <c r="Q278" s="157" t="s">
        <v>11</v>
      </c>
      <c r="R278" s="157" t="s">
        <v>18</v>
      </c>
      <c r="S278" s="3">
        <v>7</v>
      </c>
      <c r="T278" s="3">
        <v>4</v>
      </c>
      <c r="U278" s="3">
        <v>1998</v>
      </c>
      <c r="V278" s="163" t="str">
        <f t="shared" si="551"/>
        <v>7/4/1998</v>
      </c>
      <c r="W278" s="157">
        <v>18</v>
      </c>
      <c r="X278" s="157">
        <v>10</v>
      </c>
      <c r="Y278" s="157">
        <v>2021</v>
      </c>
      <c r="Z278" s="157" t="str">
        <f t="shared" si="550"/>
        <v>18/10/2021</v>
      </c>
    </row>
    <row r="279" spans="1:26" ht="15.6" x14ac:dyDescent="0.3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52"/>
        <v>ProVisioNET_study_110_02_label</v>
      </c>
      <c r="K279" s="147" t="s">
        <v>115</v>
      </c>
      <c r="L279" s="151" t="s">
        <v>178</v>
      </c>
      <c r="M279" s="147"/>
      <c r="N279" s="147"/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6" x14ac:dyDescent="0.3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53">CONCATENATE(C280,"_",D280,"_",E280,"_",F280,"_",H280,"_",I280)</f>
        <v>ProVisioNET_study_110_02_cam1_1</v>
      </c>
      <c r="K280" s="156" t="s">
        <v>188</v>
      </c>
      <c r="L280" s="3" t="s">
        <v>178</v>
      </c>
      <c r="M280" s="3"/>
      <c r="N280" s="3"/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54">W280&amp;"/"&amp;X280&amp;"/"&amp;Y280</f>
        <v>8/11/2021</v>
      </c>
    </row>
    <row r="281" spans="1:26" ht="15.6" x14ac:dyDescent="0.3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53"/>
        <v>ProVisioNET_study_110_02_cam1_2</v>
      </c>
      <c r="K281" s="156" t="s">
        <v>188</v>
      </c>
      <c r="L281" s="3" t="s">
        <v>178</v>
      </c>
      <c r="M281" s="3"/>
      <c r="N281" s="3"/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55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54"/>
        <v>8/11/2021</v>
      </c>
    </row>
    <row r="282" spans="1:26" ht="15.6" x14ac:dyDescent="0.3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53"/>
        <v>ProVisioNET_study_110_02_cam2_1</v>
      </c>
      <c r="K282" s="156" t="s">
        <v>188</v>
      </c>
      <c r="L282" s="3" t="s">
        <v>178</v>
      </c>
      <c r="M282" s="3"/>
      <c r="N282" s="3"/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55"/>
        <v>18/8/1998</v>
      </c>
      <c r="W282" s="157">
        <v>8</v>
      </c>
      <c r="X282" s="157">
        <v>11</v>
      </c>
      <c r="Y282" s="157">
        <v>2021</v>
      </c>
      <c r="Z282" s="157" t="str">
        <f t="shared" si="554"/>
        <v>8/11/2021</v>
      </c>
    </row>
    <row r="283" spans="1:26" ht="15.6" x14ac:dyDescent="0.3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53"/>
        <v>ProVisioNET_study_110_02_cam2_2</v>
      </c>
      <c r="K283" s="156" t="s">
        <v>188</v>
      </c>
      <c r="L283" s="3" t="s">
        <v>178</v>
      </c>
      <c r="M283" s="3"/>
      <c r="N283" s="3"/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55"/>
        <v>18/8/1998</v>
      </c>
      <c r="W283" s="157">
        <v>8</v>
      </c>
      <c r="X283" s="157">
        <v>11</v>
      </c>
      <c r="Y283" s="157">
        <v>2021</v>
      </c>
      <c r="Z283" s="157" t="str">
        <f t="shared" si="554"/>
        <v>8/11/2021</v>
      </c>
    </row>
    <row r="284" spans="1:26" ht="15.6" x14ac:dyDescent="0.3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53"/>
        <v>ProVisioNET_study_110_02_cam3_1</v>
      </c>
      <c r="K284" s="156" t="s">
        <v>188</v>
      </c>
      <c r="L284" s="3" t="s">
        <v>178</v>
      </c>
      <c r="M284" s="3"/>
      <c r="N284" s="3"/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55"/>
        <v>18/8/1998</v>
      </c>
      <c r="W284" s="157">
        <v>8</v>
      </c>
      <c r="X284" s="157">
        <v>11</v>
      </c>
      <c r="Y284" s="157">
        <v>2021</v>
      </c>
      <c r="Z284" s="157" t="str">
        <f t="shared" si="554"/>
        <v>8/11/2021</v>
      </c>
    </row>
    <row r="285" spans="1:26" ht="15.6" x14ac:dyDescent="0.3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53"/>
        <v>ProVisioNET_study_110_02_cam3_2</v>
      </c>
      <c r="K285" s="156" t="s">
        <v>188</v>
      </c>
      <c r="L285" s="3" t="s">
        <v>178</v>
      </c>
      <c r="M285" s="3"/>
      <c r="N285" s="3"/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55"/>
        <v>18/8/1998</v>
      </c>
      <c r="W285" s="157">
        <v>8</v>
      </c>
      <c r="X285" s="157">
        <v>11</v>
      </c>
      <c r="Y285" s="157">
        <v>2021</v>
      </c>
      <c r="Z285" s="157" t="str">
        <f t="shared" si="554"/>
        <v>8/11/2021</v>
      </c>
    </row>
    <row r="286" spans="1:26" ht="15.6" x14ac:dyDescent="0.3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53"/>
        <v>ProVisioNET_study_110_02_cam4_1</v>
      </c>
      <c r="K286" s="156" t="s">
        <v>188</v>
      </c>
      <c r="L286" s="3" t="s">
        <v>178</v>
      </c>
      <c r="M286" s="3"/>
      <c r="N286" s="3"/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55"/>
        <v>18/8/1998</v>
      </c>
      <c r="W286" s="157">
        <v>8</v>
      </c>
      <c r="X286" s="157">
        <v>11</v>
      </c>
      <c r="Y286" s="157">
        <v>2021</v>
      </c>
      <c r="Z286" s="157" t="str">
        <f t="shared" si="554"/>
        <v>8/11/2021</v>
      </c>
    </row>
    <row r="287" spans="1:26" ht="15.6" x14ac:dyDescent="0.3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53"/>
        <v>ProVisioNET_study_110_02_cam4_2</v>
      </c>
      <c r="K287" s="156" t="s">
        <v>188</v>
      </c>
      <c r="L287" s="3" t="s">
        <v>178</v>
      </c>
      <c r="M287" s="3"/>
      <c r="N287" s="3"/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55"/>
        <v>18/8/1998</v>
      </c>
      <c r="W287" s="157">
        <v>8</v>
      </c>
      <c r="X287" s="157">
        <v>11</v>
      </c>
      <c r="Y287" s="157">
        <v>2021</v>
      </c>
      <c r="Z287" s="157" t="str">
        <f t="shared" si="554"/>
        <v>8/11/2021</v>
      </c>
    </row>
    <row r="288" spans="1:26" ht="15.6" x14ac:dyDescent="0.3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5" si="556">CONCATENATE(C288,"_",D288,"_",E288,"_",F288,"_",H288)</f>
        <v>ProVisioNET_study_110_02_glasses</v>
      </c>
      <c r="K288" s="156" t="s">
        <v>188</v>
      </c>
      <c r="L288" s="3" t="s">
        <v>178</v>
      </c>
      <c r="M288" s="3"/>
      <c r="N288" s="3"/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55"/>
        <v>18/8/1998</v>
      </c>
      <c r="W288" s="157">
        <v>8</v>
      </c>
      <c r="X288" s="157">
        <v>11</v>
      </c>
      <c r="Y288" s="157">
        <v>2021</v>
      </c>
      <c r="Z288" s="157" t="str">
        <f t="shared" si="554"/>
        <v>8/11/2021</v>
      </c>
    </row>
    <row r="289" spans="1:26" ht="15.6" x14ac:dyDescent="0.3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56"/>
        <v>ProVisioNET_study_110_02_ambient</v>
      </c>
      <c r="K289" s="156" t="s">
        <v>188</v>
      </c>
      <c r="L289" s="3" t="s">
        <v>178</v>
      </c>
      <c r="M289" s="3"/>
      <c r="N289" s="3"/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55"/>
        <v>18/8/1998</v>
      </c>
      <c r="W289" s="157">
        <v>8</v>
      </c>
      <c r="X289" s="157">
        <v>11</v>
      </c>
      <c r="Y289" s="157">
        <v>2021</v>
      </c>
      <c r="Z289" s="157" t="str">
        <f t="shared" si="554"/>
        <v>8/11/2021</v>
      </c>
    </row>
    <row r="290" spans="1:26" ht="15.6" x14ac:dyDescent="0.3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56"/>
        <v>ProVisioNET_study_110_02_ETrawdata</v>
      </c>
      <c r="K290" s="156" t="s">
        <v>188</v>
      </c>
      <c r="L290" s="3" t="s">
        <v>178</v>
      </c>
      <c r="M290" s="3"/>
      <c r="N290" s="3"/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55"/>
        <v>18/8/1998</v>
      </c>
      <c r="W290" s="157">
        <v>8</v>
      </c>
      <c r="X290" s="157">
        <v>11</v>
      </c>
      <c r="Y290" s="157">
        <v>2021</v>
      </c>
      <c r="Z290" s="157" t="str">
        <f t="shared" si="554"/>
        <v>8/11/2021</v>
      </c>
    </row>
    <row r="291" spans="1:26" ht="15.6" x14ac:dyDescent="0.3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56"/>
        <v>ProVisioNET_study_110_02_sri_obs</v>
      </c>
      <c r="K291" s="156" t="s">
        <v>188</v>
      </c>
      <c r="L291" s="3" t="s">
        <v>178</v>
      </c>
      <c r="M291" s="3"/>
      <c r="N291" s="3"/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55"/>
        <v>18/8/1998</v>
      </c>
      <c r="W291" s="157">
        <v>8</v>
      </c>
      <c r="X291" s="157">
        <v>11</v>
      </c>
      <c r="Y291" s="157">
        <v>2021</v>
      </c>
      <c r="Z291" s="157" t="str">
        <f t="shared" si="554"/>
        <v>8/11/2021</v>
      </c>
    </row>
    <row r="292" spans="1:26" ht="15.6" x14ac:dyDescent="0.3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56"/>
        <v>ProVisioNET_study_110_02_sri_ambient</v>
      </c>
      <c r="K292" s="156" t="s">
        <v>188</v>
      </c>
      <c r="L292" s="3" t="s">
        <v>178</v>
      </c>
      <c r="M292" s="3"/>
      <c r="N292" s="3"/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55"/>
        <v>18/8/1998</v>
      </c>
      <c r="W292" s="157">
        <v>8</v>
      </c>
      <c r="X292" s="157">
        <v>11</v>
      </c>
      <c r="Y292" s="157">
        <v>2021</v>
      </c>
      <c r="Z292" s="157" t="str">
        <f t="shared" si="554"/>
        <v>8/11/2021</v>
      </c>
    </row>
    <row r="293" spans="1:26" ht="15.6" x14ac:dyDescent="0.3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56"/>
        <v>ProVisioNET_study_110_02_fitbit</v>
      </c>
      <c r="K293" s="156" t="s">
        <v>188</v>
      </c>
      <c r="L293" s="3" t="s">
        <v>178</v>
      </c>
      <c r="M293" s="3"/>
      <c r="N293" s="3"/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55"/>
        <v>18/8/1998</v>
      </c>
      <c r="W293" s="157">
        <v>8</v>
      </c>
      <c r="X293" s="157">
        <v>11</v>
      </c>
      <c r="Y293" s="157">
        <v>2021</v>
      </c>
      <c r="Z293" s="157" t="str">
        <f t="shared" si="554"/>
        <v>8/11/2021</v>
      </c>
    </row>
    <row r="294" spans="1:26" ht="15.6" x14ac:dyDescent="0.3">
      <c r="A294" s="159" t="s">
        <v>117</v>
      </c>
      <c r="B294" s="3">
        <v>13</v>
      </c>
      <c r="C294" t="s">
        <v>176</v>
      </c>
      <c r="D294" s="3" t="s">
        <v>0</v>
      </c>
      <c r="E294" s="155" t="s">
        <v>224</v>
      </c>
      <c r="F294" s="162" t="s">
        <v>21</v>
      </c>
      <c r="G294" s="150">
        <v>13</v>
      </c>
      <c r="H294" s="160" t="s">
        <v>195</v>
      </c>
      <c r="J294" s="160" t="str">
        <f t="shared" si="556"/>
        <v>ProVisioNET_study_110_02_zed</v>
      </c>
      <c r="K294" s="156"/>
      <c r="L294" s="3" t="s">
        <v>178</v>
      </c>
      <c r="M294" s="3"/>
      <c r="N294" s="3"/>
      <c r="O294" s="3" t="s">
        <v>218</v>
      </c>
      <c r="P294" s="3">
        <v>0</v>
      </c>
      <c r="Q294" s="157" t="s">
        <v>11</v>
      </c>
      <c r="R294" s="157" t="s">
        <v>18</v>
      </c>
      <c r="S294" s="3">
        <v>18</v>
      </c>
      <c r="T294" s="3">
        <v>8</v>
      </c>
      <c r="U294" s="3">
        <v>1998</v>
      </c>
      <c r="V294" s="163" t="str">
        <f t="shared" si="555"/>
        <v>18/8/1998</v>
      </c>
      <c r="W294" s="157">
        <v>8</v>
      </c>
      <c r="X294" s="157">
        <v>11</v>
      </c>
      <c r="Y294" s="157">
        <v>2021</v>
      </c>
      <c r="Z294" s="157" t="str">
        <f t="shared" si="554"/>
        <v>8/11/2021</v>
      </c>
    </row>
    <row r="295" spans="1:26" ht="15.6" x14ac:dyDescent="0.3">
      <c r="A295" s="146" t="s">
        <v>117</v>
      </c>
      <c r="B295" s="147">
        <v>14</v>
      </c>
      <c r="C295" s="147" t="s">
        <v>176</v>
      </c>
      <c r="D295" s="147" t="s">
        <v>0</v>
      </c>
      <c r="E295" s="148" t="s">
        <v>225</v>
      </c>
      <c r="F295" s="149" t="s">
        <v>23</v>
      </c>
      <c r="G295" s="147">
        <v>14</v>
      </c>
      <c r="H295" s="147" t="s">
        <v>117</v>
      </c>
      <c r="I295" s="147"/>
      <c r="J295" s="150" t="str">
        <f t="shared" si="556"/>
        <v>ProVisioNET_study_204_04_label</v>
      </c>
      <c r="K295" s="147" t="s">
        <v>115</v>
      </c>
      <c r="L295" s="151" t="s">
        <v>196</v>
      </c>
      <c r="M295" s="147"/>
      <c r="N295" s="147"/>
      <c r="O295" s="147" t="s">
        <v>218</v>
      </c>
      <c r="P295" s="147">
        <v>0</v>
      </c>
      <c r="Q295" s="152" t="s">
        <v>11</v>
      </c>
      <c r="R295" s="152" t="s">
        <v>18</v>
      </c>
      <c r="S295" s="152">
        <v>7</v>
      </c>
      <c r="T295" s="152">
        <v>9</v>
      </c>
      <c r="U295" s="152">
        <v>1962</v>
      </c>
      <c r="V295" s="152" t="str">
        <f>S295&amp;"/"&amp;T295&amp;"/"&amp;U295</f>
        <v>7/9/1962</v>
      </c>
      <c r="W295" s="152">
        <v>12</v>
      </c>
      <c r="X295" s="152">
        <v>11</v>
      </c>
      <c r="Y295" s="152">
        <v>2021</v>
      </c>
      <c r="Z295" s="152" t="str">
        <f>W295&amp;"/"&amp;X295&amp;"/"&amp;Y295</f>
        <v>12/11/2021</v>
      </c>
    </row>
    <row r="296" spans="1:26" ht="15.6" x14ac:dyDescent="0.3">
      <c r="A296" s="154" t="s">
        <v>117</v>
      </c>
      <c r="B296" s="3">
        <v>14</v>
      </c>
      <c r="C296" t="s">
        <v>176</v>
      </c>
      <c r="D296" s="3" t="s">
        <v>0</v>
      </c>
      <c r="E296" s="155" t="s">
        <v>225</v>
      </c>
      <c r="F296" s="162" t="s">
        <v>23</v>
      </c>
      <c r="G296" s="150">
        <v>14</v>
      </c>
      <c r="H296" s="150" t="s">
        <v>119</v>
      </c>
      <c r="I296" s="3">
        <v>1</v>
      </c>
      <c r="J296" s="150" t="str">
        <f t="shared" ref="J296:J303" si="557">CONCATENATE(C296,"_",D296,"_",E296,"_",F296,"_",H296,"_",I296)</f>
        <v>ProVisioNET_study_204_04_cam1_1</v>
      </c>
      <c r="K296" s="156" t="s">
        <v>188</v>
      </c>
      <c r="L296" s="3" t="s">
        <v>196</v>
      </c>
      <c r="M296" s="3"/>
      <c r="N296" s="3"/>
      <c r="O296" s="3" t="s">
        <v>218</v>
      </c>
      <c r="P296" s="3">
        <v>0</v>
      </c>
      <c r="Q296" s="157" t="s">
        <v>11</v>
      </c>
      <c r="R296" s="157" t="s">
        <v>18</v>
      </c>
      <c r="S296" s="3">
        <v>7</v>
      </c>
      <c r="T296" s="3">
        <v>9</v>
      </c>
      <c r="U296" s="3">
        <v>1962</v>
      </c>
      <c r="V296" s="163" t="str">
        <f>"7/9/1962"</f>
        <v>7/9/1962</v>
      </c>
      <c r="W296" s="157">
        <v>12</v>
      </c>
      <c r="X296" s="157">
        <v>11</v>
      </c>
      <c r="Y296" s="157">
        <v>2021</v>
      </c>
      <c r="Z296" s="157" t="str">
        <f t="shared" ref="Z296:Z310" si="558">W296&amp;"/"&amp;X296&amp;"/"&amp;Y296</f>
        <v>12/11/2021</v>
      </c>
    </row>
    <row r="297" spans="1:26" ht="15.6" x14ac:dyDescent="0.3">
      <c r="A297" s="154" t="s">
        <v>117</v>
      </c>
      <c r="B297" s="3">
        <v>14</v>
      </c>
      <c r="C297" t="s">
        <v>176</v>
      </c>
      <c r="D297" s="3" t="s">
        <v>0</v>
      </c>
      <c r="E297" s="155" t="s">
        <v>225</v>
      </c>
      <c r="F297" s="162" t="s">
        <v>23</v>
      </c>
      <c r="G297" s="150">
        <v>14</v>
      </c>
      <c r="H297" s="150" t="s">
        <v>119</v>
      </c>
      <c r="I297" s="150">
        <v>2</v>
      </c>
      <c r="J297" s="150" t="str">
        <f t="shared" si="557"/>
        <v>ProVisioNET_study_204_04_cam1_2</v>
      </c>
      <c r="K297" s="156" t="s">
        <v>188</v>
      </c>
      <c r="L297" s="3" t="s">
        <v>196</v>
      </c>
      <c r="M297" s="3"/>
      <c r="N297" s="3"/>
      <c r="O297" s="3" t="s">
        <v>218</v>
      </c>
      <c r="P297" s="3">
        <v>0</v>
      </c>
      <c r="Q297" s="157" t="s">
        <v>11</v>
      </c>
      <c r="R297" s="157" t="s">
        <v>18</v>
      </c>
      <c r="S297" s="3">
        <v>7</v>
      </c>
      <c r="T297" s="3">
        <v>9</v>
      </c>
      <c r="U297" s="3">
        <v>1962</v>
      </c>
      <c r="V297" s="163" t="str">
        <f t="shared" ref="V297:V310" si="559">"7/9/1962"</f>
        <v>7/9/1962</v>
      </c>
      <c r="W297" s="157">
        <v>12</v>
      </c>
      <c r="X297" s="157">
        <v>11</v>
      </c>
      <c r="Y297" s="157">
        <v>2021</v>
      </c>
      <c r="Z297" s="157" t="str">
        <f t="shared" si="558"/>
        <v>12/11/2021</v>
      </c>
    </row>
    <row r="298" spans="1:26" ht="15.6" x14ac:dyDescent="0.3">
      <c r="A298" s="154" t="s">
        <v>117</v>
      </c>
      <c r="B298" s="3">
        <v>14</v>
      </c>
      <c r="C298" t="s">
        <v>176</v>
      </c>
      <c r="D298" s="3" t="s">
        <v>0</v>
      </c>
      <c r="E298" s="155" t="s">
        <v>225</v>
      </c>
      <c r="F298" s="162" t="s">
        <v>23</v>
      </c>
      <c r="G298" s="150">
        <v>14</v>
      </c>
      <c r="H298" s="150" t="s">
        <v>31</v>
      </c>
      <c r="I298" s="150">
        <v>1</v>
      </c>
      <c r="J298" s="150" t="str">
        <f t="shared" si="557"/>
        <v>ProVisioNET_study_204_04_cam2_1</v>
      </c>
      <c r="K298" s="156" t="s">
        <v>188</v>
      </c>
      <c r="L298" s="3" t="s">
        <v>196</v>
      </c>
      <c r="M298" s="3"/>
      <c r="N298" s="3"/>
      <c r="O298" s="3" t="s">
        <v>218</v>
      </c>
      <c r="P298" s="3">
        <v>0</v>
      </c>
      <c r="Q298" s="157" t="s">
        <v>11</v>
      </c>
      <c r="R298" s="157" t="s">
        <v>18</v>
      </c>
      <c r="S298" s="3">
        <v>7</v>
      </c>
      <c r="T298" s="3">
        <v>9</v>
      </c>
      <c r="U298" s="3">
        <v>1962</v>
      </c>
      <c r="V298" s="163" t="str">
        <f t="shared" si="559"/>
        <v>7/9/1962</v>
      </c>
      <c r="W298" s="157">
        <v>12</v>
      </c>
      <c r="X298" s="157">
        <v>11</v>
      </c>
      <c r="Y298" s="157">
        <v>2021</v>
      </c>
      <c r="Z298" s="157" t="str">
        <f t="shared" si="558"/>
        <v>12/11/2021</v>
      </c>
    </row>
    <row r="299" spans="1:26" ht="15.6" x14ac:dyDescent="0.3">
      <c r="A299" s="154" t="s">
        <v>117</v>
      </c>
      <c r="B299" s="3">
        <v>14</v>
      </c>
      <c r="C299" t="s">
        <v>176</v>
      </c>
      <c r="D299" s="3" t="s">
        <v>0</v>
      </c>
      <c r="E299" s="155" t="s">
        <v>225</v>
      </c>
      <c r="F299" s="162" t="s">
        <v>23</v>
      </c>
      <c r="G299" s="150">
        <v>14</v>
      </c>
      <c r="H299" s="150" t="s">
        <v>31</v>
      </c>
      <c r="I299" s="150">
        <v>2</v>
      </c>
      <c r="J299" s="150" t="str">
        <f t="shared" si="557"/>
        <v>ProVisioNET_study_204_04_cam2_2</v>
      </c>
      <c r="K299" s="156" t="s">
        <v>188</v>
      </c>
      <c r="L299" s="3" t="s">
        <v>196</v>
      </c>
      <c r="M299" s="3"/>
      <c r="N299" s="3"/>
      <c r="O299" s="3" t="s">
        <v>218</v>
      </c>
      <c r="P299" s="3">
        <v>0</v>
      </c>
      <c r="Q299" s="157" t="s">
        <v>11</v>
      </c>
      <c r="R299" s="157" t="s">
        <v>18</v>
      </c>
      <c r="S299" s="3">
        <v>7</v>
      </c>
      <c r="T299" s="3">
        <v>9</v>
      </c>
      <c r="U299" s="3">
        <v>1962</v>
      </c>
      <c r="V299" s="163" t="str">
        <f t="shared" si="559"/>
        <v>7/9/1962</v>
      </c>
      <c r="W299" s="157">
        <v>12</v>
      </c>
      <c r="X299" s="157">
        <v>11</v>
      </c>
      <c r="Y299" s="157">
        <v>2021</v>
      </c>
      <c r="Z299" s="157" t="str">
        <f t="shared" si="558"/>
        <v>12/11/2021</v>
      </c>
    </row>
    <row r="300" spans="1:26" ht="15.6" x14ac:dyDescent="0.3">
      <c r="A300" s="154" t="s">
        <v>117</v>
      </c>
      <c r="B300" s="3">
        <v>14</v>
      </c>
      <c r="C300" t="s">
        <v>176</v>
      </c>
      <c r="D300" s="3" t="s">
        <v>0</v>
      </c>
      <c r="E300" s="155" t="s">
        <v>225</v>
      </c>
      <c r="F300" s="162" t="s">
        <v>23</v>
      </c>
      <c r="G300" s="150">
        <v>14</v>
      </c>
      <c r="H300" s="150" t="s">
        <v>32</v>
      </c>
      <c r="I300" s="150">
        <v>1</v>
      </c>
      <c r="J300" s="150" t="str">
        <f t="shared" si="557"/>
        <v>ProVisioNET_study_204_04_cam3_1</v>
      </c>
      <c r="K300" s="156" t="s">
        <v>188</v>
      </c>
      <c r="L300" s="3" t="s">
        <v>196</v>
      </c>
      <c r="M300" s="3"/>
      <c r="N300" s="3"/>
      <c r="O300" s="3" t="s">
        <v>218</v>
      </c>
      <c r="P300" s="3">
        <v>0</v>
      </c>
      <c r="Q300" s="157" t="s">
        <v>11</v>
      </c>
      <c r="R300" s="157" t="s">
        <v>18</v>
      </c>
      <c r="S300" s="3">
        <v>7</v>
      </c>
      <c r="T300" s="3">
        <v>9</v>
      </c>
      <c r="U300" s="3">
        <v>1962</v>
      </c>
      <c r="V300" s="163" t="str">
        <f t="shared" si="559"/>
        <v>7/9/1962</v>
      </c>
      <c r="W300" s="157">
        <v>12</v>
      </c>
      <c r="X300" s="157">
        <v>11</v>
      </c>
      <c r="Y300" s="157">
        <v>2021</v>
      </c>
      <c r="Z300" s="157" t="str">
        <f t="shared" si="558"/>
        <v>12/11/2021</v>
      </c>
    </row>
    <row r="301" spans="1:26" ht="15.6" x14ac:dyDescent="0.3">
      <c r="A301" s="154" t="s">
        <v>117</v>
      </c>
      <c r="B301" s="3">
        <v>14</v>
      </c>
      <c r="C301" t="s">
        <v>176</v>
      </c>
      <c r="D301" s="3" t="s">
        <v>0</v>
      </c>
      <c r="E301" s="155" t="s">
        <v>225</v>
      </c>
      <c r="F301" s="162" t="s">
        <v>23</v>
      </c>
      <c r="G301" s="150">
        <v>14</v>
      </c>
      <c r="H301" s="150" t="s">
        <v>32</v>
      </c>
      <c r="I301" s="150">
        <v>2</v>
      </c>
      <c r="J301" s="150" t="str">
        <f t="shared" si="557"/>
        <v>ProVisioNET_study_204_04_cam3_2</v>
      </c>
      <c r="K301" s="156" t="s">
        <v>188</v>
      </c>
      <c r="L301" s="3" t="s">
        <v>196</v>
      </c>
      <c r="M301" s="3"/>
      <c r="N301" s="3"/>
      <c r="O301" s="3" t="s">
        <v>218</v>
      </c>
      <c r="P301" s="3">
        <v>0</v>
      </c>
      <c r="Q301" s="157" t="s">
        <v>11</v>
      </c>
      <c r="R301" s="157" t="s">
        <v>18</v>
      </c>
      <c r="S301" s="3">
        <v>7</v>
      </c>
      <c r="T301" s="3">
        <v>9</v>
      </c>
      <c r="U301" s="3">
        <v>1962</v>
      </c>
      <c r="V301" s="163" t="str">
        <f t="shared" si="559"/>
        <v>7/9/1962</v>
      </c>
      <c r="W301" s="157">
        <v>12</v>
      </c>
      <c r="X301" s="157">
        <v>11</v>
      </c>
      <c r="Y301" s="157">
        <v>2021</v>
      </c>
      <c r="Z301" s="157" t="str">
        <f t="shared" si="558"/>
        <v>12/11/2021</v>
      </c>
    </row>
    <row r="302" spans="1:26" ht="15.6" x14ac:dyDescent="0.3">
      <c r="A302" s="154" t="s">
        <v>117</v>
      </c>
      <c r="B302" s="3">
        <v>14</v>
      </c>
      <c r="C302" t="s">
        <v>176</v>
      </c>
      <c r="D302" s="3" t="s">
        <v>0</v>
      </c>
      <c r="E302" s="155" t="s">
        <v>225</v>
      </c>
      <c r="F302" s="162" t="s">
        <v>23</v>
      </c>
      <c r="G302" s="150">
        <v>14</v>
      </c>
      <c r="H302" s="150" t="s">
        <v>33</v>
      </c>
      <c r="I302" s="150">
        <v>1</v>
      </c>
      <c r="J302" s="150" t="str">
        <f t="shared" si="557"/>
        <v>ProVisioNET_study_204_04_cam4_1</v>
      </c>
      <c r="K302" s="156" t="s">
        <v>188</v>
      </c>
      <c r="L302" s="3" t="s">
        <v>196</v>
      </c>
      <c r="M302" s="3"/>
      <c r="N302" s="3"/>
      <c r="O302" s="3" t="s">
        <v>218</v>
      </c>
      <c r="P302" s="3">
        <v>0</v>
      </c>
      <c r="Q302" s="157" t="s">
        <v>11</v>
      </c>
      <c r="R302" s="157" t="s">
        <v>18</v>
      </c>
      <c r="S302" s="3">
        <v>7</v>
      </c>
      <c r="T302" s="3">
        <v>9</v>
      </c>
      <c r="U302" s="3">
        <v>1962</v>
      </c>
      <c r="V302" s="163" t="str">
        <f t="shared" si="559"/>
        <v>7/9/1962</v>
      </c>
      <c r="W302" s="157">
        <v>12</v>
      </c>
      <c r="X302" s="157">
        <v>11</v>
      </c>
      <c r="Y302" s="157">
        <v>2021</v>
      </c>
      <c r="Z302" s="157" t="str">
        <f t="shared" si="558"/>
        <v>12/11/2021</v>
      </c>
    </row>
    <row r="303" spans="1:26" ht="15.6" x14ac:dyDescent="0.3">
      <c r="A303" s="154" t="s">
        <v>117</v>
      </c>
      <c r="B303" s="3">
        <v>14</v>
      </c>
      <c r="C303" t="s">
        <v>176</v>
      </c>
      <c r="D303" s="3" t="s">
        <v>0</v>
      </c>
      <c r="E303" s="155" t="s">
        <v>225</v>
      </c>
      <c r="F303" s="162" t="s">
        <v>23</v>
      </c>
      <c r="G303" s="150">
        <v>14</v>
      </c>
      <c r="H303" s="150" t="s">
        <v>33</v>
      </c>
      <c r="I303" s="150">
        <v>2</v>
      </c>
      <c r="J303" s="150" t="str">
        <f t="shared" si="557"/>
        <v>ProVisioNET_study_204_04_cam4_2</v>
      </c>
      <c r="K303" s="156" t="s">
        <v>188</v>
      </c>
      <c r="L303" s="3" t="s">
        <v>196</v>
      </c>
      <c r="M303" s="3"/>
      <c r="N303" s="3"/>
      <c r="O303" s="3" t="s">
        <v>218</v>
      </c>
      <c r="P303" s="3">
        <v>0</v>
      </c>
      <c r="Q303" s="157" t="s">
        <v>11</v>
      </c>
      <c r="R303" s="157" t="s">
        <v>18</v>
      </c>
      <c r="S303" s="3">
        <v>7</v>
      </c>
      <c r="T303" s="3">
        <v>9</v>
      </c>
      <c r="U303" s="3">
        <v>1962</v>
      </c>
      <c r="V303" s="163" t="str">
        <f t="shared" si="559"/>
        <v>7/9/1962</v>
      </c>
      <c r="W303" s="157">
        <v>12</v>
      </c>
      <c r="X303" s="157">
        <v>11</v>
      </c>
      <c r="Y303" s="157">
        <v>2021</v>
      </c>
      <c r="Z303" s="157" t="str">
        <f t="shared" si="558"/>
        <v>12/11/2021</v>
      </c>
    </row>
    <row r="304" spans="1:26" ht="15.6" x14ac:dyDescent="0.3">
      <c r="A304" s="154" t="s">
        <v>117</v>
      </c>
      <c r="B304" s="3">
        <v>14</v>
      </c>
      <c r="C304" t="s">
        <v>176</v>
      </c>
      <c r="D304" s="3" t="s">
        <v>0</v>
      </c>
      <c r="E304" s="155" t="s">
        <v>225</v>
      </c>
      <c r="F304" s="162" t="s">
        <v>23</v>
      </c>
      <c r="G304" s="150">
        <v>14</v>
      </c>
      <c r="H304" s="150" t="s">
        <v>120</v>
      </c>
      <c r="J304" s="150" t="str">
        <f t="shared" ref="J304:J311" si="560">CONCATENATE(C304,"_",D304,"_",E304,"_",F304,"_",H304)</f>
        <v>ProVisioNET_study_204_04_glasses</v>
      </c>
      <c r="K304" s="156" t="s">
        <v>188</v>
      </c>
      <c r="L304" s="3" t="s">
        <v>196</v>
      </c>
      <c r="M304" s="3"/>
      <c r="N304" s="3"/>
      <c r="O304" s="3" t="s">
        <v>218</v>
      </c>
      <c r="P304" s="3">
        <v>0</v>
      </c>
      <c r="Q304" s="157" t="s">
        <v>11</v>
      </c>
      <c r="R304" s="157" t="s">
        <v>18</v>
      </c>
      <c r="S304" s="3">
        <v>7</v>
      </c>
      <c r="T304" s="3">
        <v>9</v>
      </c>
      <c r="U304" s="3">
        <v>1962</v>
      </c>
      <c r="V304" s="163" t="str">
        <f t="shared" si="559"/>
        <v>7/9/1962</v>
      </c>
      <c r="W304" s="157">
        <v>12</v>
      </c>
      <c r="X304" s="157">
        <v>11</v>
      </c>
      <c r="Y304" s="157">
        <v>2021</v>
      </c>
      <c r="Z304" s="157" t="str">
        <f t="shared" si="558"/>
        <v>12/11/2021</v>
      </c>
    </row>
    <row r="305" spans="1:26" ht="15.6" x14ac:dyDescent="0.3">
      <c r="A305" s="154" t="s">
        <v>117</v>
      </c>
      <c r="B305" s="3">
        <v>14</v>
      </c>
      <c r="C305" t="s">
        <v>176</v>
      </c>
      <c r="D305" s="3" t="s">
        <v>0</v>
      </c>
      <c r="E305" s="155" t="s">
        <v>225</v>
      </c>
      <c r="F305" s="162" t="s">
        <v>23</v>
      </c>
      <c r="G305" s="150">
        <v>14</v>
      </c>
      <c r="H305" s="150" t="s">
        <v>121</v>
      </c>
      <c r="J305" s="150" t="str">
        <f t="shared" si="560"/>
        <v>ProVisioNET_study_204_04_ambient</v>
      </c>
      <c r="K305" s="156" t="s">
        <v>188</v>
      </c>
      <c r="L305" s="3" t="s">
        <v>196</v>
      </c>
      <c r="M305" s="3"/>
      <c r="N305" s="3"/>
      <c r="O305" s="3" t="s">
        <v>218</v>
      </c>
      <c r="P305" s="3">
        <v>0</v>
      </c>
      <c r="Q305" s="157" t="s">
        <v>11</v>
      </c>
      <c r="R305" s="157" t="s">
        <v>18</v>
      </c>
      <c r="S305" s="3">
        <v>7</v>
      </c>
      <c r="T305" s="3">
        <v>9</v>
      </c>
      <c r="U305" s="3">
        <v>1962</v>
      </c>
      <c r="V305" s="163" t="str">
        <f t="shared" si="559"/>
        <v>7/9/1962</v>
      </c>
      <c r="W305" s="157">
        <v>12</v>
      </c>
      <c r="X305" s="157">
        <v>11</v>
      </c>
      <c r="Y305" s="157">
        <v>2021</v>
      </c>
      <c r="Z305" s="157" t="str">
        <f t="shared" si="558"/>
        <v>12/11/2021</v>
      </c>
    </row>
    <row r="306" spans="1:26" ht="15.6" x14ac:dyDescent="0.3">
      <c r="A306" s="154" t="s">
        <v>117</v>
      </c>
      <c r="B306" s="3">
        <v>14</v>
      </c>
      <c r="C306" t="s">
        <v>176</v>
      </c>
      <c r="D306" s="3" t="s">
        <v>0</v>
      </c>
      <c r="E306" s="155" t="s">
        <v>225</v>
      </c>
      <c r="F306" s="162" t="s">
        <v>23</v>
      </c>
      <c r="G306" s="150">
        <v>14</v>
      </c>
      <c r="H306" s="150" t="s">
        <v>122</v>
      </c>
      <c r="J306" s="150" t="str">
        <f t="shared" si="560"/>
        <v>ProVisioNET_study_204_04_ETrawdata</v>
      </c>
      <c r="K306" s="156" t="s">
        <v>188</v>
      </c>
      <c r="L306" s="3" t="s">
        <v>196</v>
      </c>
      <c r="M306" s="3"/>
      <c r="N306" s="3"/>
      <c r="O306" s="3" t="s">
        <v>218</v>
      </c>
      <c r="P306" s="3">
        <v>0</v>
      </c>
      <c r="Q306" s="157" t="s">
        <v>11</v>
      </c>
      <c r="R306" s="157" t="s">
        <v>18</v>
      </c>
      <c r="S306" s="3">
        <v>7</v>
      </c>
      <c r="T306" s="3">
        <v>9</v>
      </c>
      <c r="U306" s="3">
        <v>1962</v>
      </c>
      <c r="V306" s="163" t="str">
        <f t="shared" si="559"/>
        <v>7/9/1962</v>
      </c>
      <c r="W306" s="157">
        <v>12</v>
      </c>
      <c r="X306" s="157">
        <v>11</v>
      </c>
      <c r="Y306" s="157">
        <v>2021</v>
      </c>
      <c r="Z306" s="157" t="str">
        <f t="shared" si="558"/>
        <v>12/11/2021</v>
      </c>
    </row>
    <row r="307" spans="1:26" ht="15.6" x14ac:dyDescent="0.3">
      <c r="A307" s="154" t="s">
        <v>117</v>
      </c>
      <c r="B307" s="3">
        <v>14</v>
      </c>
      <c r="C307" t="s">
        <v>176</v>
      </c>
      <c r="D307" s="3" t="s">
        <v>0</v>
      </c>
      <c r="E307" s="155" t="s">
        <v>225</v>
      </c>
      <c r="F307" s="162" t="s">
        <v>23</v>
      </c>
      <c r="G307" s="150">
        <v>14</v>
      </c>
      <c r="H307" s="150" t="s">
        <v>186</v>
      </c>
      <c r="J307" s="150" t="str">
        <f t="shared" si="560"/>
        <v>ProVisioNET_study_204_04_sri_obs</v>
      </c>
      <c r="K307" s="156" t="s">
        <v>188</v>
      </c>
      <c r="L307" s="3" t="s">
        <v>196</v>
      </c>
      <c r="M307" s="3"/>
      <c r="N307" s="3"/>
      <c r="O307" s="3" t="s">
        <v>218</v>
      </c>
      <c r="P307" s="3">
        <v>0</v>
      </c>
      <c r="Q307" s="157" t="s">
        <v>11</v>
      </c>
      <c r="R307" s="157" t="s">
        <v>18</v>
      </c>
      <c r="S307" s="3">
        <v>7</v>
      </c>
      <c r="T307" s="3">
        <v>9</v>
      </c>
      <c r="U307" s="3">
        <v>1962</v>
      </c>
      <c r="V307" s="163" t="str">
        <f t="shared" si="559"/>
        <v>7/9/1962</v>
      </c>
      <c r="W307" s="157">
        <v>12</v>
      </c>
      <c r="X307" s="157">
        <v>11</v>
      </c>
      <c r="Y307" s="157">
        <v>2021</v>
      </c>
      <c r="Z307" s="157" t="str">
        <f t="shared" si="558"/>
        <v>12/11/2021</v>
      </c>
    </row>
    <row r="308" spans="1:26" ht="15.6" x14ac:dyDescent="0.3">
      <c r="A308" s="154" t="s">
        <v>117</v>
      </c>
      <c r="B308" s="3">
        <v>14</v>
      </c>
      <c r="C308" t="s">
        <v>176</v>
      </c>
      <c r="D308" s="3" t="s">
        <v>0</v>
      </c>
      <c r="E308" s="155" t="s">
        <v>225</v>
      </c>
      <c r="F308" s="162" t="s">
        <v>23</v>
      </c>
      <c r="G308" s="150">
        <v>14</v>
      </c>
      <c r="H308" s="150" t="s">
        <v>180</v>
      </c>
      <c r="J308" s="150" t="str">
        <f t="shared" si="560"/>
        <v>ProVisioNET_study_204_04_sri_ambient</v>
      </c>
      <c r="K308" s="156" t="s">
        <v>188</v>
      </c>
      <c r="L308" s="3" t="s">
        <v>196</v>
      </c>
      <c r="M308" s="3"/>
      <c r="N308" s="3"/>
      <c r="O308" s="3" t="s">
        <v>218</v>
      </c>
      <c r="P308" s="3">
        <v>0</v>
      </c>
      <c r="Q308" s="157" t="s">
        <v>11</v>
      </c>
      <c r="R308" s="157" t="s">
        <v>18</v>
      </c>
      <c r="S308" s="3">
        <v>7</v>
      </c>
      <c r="T308" s="3">
        <v>9</v>
      </c>
      <c r="U308" s="3">
        <v>1962</v>
      </c>
      <c r="V308" s="163" t="str">
        <f t="shared" si="559"/>
        <v>7/9/1962</v>
      </c>
      <c r="W308" s="157">
        <v>12</v>
      </c>
      <c r="X308" s="157">
        <v>11</v>
      </c>
      <c r="Y308" s="157">
        <v>2021</v>
      </c>
      <c r="Z308" s="157" t="str">
        <f t="shared" si="558"/>
        <v>12/11/2021</v>
      </c>
    </row>
    <row r="309" spans="1:26" ht="15.6" x14ac:dyDescent="0.3">
      <c r="A309" s="154" t="s">
        <v>117</v>
      </c>
      <c r="B309" s="3">
        <v>14</v>
      </c>
      <c r="C309" t="s">
        <v>176</v>
      </c>
      <c r="D309" s="3" t="s">
        <v>0</v>
      </c>
      <c r="E309" s="155" t="s">
        <v>225</v>
      </c>
      <c r="F309" s="162" t="s">
        <v>23</v>
      </c>
      <c r="G309" s="150">
        <v>14</v>
      </c>
      <c r="H309" s="150" t="s">
        <v>199</v>
      </c>
      <c r="J309" s="150" t="str">
        <f t="shared" si="560"/>
        <v>ProVisioNET_study_204_04_fitbit</v>
      </c>
      <c r="K309" s="156" t="s">
        <v>188</v>
      </c>
      <c r="L309" s="3" t="s">
        <v>196</v>
      </c>
      <c r="M309" s="3"/>
      <c r="N309" s="3"/>
      <c r="O309" s="3" t="s">
        <v>218</v>
      </c>
      <c r="P309" s="3">
        <v>0</v>
      </c>
      <c r="Q309" s="157" t="s">
        <v>11</v>
      </c>
      <c r="R309" s="157" t="s">
        <v>18</v>
      </c>
      <c r="S309" s="3">
        <v>7</v>
      </c>
      <c r="T309" s="3">
        <v>9</v>
      </c>
      <c r="U309" s="3">
        <v>1962</v>
      </c>
      <c r="V309" s="163" t="str">
        <f t="shared" si="559"/>
        <v>7/9/1962</v>
      </c>
      <c r="W309" s="157">
        <v>12</v>
      </c>
      <c r="X309" s="157">
        <v>11</v>
      </c>
      <c r="Y309" s="157">
        <v>2021</v>
      </c>
      <c r="Z309" s="157" t="str">
        <f t="shared" si="558"/>
        <v>12/11/2021</v>
      </c>
    </row>
    <row r="310" spans="1:26" ht="15.6" x14ac:dyDescent="0.3">
      <c r="A310" s="159" t="s">
        <v>117</v>
      </c>
      <c r="B310" s="3">
        <v>14</v>
      </c>
      <c r="C310" t="s">
        <v>176</v>
      </c>
      <c r="D310" s="3" t="s">
        <v>0</v>
      </c>
      <c r="E310" s="155" t="s">
        <v>225</v>
      </c>
      <c r="F310" s="162" t="s">
        <v>23</v>
      </c>
      <c r="G310" s="150">
        <v>14</v>
      </c>
      <c r="H310" s="160" t="s">
        <v>195</v>
      </c>
      <c r="J310" s="160" t="str">
        <f t="shared" si="560"/>
        <v>ProVisioNET_study_204_04_zed</v>
      </c>
      <c r="K310" s="156"/>
      <c r="L310" s="3" t="s">
        <v>196</v>
      </c>
      <c r="M310" s="3"/>
      <c r="N310" s="3"/>
      <c r="O310" s="3" t="s">
        <v>218</v>
      </c>
      <c r="P310" s="3">
        <v>0</v>
      </c>
      <c r="Q310" s="157" t="s">
        <v>11</v>
      </c>
      <c r="R310" s="157" t="s">
        <v>18</v>
      </c>
      <c r="S310" s="3">
        <v>7</v>
      </c>
      <c r="T310" s="3">
        <v>9</v>
      </c>
      <c r="U310" s="3">
        <v>1962</v>
      </c>
      <c r="V310" s="163" t="str">
        <f t="shared" si="559"/>
        <v>7/9/1962</v>
      </c>
      <c r="W310" s="157">
        <v>12</v>
      </c>
      <c r="X310" s="157">
        <v>11</v>
      </c>
      <c r="Y310" s="157">
        <v>2021</v>
      </c>
      <c r="Z310" s="157" t="str">
        <f t="shared" si="558"/>
        <v>12/11/2021</v>
      </c>
    </row>
    <row r="311" spans="1:26" ht="15.6" x14ac:dyDescent="0.3">
      <c r="A311" s="146" t="s">
        <v>117</v>
      </c>
      <c r="B311" s="147">
        <v>15</v>
      </c>
      <c r="C311" s="147" t="s">
        <v>176</v>
      </c>
      <c r="D311" s="147" t="s">
        <v>0</v>
      </c>
      <c r="E311" s="148" t="s">
        <v>226</v>
      </c>
      <c r="F311" s="149" t="s">
        <v>22</v>
      </c>
      <c r="G311" s="147">
        <v>15</v>
      </c>
      <c r="H311" s="147" t="s">
        <v>117</v>
      </c>
      <c r="I311" s="147"/>
      <c r="J311" s="150" t="str">
        <f t="shared" si="560"/>
        <v>ProVisioNET_study_111_03_label</v>
      </c>
      <c r="K311" s="147" t="s">
        <v>115</v>
      </c>
      <c r="L311" s="151" t="s">
        <v>178</v>
      </c>
      <c r="M311" s="147" t="s">
        <v>214</v>
      </c>
      <c r="N311" s="147">
        <v>3</v>
      </c>
      <c r="O311" s="147" t="s">
        <v>227</v>
      </c>
      <c r="P311" s="147">
        <v>0</v>
      </c>
      <c r="Q311" s="152" t="s">
        <v>11</v>
      </c>
      <c r="R311" s="152" t="s">
        <v>18</v>
      </c>
      <c r="S311" s="152">
        <v>1</v>
      </c>
      <c r="T311" s="152">
        <v>10</v>
      </c>
      <c r="U311" s="152">
        <v>2000</v>
      </c>
      <c r="V311" s="152" t="str">
        <f>S311&amp;"/"&amp;T311&amp;"/"&amp;U311</f>
        <v>1/10/2000</v>
      </c>
      <c r="W311" s="152">
        <v>15</v>
      </c>
      <c r="X311" s="152">
        <v>11</v>
      </c>
      <c r="Y311" s="152">
        <v>2021</v>
      </c>
      <c r="Z311" s="152" t="str">
        <f>W311&amp;"/"&amp;X311&amp;"/"&amp;Y311</f>
        <v>15/11/2021</v>
      </c>
    </row>
    <row r="312" spans="1:26" ht="15.6" x14ac:dyDescent="0.3">
      <c r="A312" s="154" t="s">
        <v>117</v>
      </c>
      <c r="B312" s="3">
        <v>15</v>
      </c>
      <c r="C312" t="s">
        <v>176</v>
      </c>
      <c r="D312" s="3" t="s">
        <v>0</v>
      </c>
      <c r="E312" s="155" t="s">
        <v>226</v>
      </c>
      <c r="F312" s="162" t="s">
        <v>22</v>
      </c>
      <c r="G312" s="150">
        <v>15</v>
      </c>
      <c r="H312" s="150" t="s">
        <v>119</v>
      </c>
      <c r="I312" s="3">
        <v>1</v>
      </c>
      <c r="J312" s="150" t="str">
        <f t="shared" ref="J312:J319" si="561">CONCATENATE(C312,"_",D312,"_",E312,"_",F312,"_",H312,"_",I312)</f>
        <v>ProVisioNET_study_111_03_cam1_1</v>
      </c>
      <c r="K312" s="156" t="s">
        <v>188</v>
      </c>
      <c r="L312" s="3" t="s">
        <v>178</v>
      </c>
      <c r="M312" s="3" t="s">
        <v>214</v>
      </c>
      <c r="N312" s="3">
        <v>3</v>
      </c>
      <c r="O312" s="3" t="s">
        <v>227</v>
      </c>
      <c r="P312" s="3">
        <v>0</v>
      </c>
      <c r="Q312" s="157" t="s">
        <v>11</v>
      </c>
      <c r="R312" s="157" t="s">
        <v>18</v>
      </c>
      <c r="S312" s="3">
        <v>1</v>
      </c>
      <c r="T312" s="3">
        <v>10</v>
      </c>
      <c r="U312" s="3">
        <v>2000</v>
      </c>
      <c r="V312" s="163" t="str">
        <f>"1/10/2000"</f>
        <v>1/10/2000</v>
      </c>
      <c r="W312" s="157">
        <v>15</v>
      </c>
      <c r="X312" s="157">
        <v>11</v>
      </c>
      <c r="Y312" s="157">
        <v>2021</v>
      </c>
      <c r="Z312" s="157" t="str">
        <f t="shared" ref="Z312:Z326" si="562">W312&amp;"/"&amp;X312&amp;"/"&amp;Y312</f>
        <v>15/11/2021</v>
      </c>
    </row>
    <row r="313" spans="1:26" ht="15.6" x14ac:dyDescent="0.3">
      <c r="A313" s="154" t="s">
        <v>117</v>
      </c>
      <c r="B313" s="3">
        <v>15</v>
      </c>
      <c r="C313" t="s">
        <v>176</v>
      </c>
      <c r="D313" s="3" t="s">
        <v>0</v>
      </c>
      <c r="E313" s="155" t="s">
        <v>226</v>
      </c>
      <c r="F313" s="162" t="s">
        <v>22</v>
      </c>
      <c r="G313" s="150">
        <v>15</v>
      </c>
      <c r="H313" s="150" t="s">
        <v>119</v>
      </c>
      <c r="I313" s="150">
        <v>2</v>
      </c>
      <c r="J313" s="150" t="str">
        <f t="shared" si="561"/>
        <v>ProVisioNET_study_111_03_cam1_2</v>
      </c>
      <c r="K313" s="156" t="s">
        <v>188</v>
      </c>
      <c r="L313" s="3" t="s">
        <v>178</v>
      </c>
      <c r="M313" s="3" t="s">
        <v>214</v>
      </c>
      <c r="N313" s="3">
        <v>3</v>
      </c>
      <c r="O313" s="3" t="s">
        <v>227</v>
      </c>
      <c r="P313" s="3">
        <v>0</v>
      </c>
      <c r="Q313" s="157" t="s">
        <v>11</v>
      </c>
      <c r="R313" s="157" t="s">
        <v>18</v>
      </c>
      <c r="S313" s="3">
        <v>1</v>
      </c>
      <c r="T313" s="3">
        <v>10</v>
      </c>
      <c r="U313" s="3">
        <v>2000</v>
      </c>
      <c r="V313" s="163" t="str">
        <f t="shared" ref="V313:V326" si="563">"1/10/2000"</f>
        <v>1/10/2000</v>
      </c>
      <c r="W313" s="157">
        <v>15</v>
      </c>
      <c r="X313" s="157">
        <v>11</v>
      </c>
      <c r="Y313" s="157">
        <v>2021</v>
      </c>
      <c r="Z313" s="157" t="str">
        <f t="shared" si="562"/>
        <v>15/11/2021</v>
      </c>
    </row>
    <row r="314" spans="1:26" ht="15.6" x14ac:dyDescent="0.3">
      <c r="A314" s="154" t="s">
        <v>117</v>
      </c>
      <c r="B314" s="3">
        <v>15</v>
      </c>
      <c r="C314" t="s">
        <v>176</v>
      </c>
      <c r="D314" s="3" t="s">
        <v>0</v>
      </c>
      <c r="E314" s="155" t="s">
        <v>226</v>
      </c>
      <c r="F314" s="162" t="s">
        <v>22</v>
      </c>
      <c r="G314" s="150">
        <v>15</v>
      </c>
      <c r="H314" s="150" t="s">
        <v>31</v>
      </c>
      <c r="I314" s="150">
        <v>1</v>
      </c>
      <c r="J314" s="150" t="str">
        <f t="shared" si="561"/>
        <v>ProVisioNET_study_111_03_cam2_1</v>
      </c>
      <c r="K314" s="156" t="s">
        <v>188</v>
      </c>
      <c r="L314" s="3" t="s">
        <v>178</v>
      </c>
      <c r="M314" s="3" t="s">
        <v>214</v>
      </c>
      <c r="N314" s="3">
        <v>3</v>
      </c>
      <c r="O314" s="3" t="s">
        <v>227</v>
      </c>
      <c r="P314" s="3">
        <v>0</v>
      </c>
      <c r="Q314" s="157" t="s">
        <v>11</v>
      </c>
      <c r="R314" s="157" t="s">
        <v>18</v>
      </c>
      <c r="S314" s="3">
        <v>1</v>
      </c>
      <c r="T314" s="3">
        <v>10</v>
      </c>
      <c r="U314" s="3">
        <v>2000</v>
      </c>
      <c r="V314" s="163" t="str">
        <f t="shared" si="563"/>
        <v>1/10/2000</v>
      </c>
      <c r="W314" s="157">
        <v>15</v>
      </c>
      <c r="X314" s="157">
        <v>11</v>
      </c>
      <c r="Y314" s="157">
        <v>2021</v>
      </c>
      <c r="Z314" s="157" t="str">
        <f t="shared" si="562"/>
        <v>15/11/2021</v>
      </c>
    </row>
    <row r="315" spans="1:26" ht="15.6" x14ac:dyDescent="0.3">
      <c r="A315" s="154" t="s">
        <v>117</v>
      </c>
      <c r="B315" s="3">
        <v>15</v>
      </c>
      <c r="C315" t="s">
        <v>176</v>
      </c>
      <c r="D315" s="3" t="s">
        <v>0</v>
      </c>
      <c r="E315" s="155" t="s">
        <v>226</v>
      </c>
      <c r="F315" s="162" t="s">
        <v>22</v>
      </c>
      <c r="G315" s="150">
        <v>15</v>
      </c>
      <c r="H315" s="150" t="s">
        <v>31</v>
      </c>
      <c r="I315" s="150">
        <v>2</v>
      </c>
      <c r="J315" s="150" t="str">
        <f t="shared" si="561"/>
        <v>ProVisioNET_study_111_03_cam2_2</v>
      </c>
      <c r="K315" s="156" t="s">
        <v>188</v>
      </c>
      <c r="L315" s="3" t="s">
        <v>178</v>
      </c>
      <c r="M315" s="3" t="s">
        <v>214</v>
      </c>
      <c r="N315" s="3">
        <v>3</v>
      </c>
      <c r="O315" s="3" t="s">
        <v>227</v>
      </c>
      <c r="P315" s="3">
        <v>0</v>
      </c>
      <c r="Q315" s="157" t="s">
        <v>11</v>
      </c>
      <c r="R315" s="157" t="s">
        <v>18</v>
      </c>
      <c r="S315" s="3">
        <v>1</v>
      </c>
      <c r="T315" s="3">
        <v>10</v>
      </c>
      <c r="U315" s="3">
        <v>2000</v>
      </c>
      <c r="V315" s="163" t="str">
        <f t="shared" si="563"/>
        <v>1/10/2000</v>
      </c>
      <c r="W315" s="157">
        <v>15</v>
      </c>
      <c r="X315" s="157">
        <v>11</v>
      </c>
      <c r="Y315" s="157">
        <v>2021</v>
      </c>
      <c r="Z315" s="157" t="str">
        <f t="shared" si="562"/>
        <v>15/11/2021</v>
      </c>
    </row>
    <row r="316" spans="1:26" ht="15.6" x14ac:dyDescent="0.3">
      <c r="A316" s="154" t="s">
        <v>117</v>
      </c>
      <c r="B316" s="3">
        <v>15</v>
      </c>
      <c r="C316" t="s">
        <v>176</v>
      </c>
      <c r="D316" s="3" t="s">
        <v>0</v>
      </c>
      <c r="E316" s="155" t="s">
        <v>226</v>
      </c>
      <c r="F316" s="162" t="s">
        <v>22</v>
      </c>
      <c r="G316" s="150">
        <v>15</v>
      </c>
      <c r="H316" s="150" t="s">
        <v>32</v>
      </c>
      <c r="I316" s="150">
        <v>1</v>
      </c>
      <c r="J316" s="150" t="str">
        <f t="shared" si="561"/>
        <v>ProVisioNET_study_111_03_cam3_1</v>
      </c>
      <c r="K316" s="156" t="s">
        <v>188</v>
      </c>
      <c r="L316" s="3" t="s">
        <v>178</v>
      </c>
      <c r="M316" s="3" t="s">
        <v>214</v>
      </c>
      <c r="N316" s="3">
        <v>3</v>
      </c>
      <c r="O316" s="3" t="s">
        <v>227</v>
      </c>
      <c r="P316" s="3">
        <v>0</v>
      </c>
      <c r="Q316" s="157" t="s">
        <v>11</v>
      </c>
      <c r="R316" s="157" t="s">
        <v>18</v>
      </c>
      <c r="S316" s="3">
        <v>1</v>
      </c>
      <c r="T316" s="3">
        <v>10</v>
      </c>
      <c r="U316" s="3">
        <v>2000</v>
      </c>
      <c r="V316" s="163" t="str">
        <f t="shared" si="563"/>
        <v>1/10/2000</v>
      </c>
      <c r="W316" s="157">
        <v>15</v>
      </c>
      <c r="X316" s="157">
        <v>11</v>
      </c>
      <c r="Y316" s="157">
        <v>2021</v>
      </c>
      <c r="Z316" s="157" t="str">
        <f t="shared" si="562"/>
        <v>15/11/2021</v>
      </c>
    </row>
    <row r="317" spans="1:26" ht="15.6" x14ac:dyDescent="0.3">
      <c r="A317" s="154" t="s">
        <v>117</v>
      </c>
      <c r="B317" s="3">
        <v>15</v>
      </c>
      <c r="C317" t="s">
        <v>176</v>
      </c>
      <c r="D317" s="3" t="s">
        <v>0</v>
      </c>
      <c r="E317" s="155" t="s">
        <v>226</v>
      </c>
      <c r="F317" s="162" t="s">
        <v>22</v>
      </c>
      <c r="G317" s="150">
        <v>15</v>
      </c>
      <c r="H317" s="150" t="s">
        <v>32</v>
      </c>
      <c r="I317" s="150">
        <v>2</v>
      </c>
      <c r="J317" s="150" t="str">
        <f t="shared" si="561"/>
        <v>ProVisioNET_study_111_03_cam3_2</v>
      </c>
      <c r="K317" s="156" t="s">
        <v>188</v>
      </c>
      <c r="L317" s="3" t="s">
        <v>178</v>
      </c>
      <c r="M317" s="3" t="s">
        <v>214</v>
      </c>
      <c r="N317" s="3">
        <v>3</v>
      </c>
      <c r="O317" s="3" t="s">
        <v>227</v>
      </c>
      <c r="P317" s="3">
        <v>0</v>
      </c>
      <c r="Q317" s="157" t="s">
        <v>11</v>
      </c>
      <c r="R317" s="157" t="s">
        <v>18</v>
      </c>
      <c r="S317" s="3">
        <v>1</v>
      </c>
      <c r="T317" s="3">
        <v>10</v>
      </c>
      <c r="U317" s="3">
        <v>2000</v>
      </c>
      <c r="V317" s="163" t="str">
        <f t="shared" si="563"/>
        <v>1/10/2000</v>
      </c>
      <c r="W317" s="157">
        <v>15</v>
      </c>
      <c r="X317" s="157">
        <v>11</v>
      </c>
      <c r="Y317" s="157">
        <v>2021</v>
      </c>
      <c r="Z317" s="157" t="str">
        <f t="shared" si="562"/>
        <v>15/11/2021</v>
      </c>
    </row>
    <row r="318" spans="1:26" ht="15.6" x14ac:dyDescent="0.3">
      <c r="A318" s="154" t="s">
        <v>117</v>
      </c>
      <c r="B318" s="3">
        <v>15</v>
      </c>
      <c r="C318" t="s">
        <v>176</v>
      </c>
      <c r="D318" s="3" t="s">
        <v>0</v>
      </c>
      <c r="E318" s="155" t="s">
        <v>226</v>
      </c>
      <c r="F318" s="162" t="s">
        <v>22</v>
      </c>
      <c r="G318" s="150">
        <v>15</v>
      </c>
      <c r="H318" s="150" t="s">
        <v>33</v>
      </c>
      <c r="I318" s="150">
        <v>1</v>
      </c>
      <c r="J318" s="150" t="str">
        <f t="shared" si="561"/>
        <v>ProVisioNET_study_111_03_cam4_1</v>
      </c>
      <c r="K318" s="156" t="s">
        <v>188</v>
      </c>
      <c r="L318" s="3" t="s">
        <v>178</v>
      </c>
      <c r="M318" s="3" t="s">
        <v>214</v>
      </c>
      <c r="N318" s="3">
        <v>3</v>
      </c>
      <c r="O318" s="3" t="s">
        <v>227</v>
      </c>
      <c r="P318" s="3">
        <v>0</v>
      </c>
      <c r="Q318" s="157" t="s">
        <v>11</v>
      </c>
      <c r="R318" s="157" t="s">
        <v>18</v>
      </c>
      <c r="S318" s="3">
        <v>1</v>
      </c>
      <c r="T318" s="3">
        <v>10</v>
      </c>
      <c r="U318" s="3">
        <v>2000</v>
      </c>
      <c r="V318" s="163" t="str">
        <f t="shared" si="563"/>
        <v>1/10/2000</v>
      </c>
      <c r="W318" s="157">
        <v>15</v>
      </c>
      <c r="X318" s="157">
        <v>11</v>
      </c>
      <c r="Y318" s="157">
        <v>2021</v>
      </c>
      <c r="Z318" s="157" t="str">
        <f t="shared" si="562"/>
        <v>15/11/2021</v>
      </c>
    </row>
    <row r="319" spans="1:26" ht="15.6" x14ac:dyDescent="0.3">
      <c r="A319" s="154" t="s">
        <v>117</v>
      </c>
      <c r="B319" s="3">
        <v>15</v>
      </c>
      <c r="C319" t="s">
        <v>176</v>
      </c>
      <c r="D319" s="3" t="s">
        <v>0</v>
      </c>
      <c r="E319" s="155" t="s">
        <v>226</v>
      </c>
      <c r="F319" s="162" t="s">
        <v>22</v>
      </c>
      <c r="G319" s="150">
        <v>15</v>
      </c>
      <c r="H319" s="150" t="s">
        <v>33</v>
      </c>
      <c r="I319" s="150">
        <v>2</v>
      </c>
      <c r="J319" s="150" t="str">
        <f t="shared" si="561"/>
        <v>ProVisioNET_study_111_03_cam4_2</v>
      </c>
      <c r="K319" s="156" t="s">
        <v>188</v>
      </c>
      <c r="L319" s="3" t="s">
        <v>178</v>
      </c>
      <c r="M319" s="3" t="s">
        <v>214</v>
      </c>
      <c r="N319" s="3">
        <v>3</v>
      </c>
      <c r="O319" s="3" t="s">
        <v>227</v>
      </c>
      <c r="P319" s="3">
        <v>0</v>
      </c>
      <c r="Q319" s="157" t="s">
        <v>11</v>
      </c>
      <c r="R319" s="157" t="s">
        <v>18</v>
      </c>
      <c r="S319" s="3">
        <v>1</v>
      </c>
      <c r="T319" s="3">
        <v>10</v>
      </c>
      <c r="U319" s="3">
        <v>2000</v>
      </c>
      <c r="V319" s="163" t="str">
        <f t="shared" si="563"/>
        <v>1/10/2000</v>
      </c>
      <c r="W319" s="157">
        <v>15</v>
      </c>
      <c r="X319" s="157">
        <v>11</v>
      </c>
      <c r="Y319" s="157">
        <v>2021</v>
      </c>
      <c r="Z319" s="157" t="str">
        <f t="shared" si="562"/>
        <v>15/11/2021</v>
      </c>
    </row>
    <row r="320" spans="1:26" ht="15.6" x14ac:dyDescent="0.3">
      <c r="A320" s="154" t="s">
        <v>117</v>
      </c>
      <c r="B320" s="3">
        <v>15</v>
      </c>
      <c r="C320" t="s">
        <v>176</v>
      </c>
      <c r="D320" s="3" t="s">
        <v>0</v>
      </c>
      <c r="E320" s="155" t="s">
        <v>226</v>
      </c>
      <c r="F320" s="162" t="s">
        <v>22</v>
      </c>
      <c r="G320" s="150">
        <v>15</v>
      </c>
      <c r="H320" s="150" t="s">
        <v>120</v>
      </c>
      <c r="J320" s="150" t="str">
        <f t="shared" ref="J320:J326" si="564">CONCATENATE(C320,"_",D320,"_",E320,"_",F320,"_",H320)</f>
        <v>ProVisioNET_study_111_03_glasses</v>
      </c>
      <c r="K320" s="156" t="s">
        <v>188</v>
      </c>
      <c r="L320" s="3" t="s">
        <v>178</v>
      </c>
      <c r="M320" s="3" t="s">
        <v>214</v>
      </c>
      <c r="N320" s="3">
        <v>3</v>
      </c>
      <c r="O320" s="3" t="s">
        <v>227</v>
      </c>
      <c r="P320" s="3">
        <v>0</v>
      </c>
      <c r="Q320" s="157" t="s">
        <v>11</v>
      </c>
      <c r="R320" s="157" t="s">
        <v>18</v>
      </c>
      <c r="S320" s="3">
        <v>1</v>
      </c>
      <c r="T320" s="3">
        <v>10</v>
      </c>
      <c r="U320" s="3">
        <v>2000</v>
      </c>
      <c r="V320" s="163" t="str">
        <f t="shared" si="563"/>
        <v>1/10/2000</v>
      </c>
      <c r="W320" s="157">
        <v>15</v>
      </c>
      <c r="X320" s="157">
        <v>11</v>
      </c>
      <c r="Y320" s="157">
        <v>2021</v>
      </c>
      <c r="Z320" s="157" t="str">
        <f t="shared" si="562"/>
        <v>15/11/2021</v>
      </c>
    </row>
    <row r="321" spans="1:26" ht="15.6" x14ac:dyDescent="0.3">
      <c r="A321" s="154" t="s">
        <v>117</v>
      </c>
      <c r="B321" s="3">
        <v>15</v>
      </c>
      <c r="C321" t="s">
        <v>176</v>
      </c>
      <c r="D321" s="3" t="s">
        <v>0</v>
      </c>
      <c r="E321" s="155" t="s">
        <v>226</v>
      </c>
      <c r="F321" s="162" t="s">
        <v>22</v>
      </c>
      <c r="G321" s="150">
        <v>15</v>
      </c>
      <c r="H321" s="150" t="s">
        <v>121</v>
      </c>
      <c r="J321" s="150" t="str">
        <f t="shared" si="564"/>
        <v>ProVisioNET_study_111_03_ambient</v>
      </c>
      <c r="K321" s="156" t="s">
        <v>188</v>
      </c>
      <c r="L321" s="3" t="s">
        <v>178</v>
      </c>
      <c r="M321" s="3" t="s">
        <v>214</v>
      </c>
      <c r="N321" s="3">
        <v>3</v>
      </c>
      <c r="O321" s="3" t="s">
        <v>227</v>
      </c>
      <c r="P321" s="3">
        <v>0</v>
      </c>
      <c r="Q321" s="157" t="s">
        <v>11</v>
      </c>
      <c r="R321" s="157" t="s">
        <v>18</v>
      </c>
      <c r="S321" s="3">
        <v>1</v>
      </c>
      <c r="T321" s="3">
        <v>10</v>
      </c>
      <c r="U321" s="3">
        <v>2000</v>
      </c>
      <c r="V321" s="163" t="str">
        <f t="shared" si="563"/>
        <v>1/10/2000</v>
      </c>
      <c r="W321" s="157">
        <v>15</v>
      </c>
      <c r="X321" s="157">
        <v>11</v>
      </c>
      <c r="Y321" s="157">
        <v>2021</v>
      </c>
      <c r="Z321" s="157" t="str">
        <f t="shared" si="562"/>
        <v>15/11/2021</v>
      </c>
    </row>
    <row r="322" spans="1:26" ht="15.6" x14ac:dyDescent="0.3">
      <c r="A322" s="154" t="s">
        <v>117</v>
      </c>
      <c r="B322" s="3">
        <v>15</v>
      </c>
      <c r="C322" t="s">
        <v>176</v>
      </c>
      <c r="D322" s="3" t="s">
        <v>0</v>
      </c>
      <c r="E322" s="155" t="s">
        <v>226</v>
      </c>
      <c r="F322" s="162" t="s">
        <v>22</v>
      </c>
      <c r="G322" s="150">
        <v>15</v>
      </c>
      <c r="H322" s="150" t="s">
        <v>122</v>
      </c>
      <c r="J322" s="150" t="str">
        <f t="shared" si="564"/>
        <v>ProVisioNET_study_111_03_ETrawdata</v>
      </c>
      <c r="K322" s="156" t="s">
        <v>188</v>
      </c>
      <c r="L322" s="3" t="s">
        <v>178</v>
      </c>
      <c r="M322" s="3" t="s">
        <v>214</v>
      </c>
      <c r="N322" s="3">
        <v>3</v>
      </c>
      <c r="O322" s="3" t="s">
        <v>227</v>
      </c>
      <c r="P322" s="3">
        <v>0</v>
      </c>
      <c r="Q322" s="157" t="s">
        <v>11</v>
      </c>
      <c r="R322" s="157" t="s">
        <v>18</v>
      </c>
      <c r="S322" s="3">
        <v>1</v>
      </c>
      <c r="T322" s="3">
        <v>10</v>
      </c>
      <c r="U322" s="3">
        <v>2000</v>
      </c>
      <c r="V322" s="163" t="str">
        <f t="shared" si="563"/>
        <v>1/10/2000</v>
      </c>
      <c r="W322" s="157">
        <v>15</v>
      </c>
      <c r="X322" s="157">
        <v>11</v>
      </c>
      <c r="Y322" s="157">
        <v>2021</v>
      </c>
      <c r="Z322" s="157" t="str">
        <f t="shared" si="562"/>
        <v>15/11/2021</v>
      </c>
    </row>
    <row r="323" spans="1:26" ht="15.6" x14ac:dyDescent="0.3">
      <c r="A323" s="154" t="s">
        <v>117</v>
      </c>
      <c r="B323" s="3">
        <v>15</v>
      </c>
      <c r="C323" t="s">
        <v>176</v>
      </c>
      <c r="D323" s="3" t="s">
        <v>0</v>
      </c>
      <c r="E323" s="155" t="s">
        <v>226</v>
      </c>
      <c r="F323" s="162" t="s">
        <v>22</v>
      </c>
      <c r="G323" s="150">
        <v>15</v>
      </c>
      <c r="H323" s="150" t="s">
        <v>186</v>
      </c>
      <c r="J323" s="150" t="str">
        <f t="shared" si="564"/>
        <v>ProVisioNET_study_111_03_sri_obs</v>
      </c>
      <c r="K323" s="156" t="s">
        <v>188</v>
      </c>
      <c r="L323" s="3" t="s">
        <v>178</v>
      </c>
      <c r="M323" s="3" t="s">
        <v>214</v>
      </c>
      <c r="N323" s="3">
        <v>3</v>
      </c>
      <c r="O323" s="3" t="s">
        <v>227</v>
      </c>
      <c r="P323" s="3">
        <v>0</v>
      </c>
      <c r="Q323" s="157" t="s">
        <v>11</v>
      </c>
      <c r="R323" s="157" t="s">
        <v>18</v>
      </c>
      <c r="S323" s="3">
        <v>1</v>
      </c>
      <c r="T323" s="3">
        <v>10</v>
      </c>
      <c r="U323" s="3">
        <v>2000</v>
      </c>
      <c r="V323" s="163" t="str">
        <f t="shared" si="563"/>
        <v>1/10/2000</v>
      </c>
      <c r="W323" s="157">
        <v>15</v>
      </c>
      <c r="X323" s="157">
        <v>11</v>
      </c>
      <c r="Y323" s="157">
        <v>2021</v>
      </c>
      <c r="Z323" s="157" t="str">
        <f t="shared" si="562"/>
        <v>15/11/2021</v>
      </c>
    </row>
    <row r="324" spans="1:26" ht="15.6" x14ac:dyDescent="0.3">
      <c r="A324" s="154" t="s">
        <v>117</v>
      </c>
      <c r="B324" s="3">
        <v>15</v>
      </c>
      <c r="C324" t="s">
        <v>176</v>
      </c>
      <c r="D324" s="3" t="s">
        <v>0</v>
      </c>
      <c r="E324" s="155" t="s">
        <v>226</v>
      </c>
      <c r="F324" s="162" t="s">
        <v>22</v>
      </c>
      <c r="G324" s="150">
        <v>15</v>
      </c>
      <c r="H324" s="150" t="s">
        <v>180</v>
      </c>
      <c r="J324" s="150" t="str">
        <f t="shared" si="564"/>
        <v>ProVisioNET_study_111_03_sri_ambient</v>
      </c>
      <c r="K324" s="156" t="s">
        <v>188</v>
      </c>
      <c r="L324" s="3" t="s">
        <v>178</v>
      </c>
      <c r="M324" s="3" t="s">
        <v>214</v>
      </c>
      <c r="N324" s="3">
        <v>3</v>
      </c>
      <c r="O324" s="3" t="s">
        <v>227</v>
      </c>
      <c r="P324" s="3">
        <v>0</v>
      </c>
      <c r="Q324" s="157" t="s">
        <v>11</v>
      </c>
      <c r="R324" s="157" t="s">
        <v>18</v>
      </c>
      <c r="S324" s="3">
        <v>1</v>
      </c>
      <c r="T324" s="3">
        <v>10</v>
      </c>
      <c r="U324" s="3">
        <v>2000</v>
      </c>
      <c r="V324" s="163" t="str">
        <f t="shared" si="563"/>
        <v>1/10/2000</v>
      </c>
      <c r="W324" s="157">
        <v>15</v>
      </c>
      <c r="X324" s="157">
        <v>11</v>
      </c>
      <c r="Y324" s="157">
        <v>2021</v>
      </c>
      <c r="Z324" s="157" t="str">
        <f t="shared" si="562"/>
        <v>15/11/2021</v>
      </c>
    </row>
    <row r="325" spans="1:26" ht="15.6" x14ac:dyDescent="0.3">
      <c r="A325" s="154" t="s">
        <v>117</v>
      </c>
      <c r="B325" s="3">
        <v>15</v>
      </c>
      <c r="C325" t="s">
        <v>176</v>
      </c>
      <c r="D325" s="3" t="s">
        <v>0</v>
      </c>
      <c r="E325" s="155" t="s">
        <v>226</v>
      </c>
      <c r="F325" s="162" t="s">
        <v>22</v>
      </c>
      <c r="G325" s="150">
        <v>15</v>
      </c>
      <c r="H325" s="150" t="s">
        <v>199</v>
      </c>
      <c r="J325" s="150" t="str">
        <f t="shared" si="564"/>
        <v>ProVisioNET_study_111_03_fitbit</v>
      </c>
      <c r="K325" s="156" t="s">
        <v>188</v>
      </c>
      <c r="L325" s="3" t="s">
        <v>178</v>
      </c>
      <c r="M325" s="3" t="s">
        <v>214</v>
      </c>
      <c r="N325" s="3">
        <v>3</v>
      </c>
      <c r="O325" s="3" t="s">
        <v>227</v>
      </c>
      <c r="P325" s="3">
        <v>0</v>
      </c>
      <c r="Q325" s="157" t="s">
        <v>11</v>
      </c>
      <c r="R325" s="157" t="s">
        <v>18</v>
      </c>
      <c r="S325" s="3">
        <v>1</v>
      </c>
      <c r="T325" s="3">
        <v>10</v>
      </c>
      <c r="U325" s="3">
        <v>2000</v>
      </c>
      <c r="V325" s="163" t="str">
        <f t="shared" si="563"/>
        <v>1/10/2000</v>
      </c>
      <c r="W325" s="157">
        <v>15</v>
      </c>
      <c r="X325" s="157">
        <v>11</v>
      </c>
      <c r="Y325" s="157">
        <v>2021</v>
      </c>
      <c r="Z325" s="157" t="str">
        <f t="shared" si="562"/>
        <v>15/11/2021</v>
      </c>
    </row>
    <row r="326" spans="1:26" ht="15.6" x14ac:dyDescent="0.3">
      <c r="A326" s="159" t="s">
        <v>117</v>
      </c>
      <c r="B326" s="3">
        <v>15</v>
      </c>
      <c r="C326" t="s">
        <v>176</v>
      </c>
      <c r="D326" s="3" t="s">
        <v>0</v>
      </c>
      <c r="E326" s="155" t="s">
        <v>226</v>
      </c>
      <c r="F326" s="162" t="s">
        <v>22</v>
      </c>
      <c r="G326" s="150">
        <v>15</v>
      </c>
      <c r="H326" s="160" t="s">
        <v>195</v>
      </c>
      <c r="J326" s="160" t="str">
        <f t="shared" si="564"/>
        <v>ProVisioNET_study_111_03_zed</v>
      </c>
      <c r="K326" s="156"/>
      <c r="L326" s="3" t="s">
        <v>178</v>
      </c>
      <c r="M326" s="3" t="s">
        <v>214</v>
      </c>
      <c r="N326" s="3">
        <v>3</v>
      </c>
      <c r="O326" s="3" t="s">
        <v>227</v>
      </c>
      <c r="P326" s="3">
        <v>0</v>
      </c>
      <c r="Q326" s="157" t="s">
        <v>11</v>
      </c>
      <c r="R326" s="157" t="s">
        <v>18</v>
      </c>
      <c r="S326" s="3">
        <v>1</v>
      </c>
      <c r="T326" s="3">
        <v>10</v>
      </c>
      <c r="U326" s="3">
        <v>2000</v>
      </c>
      <c r="V326" s="163" t="str">
        <f t="shared" si="563"/>
        <v>1/10/2000</v>
      </c>
      <c r="W326" s="157">
        <v>15</v>
      </c>
      <c r="X326" s="157">
        <v>11</v>
      </c>
      <c r="Y326" s="157">
        <v>2021</v>
      </c>
      <c r="Z326" s="157" t="str">
        <f t="shared" si="562"/>
        <v>15/11/2021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2021-11-15T16:05:49Z</dcterms:modified>
  <dc:language>de-DE</dc:language>
</cp:coreProperties>
</file>