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2" documentId="13_ncr:1_{684BA80F-7151-45B4-8DFE-F1518F3EDB96}" xr6:coauthVersionLast="36" xr6:coauthVersionMax="47" xr10:uidLastSave="{9FF70A42-9E97-4FA1-A56F-C7778B2423F7}"/>
  <bookViews>
    <workbookView xWindow="-120" yWindow="-120" windowWidth="20640" windowHeight="11160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'subjectlist&amp;labels'!$A$1:$Y$117</definedName>
  </definedNames>
  <calcPr calcId="191029"/>
</workbook>
</file>

<file path=xl/calcChain.xml><?xml version="1.0" encoding="utf-8"?>
<calcChain xmlns="http://schemas.openxmlformats.org/spreadsheetml/2006/main">
  <c r="Y551" i="8" l="1"/>
  <c r="I551" i="8"/>
  <c r="Y550" i="8"/>
  <c r="I550" i="8"/>
  <c r="Y549" i="8"/>
  <c r="I549" i="8"/>
  <c r="Y548" i="8"/>
  <c r="I548" i="8"/>
  <c r="Y547" i="8"/>
  <c r="I547" i="8"/>
  <c r="Y546" i="8"/>
  <c r="I546" i="8"/>
  <c r="Y545" i="8"/>
  <c r="I545" i="8"/>
  <c r="Y544" i="8"/>
  <c r="I544" i="8"/>
  <c r="Y543" i="8"/>
  <c r="I543" i="8"/>
  <c r="Y542" i="8"/>
  <c r="I542" i="8"/>
  <c r="Y541" i="8"/>
  <c r="I541" i="8"/>
  <c r="Y540" i="8"/>
  <c r="I540" i="8"/>
  <c r="Y539" i="8"/>
  <c r="I539" i="8"/>
  <c r="Y538" i="8"/>
  <c r="I538" i="8"/>
  <c r="Y537" i="8"/>
  <c r="I537" i="8"/>
  <c r="Y536" i="8"/>
  <c r="I536" i="8"/>
  <c r="Y535" i="8"/>
  <c r="I535" i="8"/>
  <c r="Y534" i="8"/>
  <c r="I534" i="8"/>
  <c r="Y533" i="8"/>
  <c r="I533" i="8"/>
  <c r="Y532" i="8"/>
  <c r="I532" i="8"/>
  <c r="Y531" i="8"/>
  <c r="I531" i="8"/>
  <c r="Y530" i="8"/>
  <c r="I530" i="8"/>
  <c r="Y529" i="8"/>
  <c r="I529" i="8"/>
  <c r="Y528" i="8"/>
  <c r="I528" i="8"/>
  <c r="Y527" i="8"/>
  <c r="I527" i="8"/>
  <c r="Y526" i="8"/>
  <c r="I526" i="8"/>
  <c r="Y525" i="8"/>
  <c r="I525" i="8"/>
  <c r="Y524" i="8"/>
  <c r="I524" i="8"/>
  <c r="Y523" i="8"/>
  <c r="I523" i="8"/>
  <c r="Y522" i="8"/>
  <c r="I522" i="8"/>
  <c r="Y521" i="8"/>
  <c r="I521" i="8"/>
  <c r="Y520" i="8"/>
  <c r="I520" i="8"/>
  <c r="Y519" i="8"/>
  <c r="I519" i="8"/>
  <c r="Y518" i="8"/>
  <c r="I518" i="8"/>
  <c r="Y517" i="8"/>
  <c r="I517" i="8"/>
  <c r="Y516" i="8"/>
  <c r="I516" i="8"/>
  <c r="Y515" i="8"/>
  <c r="I515" i="8"/>
  <c r="Y514" i="8"/>
  <c r="I514" i="8"/>
  <c r="Y513" i="8"/>
  <c r="I513" i="8"/>
  <c r="Y512" i="8"/>
  <c r="I512" i="8"/>
  <c r="Y511" i="8"/>
  <c r="I511" i="8"/>
  <c r="Y510" i="8"/>
  <c r="I510" i="8"/>
  <c r="Y509" i="8"/>
  <c r="I509" i="8"/>
  <c r="Y508" i="8"/>
  <c r="I508" i="8"/>
  <c r="Y507" i="8"/>
  <c r="I507" i="8"/>
  <c r="Y506" i="8"/>
  <c r="I506" i="8"/>
  <c r="Y505" i="8"/>
  <c r="I505" i="8"/>
  <c r="Y504" i="8"/>
  <c r="I504" i="8"/>
  <c r="Y503" i="8"/>
  <c r="I503" i="8"/>
  <c r="Y502" i="8"/>
  <c r="I502" i="8"/>
  <c r="Y501" i="8"/>
  <c r="I501" i="8"/>
  <c r="Y500" i="8"/>
  <c r="I500" i="8"/>
  <c r="Y499" i="8"/>
  <c r="I499" i="8"/>
  <c r="Y498" i="8"/>
  <c r="I498" i="8"/>
  <c r="Y497" i="8"/>
  <c r="I497" i="8"/>
  <c r="Y496" i="8"/>
  <c r="I496" i="8"/>
  <c r="Y495" i="8"/>
  <c r="I495" i="8"/>
  <c r="Y494" i="8"/>
  <c r="I494" i="8"/>
  <c r="Y493" i="8"/>
  <c r="I493" i="8"/>
  <c r="Y492" i="8"/>
  <c r="I492" i="8"/>
  <c r="Y491" i="8"/>
  <c r="I491" i="8"/>
  <c r="Y490" i="8"/>
  <c r="I490" i="8"/>
  <c r="Y489" i="8"/>
  <c r="I489" i="8"/>
  <c r="Y488" i="8"/>
  <c r="I488" i="8"/>
  <c r="Y487" i="8"/>
  <c r="I487" i="8"/>
  <c r="Y486" i="8"/>
  <c r="I486" i="8"/>
  <c r="Y485" i="8"/>
  <c r="I485" i="8"/>
  <c r="Y484" i="8"/>
  <c r="I484" i="8"/>
  <c r="Y483" i="8"/>
  <c r="I483" i="8"/>
  <c r="Y482" i="8"/>
  <c r="I482" i="8"/>
  <c r="Y481" i="8"/>
  <c r="I481" i="8"/>
  <c r="Y480" i="8"/>
  <c r="I480" i="8"/>
  <c r="Y479" i="8"/>
  <c r="I479" i="8"/>
  <c r="Y478" i="8"/>
  <c r="I478" i="8"/>
  <c r="Y477" i="8"/>
  <c r="I477" i="8"/>
  <c r="Y476" i="8"/>
  <c r="I476" i="8"/>
  <c r="Y475" i="8"/>
  <c r="I475" i="8"/>
  <c r="Y474" i="8"/>
  <c r="I474" i="8"/>
  <c r="Y473" i="8"/>
  <c r="I473" i="8"/>
  <c r="Y472" i="8"/>
  <c r="I472" i="8"/>
  <c r="Y471" i="8"/>
  <c r="I471" i="8"/>
  <c r="Y470" i="8"/>
  <c r="I470" i="8"/>
  <c r="Y469" i="8"/>
  <c r="I469" i="8"/>
  <c r="Y468" i="8"/>
  <c r="I468" i="8"/>
  <c r="Y467" i="8"/>
  <c r="I467" i="8"/>
  <c r="Y466" i="8"/>
  <c r="I466" i="8"/>
  <c r="Y465" i="8"/>
  <c r="I465" i="8"/>
  <c r="Y464" i="8"/>
  <c r="I464" i="8"/>
  <c r="Y463" i="8"/>
  <c r="I463" i="8"/>
  <c r="Y462" i="8"/>
  <c r="I462" i="8"/>
  <c r="Y461" i="8"/>
  <c r="I461" i="8"/>
  <c r="Y460" i="8"/>
  <c r="I460" i="8"/>
  <c r="Y459" i="8"/>
  <c r="I459" i="8"/>
  <c r="Y458" i="8"/>
  <c r="I458" i="8"/>
  <c r="Y457" i="8"/>
  <c r="I457" i="8"/>
  <c r="Y456" i="8"/>
  <c r="I456" i="8"/>
  <c r="Y455" i="8"/>
  <c r="I455" i="8"/>
  <c r="Y454" i="8"/>
  <c r="I454" i="8"/>
  <c r="Y453" i="8"/>
  <c r="I453" i="8"/>
  <c r="Y452" i="8"/>
  <c r="I452" i="8"/>
  <c r="Y451" i="8"/>
  <c r="I451" i="8"/>
  <c r="Y450" i="8"/>
  <c r="I450" i="8"/>
  <c r="Y449" i="8" l="1"/>
  <c r="I449" i="8"/>
  <c r="Y448" i="8"/>
  <c r="I448" i="8"/>
  <c r="Y447" i="8"/>
  <c r="I447" i="8"/>
  <c r="Y446" i="8"/>
  <c r="I446" i="8"/>
  <c r="Y445" i="8"/>
  <c r="I445" i="8"/>
  <c r="Y444" i="8"/>
  <c r="I444" i="8"/>
  <c r="Y443" i="8"/>
  <c r="I443" i="8"/>
  <c r="Y442" i="8"/>
  <c r="I442" i="8"/>
  <c r="Y441" i="8"/>
  <c r="I441" i="8"/>
  <c r="Y440" i="8"/>
  <c r="I440" i="8"/>
  <c r="Y439" i="8"/>
  <c r="I439" i="8"/>
  <c r="Y438" i="8"/>
  <c r="I438" i="8"/>
  <c r="Y437" i="8"/>
  <c r="I437" i="8"/>
  <c r="Y436" i="8"/>
  <c r="I436" i="8"/>
  <c r="Y435" i="8"/>
  <c r="I435" i="8"/>
  <c r="Y434" i="8"/>
  <c r="I434" i="8"/>
  <c r="Y433" i="8"/>
  <c r="I433" i="8"/>
  <c r="Y432" i="8"/>
  <c r="I432" i="8"/>
  <c r="Y431" i="8"/>
  <c r="I431" i="8"/>
  <c r="Y430" i="8"/>
  <c r="I430" i="8"/>
  <c r="Y429" i="8"/>
  <c r="I429" i="8"/>
  <c r="Y428" i="8"/>
  <c r="I428" i="8"/>
  <c r="Y427" i="8"/>
  <c r="I427" i="8"/>
  <c r="Y426" i="8"/>
  <c r="I426" i="8"/>
  <c r="Y425" i="8"/>
  <c r="I425" i="8"/>
  <c r="Y424" i="8"/>
  <c r="I424" i="8"/>
  <c r="Y423" i="8"/>
  <c r="I423" i="8"/>
  <c r="Y422" i="8"/>
  <c r="I422" i="8"/>
  <c r="Y421" i="8"/>
  <c r="I421" i="8"/>
  <c r="Y420" i="8"/>
  <c r="I420" i="8"/>
  <c r="Y419" i="8"/>
  <c r="I419" i="8"/>
  <c r="Y418" i="8"/>
  <c r="I418" i="8"/>
  <c r="Y417" i="8"/>
  <c r="I417" i="8"/>
  <c r="Y416" i="8"/>
  <c r="I416" i="8"/>
  <c r="Y415" i="8"/>
  <c r="I415" i="8"/>
  <c r="Y414" i="8"/>
  <c r="I414" i="8"/>
  <c r="Y413" i="8"/>
  <c r="I413" i="8"/>
  <c r="Y412" i="8"/>
  <c r="I412" i="8"/>
  <c r="Y411" i="8"/>
  <c r="I411" i="8"/>
  <c r="Y410" i="8"/>
  <c r="I410" i="8"/>
  <c r="Y409" i="8"/>
  <c r="I409" i="8"/>
  <c r="Y408" i="8"/>
  <c r="I408" i="8"/>
  <c r="Y407" i="8"/>
  <c r="I407" i="8"/>
  <c r="Y406" i="8"/>
  <c r="I406" i="8"/>
  <c r="Y405" i="8"/>
  <c r="I405" i="8"/>
  <c r="Y404" i="8"/>
  <c r="I404" i="8"/>
  <c r="Y403" i="8"/>
  <c r="I403" i="8"/>
  <c r="Y402" i="8"/>
  <c r="I402" i="8"/>
  <c r="Y401" i="8"/>
  <c r="I401" i="8"/>
  <c r="Y400" i="8"/>
  <c r="I400" i="8"/>
  <c r="Y399" i="8"/>
  <c r="I399" i="8"/>
  <c r="Y398" i="8"/>
  <c r="I398" i="8"/>
  <c r="Y397" i="8"/>
  <c r="I397" i="8"/>
  <c r="Y396" i="8"/>
  <c r="I396" i="8"/>
  <c r="Y395" i="8"/>
  <c r="I395" i="8"/>
  <c r="Y394" i="8"/>
  <c r="I394" i="8"/>
  <c r="Y393" i="8"/>
  <c r="I393" i="8"/>
  <c r="Y392" i="8"/>
  <c r="I392" i="8"/>
  <c r="Y391" i="8"/>
  <c r="I391" i="8"/>
  <c r="Y390" i="8"/>
  <c r="I390" i="8"/>
  <c r="Y389" i="8"/>
  <c r="I389" i="8"/>
  <c r="Y388" i="8"/>
  <c r="I388" i="8"/>
  <c r="Y387" i="8"/>
  <c r="I387" i="8"/>
  <c r="Y386" i="8"/>
  <c r="I386" i="8"/>
  <c r="Y385" i="8"/>
  <c r="I385" i="8"/>
  <c r="Y384" i="8"/>
  <c r="I384" i="8"/>
  <c r="Y383" i="8"/>
  <c r="I383" i="8"/>
  <c r="Y382" i="8"/>
  <c r="I382" i="8"/>
  <c r="Y381" i="8"/>
  <c r="I381" i="8"/>
  <c r="Y380" i="8"/>
  <c r="I380" i="8"/>
  <c r="Y379" i="8"/>
  <c r="I379" i="8"/>
  <c r="Y378" i="8"/>
  <c r="I378" i="8"/>
  <c r="Y377" i="8"/>
  <c r="I377" i="8"/>
  <c r="Y376" i="8"/>
  <c r="I376" i="8"/>
  <c r="Y375" i="8"/>
  <c r="I375" i="8"/>
  <c r="Y374" i="8"/>
  <c r="I374" i="8"/>
  <c r="Y373" i="8"/>
  <c r="I373" i="8"/>
  <c r="Y372" i="8"/>
  <c r="I372" i="8"/>
  <c r="Y371" i="8"/>
  <c r="I371" i="8"/>
  <c r="Y370" i="8"/>
  <c r="I370" i="8"/>
  <c r="Y369" i="8"/>
  <c r="I369" i="8"/>
  <c r="Y368" i="8"/>
  <c r="I368" i="8"/>
  <c r="Y367" i="8"/>
  <c r="I367" i="8"/>
  <c r="Y366" i="8"/>
  <c r="I366" i="8"/>
  <c r="Y365" i="8"/>
  <c r="I365" i="8"/>
  <c r="U350" i="8" l="1"/>
  <c r="U351" i="8"/>
  <c r="U352" i="8"/>
  <c r="U353" i="8"/>
  <c r="U354" i="8"/>
  <c r="U355" i="8"/>
  <c r="U356" i="8"/>
  <c r="U357" i="8"/>
  <c r="U358" i="8"/>
  <c r="U359" i="8"/>
  <c r="U360" i="8"/>
  <c r="U361" i="8"/>
  <c r="U362" i="8"/>
  <c r="U363" i="8"/>
  <c r="U364" i="8"/>
  <c r="U349" i="8"/>
  <c r="Y364" i="8"/>
  <c r="I364" i="8"/>
  <c r="Y363" i="8"/>
  <c r="I363" i="8"/>
  <c r="Y362" i="8"/>
  <c r="I362" i="8"/>
  <c r="Y361" i="8"/>
  <c r="I361" i="8"/>
  <c r="Y360" i="8"/>
  <c r="I360" i="8"/>
  <c r="Y359" i="8"/>
  <c r="I359" i="8"/>
  <c r="Y358" i="8"/>
  <c r="I358" i="8"/>
  <c r="Y357" i="8"/>
  <c r="I357" i="8"/>
  <c r="Y356" i="8"/>
  <c r="I356" i="8"/>
  <c r="Y355" i="8"/>
  <c r="I355" i="8"/>
  <c r="Y354" i="8"/>
  <c r="I354" i="8"/>
  <c r="Y353" i="8"/>
  <c r="I353" i="8"/>
  <c r="Y352" i="8"/>
  <c r="I352" i="8"/>
  <c r="Y351" i="8"/>
  <c r="I351" i="8"/>
  <c r="Y350" i="8"/>
  <c r="I350" i="8"/>
  <c r="Y349" i="8"/>
  <c r="I349" i="8"/>
  <c r="Y348" i="8"/>
  <c r="U348" i="8"/>
  <c r="I348" i="8"/>
  <c r="U333" i="8" l="1"/>
  <c r="U334" i="8"/>
  <c r="U335" i="8"/>
  <c r="U336" i="8"/>
  <c r="U337" i="8"/>
  <c r="U338" i="8"/>
  <c r="U339" i="8"/>
  <c r="U340" i="8"/>
  <c r="U341" i="8"/>
  <c r="U342" i="8"/>
  <c r="U343" i="8"/>
  <c r="U344" i="8"/>
  <c r="U345" i="8"/>
  <c r="U346" i="8"/>
  <c r="U347" i="8"/>
  <c r="U332" i="8"/>
  <c r="Y347" i="8"/>
  <c r="I347" i="8"/>
  <c r="Y346" i="8"/>
  <c r="I346" i="8"/>
  <c r="Y345" i="8"/>
  <c r="I345" i="8"/>
  <c r="Y344" i="8"/>
  <c r="I344" i="8"/>
  <c r="Y343" i="8"/>
  <c r="I343" i="8"/>
  <c r="Y342" i="8"/>
  <c r="I342" i="8"/>
  <c r="Y341" i="8"/>
  <c r="I341" i="8"/>
  <c r="Y340" i="8"/>
  <c r="I340" i="8"/>
  <c r="Y339" i="8"/>
  <c r="I339" i="8"/>
  <c r="Y338" i="8"/>
  <c r="I338" i="8"/>
  <c r="Y337" i="8"/>
  <c r="I337" i="8"/>
  <c r="Y336" i="8"/>
  <c r="I336" i="8"/>
  <c r="Y335" i="8"/>
  <c r="I335" i="8"/>
  <c r="Y334" i="8"/>
  <c r="I334" i="8"/>
  <c r="Y333" i="8"/>
  <c r="I333" i="8"/>
  <c r="Y332" i="8"/>
  <c r="I332" i="8"/>
  <c r="Y331" i="8"/>
  <c r="U331" i="8"/>
  <c r="I331" i="8"/>
  <c r="Y307" i="8" l="1"/>
  <c r="Y308" i="8"/>
  <c r="Y309" i="8"/>
  <c r="Y310" i="8"/>
  <c r="Y311" i="8"/>
  <c r="U307" i="8"/>
  <c r="I307" i="8"/>
  <c r="Y306" i="8"/>
  <c r="U306" i="8"/>
  <c r="I306" i="8"/>
  <c r="Y305" i="8"/>
  <c r="U305" i="8"/>
  <c r="I305" i="8"/>
  <c r="Y304" i="8"/>
  <c r="U304" i="8"/>
  <c r="I304" i="8"/>
  <c r="L151" i="8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U317" i="8" l="1"/>
  <c r="U318" i="8"/>
  <c r="U319" i="8"/>
  <c r="U320" i="8"/>
  <c r="U321" i="8"/>
  <c r="U322" i="8"/>
  <c r="U323" i="8"/>
  <c r="U324" i="8"/>
  <c r="U325" i="8"/>
  <c r="U326" i="8"/>
  <c r="U327" i="8"/>
  <c r="U328" i="8"/>
  <c r="U329" i="8"/>
  <c r="U330" i="8"/>
  <c r="U316" i="8"/>
  <c r="Y330" i="8"/>
  <c r="I330" i="8"/>
  <c r="Y329" i="8"/>
  <c r="I329" i="8"/>
  <c r="Y328" i="8"/>
  <c r="I328" i="8"/>
  <c r="Y327" i="8"/>
  <c r="I327" i="8"/>
  <c r="Y326" i="8"/>
  <c r="I326" i="8"/>
  <c r="Y325" i="8"/>
  <c r="I325" i="8"/>
  <c r="Y324" i="8"/>
  <c r="I324" i="8"/>
  <c r="Y323" i="8"/>
  <c r="I323" i="8"/>
  <c r="Y322" i="8"/>
  <c r="I322" i="8"/>
  <c r="Y321" i="8"/>
  <c r="I321" i="8"/>
  <c r="Y320" i="8"/>
  <c r="I320" i="8"/>
  <c r="Y319" i="8"/>
  <c r="I319" i="8"/>
  <c r="Y318" i="8"/>
  <c r="I318" i="8"/>
  <c r="Y317" i="8"/>
  <c r="I317" i="8"/>
  <c r="Y316" i="8"/>
  <c r="I316" i="8"/>
  <c r="Y315" i="8"/>
  <c r="U315" i="8"/>
  <c r="I315" i="8"/>
  <c r="U297" i="8"/>
  <c r="U298" i="8"/>
  <c r="U299" i="8"/>
  <c r="U300" i="8"/>
  <c r="U301" i="8"/>
  <c r="U302" i="8"/>
  <c r="U303" i="8"/>
  <c r="U308" i="8"/>
  <c r="U309" i="8"/>
  <c r="U310" i="8"/>
  <c r="U311" i="8"/>
  <c r="U312" i="8"/>
  <c r="U313" i="8"/>
  <c r="U314" i="8"/>
  <c r="U296" i="8"/>
  <c r="Y314" i="8"/>
  <c r="I314" i="8"/>
  <c r="Y313" i="8"/>
  <c r="I313" i="8"/>
  <c r="Y312" i="8"/>
  <c r="I312" i="8"/>
  <c r="I311" i="8"/>
  <c r="I310" i="8"/>
  <c r="I309" i="8"/>
  <c r="I308" i="8"/>
  <c r="Y303" i="8"/>
  <c r="I303" i="8"/>
  <c r="Y302" i="8"/>
  <c r="I302" i="8"/>
  <c r="Y301" i="8"/>
  <c r="I301" i="8"/>
  <c r="Y300" i="8"/>
  <c r="I300" i="8"/>
  <c r="Y299" i="8"/>
  <c r="I299" i="8"/>
  <c r="Y298" i="8"/>
  <c r="I298" i="8"/>
  <c r="Y297" i="8"/>
  <c r="I297" i="8"/>
  <c r="Y296" i="8"/>
  <c r="I296" i="8"/>
  <c r="Y295" i="8"/>
  <c r="U295" i="8"/>
  <c r="I295" i="8"/>
  <c r="I279" i="8"/>
  <c r="U279" i="8"/>
  <c r="Y279" i="8"/>
  <c r="U281" i="8" l="1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80" i="8"/>
  <c r="Y294" i="8"/>
  <c r="I294" i="8"/>
  <c r="Y293" i="8"/>
  <c r="I293" i="8"/>
  <c r="Y292" i="8"/>
  <c r="I292" i="8"/>
  <c r="Y291" i="8"/>
  <c r="I291" i="8"/>
  <c r="Y290" i="8"/>
  <c r="I290" i="8"/>
  <c r="Y289" i="8"/>
  <c r="I289" i="8"/>
  <c r="Y288" i="8"/>
  <c r="I288" i="8"/>
  <c r="Y287" i="8"/>
  <c r="I287" i="8"/>
  <c r="Y286" i="8"/>
  <c r="I286" i="8"/>
  <c r="Y285" i="8"/>
  <c r="I285" i="8"/>
  <c r="Y284" i="8"/>
  <c r="I284" i="8"/>
  <c r="Y283" i="8"/>
  <c r="I283" i="8"/>
  <c r="Y282" i="8"/>
  <c r="I282" i="8"/>
  <c r="Y281" i="8"/>
  <c r="I281" i="8"/>
  <c r="Y280" i="8"/>
  <c r="I280" i="8"/>
  <c r="U265" i="8" l="1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64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48" i="8"/>
  <c r="U247" i="8"/>
  <c r="Y278" i="8"/>
  <c r="I278" i="8"/>
  <c r="Y277" i="8"/>
  <c r="I277" i="8"/>
  <c r="Y276" i="8"/>
  <c r="I276" i="8"/>
  <c r="Y275" i="8"/>
  <c r="I275" i="8"/>
  <c r="Y274" i="8"/>
  <c r="I274" i="8"/>
  <c r="Y273" i="8"/>
  <c r="I273" i="8"/>
  <c r="Y272" i="8"/>
  <c r="I272" i="8"/>
  <c r="Y271" i="8"/>
  <c r="I271" i="8"/>
  <c r="Y270" i="8"/>
  <c r="I270" i="8"/>
  <c r="Y269" i="8"/>
  <c r="I269" i="8"/>
  <c r="Y268" i="8"/>
  <c r="I268" i="8"/>
  <c r="Y267" i="8"/>
  <c r="I267" i="8"/>
  <c r="Y266" i="8"/>
  <c r="I266" i="8"/>
  <c r="Y265" i="8"/>
  <c r="I265" i="8"/>
  <c r="Y264" i="8"/>
  <c r="I264" i="8"/>
  <c r="Y263" i="8"/>
  <c r="U263" i="8"/>
  <c r="I263" i="8"/>
  <c r="Y262" i="8"/>
  <c r="I262" i="8"/>
  <c r="Y261" i="8"/>
  <c r="I261" i="8"/>
  <c r="Y260" i="8"/>
  <c r="I260" i="8"/>
  <c r="Y259" i="8"/>
  <c r="I259" i="8"/>
  <c r="Y258" i="8"/>
  <c r="I258" i="8"/>
  <c r="Y257" i="8"/>
  <c r="I257" i="8"/>
  <c r="Y256" i="8"/>
  <c r="I256" i="8"/>
  <c r="Y255" i="8"/>
  <c r="I255" i="8"/>
  <c r="Y254" i="8"/>
  <c r="I254" i="8"/>
  <c r="Y253" i="8"/>
  <c r="I253" i="8"/>
  <c r="Y252" i="8"/>
  <c r="I252" i="8"/>
  <c r="Y251" i="8"/>
  <c r="I251" i="8"/>
  <c r="Y250" i="8"/>
  <c r="I250" i="8"/>
  <c r="Y249" i="8"/>
  <c r="I249" i="8"/>
  <c r="Y248" i="8"/>
  <c r="I248" i="8"/>
  <c r="Y247" i="8"/>
  <c r="I247" i="8"/>
  <c r="U152" i="8" l="1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51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67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83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199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16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32" i="8"/>
  <c r="I212" i="8"/>
  <c r="I211" i="8"/>
  <c r="Y212" i="8"/>
  <c r="Y246" i="8"/>
  <c r="I246" i="8"/>
  <c r="Y245" i="8"/>
  <c r="I245" i="8"/>
  <c r="Y244" i="8"/>
  <c r="I244" i="8"/>
  <c r="Y243" i="8"/>
  <c r="I243" i="8"/>
  <c r="Y242" i="8"/>
  <c r="I242" i="8"/>
  <c r="Y241" i="8"/>
  <c r="I241" i="8"/>
  <c r="Y240" i="8"/>
  <c r="I240" i="8"/>
  <c r="Y239" i="8"/>
  <c r="I239" i="8"/>
  <c r="Y238" i="8"/>
  <c r="I238" i="8"/>
  <c r="Y237" i="8"/>
  <c r="I237" i="8"/>
  <c r="Y236" i="8"/>
  <c r="I236" i="8"/>
  <c r="Y235" i="8"/>
  <c r="I235" i="8"/>
  <c r="Y234" i="8"/>
  <c r="I234" i="8"/>
  <c r="Y233" i="8"/>
  <c r="I233" i="8"/>
  <c r="Y232" i="8"/>
  <c r="I232" i="8"/>
  <c r="Y231" i="8"/>
  <c r="U231" i="8"/>
  <c r="I231" i="8"/>
  <c r="Y230" i="8"/>
  <c r="I230" i="8"/>
  <c r="Y229" i="8"/>
  <c r="I229" i="8"/>
  <c r="Y228" i="8"/>
  <c r="I228" i="8"/>
  <c r="Y227" i="8"/>
  <c r="I227" i="8"/>
  <c r="Y226" i="8"/>
  <c r="I226" i="8"/>
  <c r="Y225" i="8"/>
  <c r="I225" i="8"/>
  <c r="Y224" i="8"/>
  <c r="I224" i="8"/>
  <c r="Y223" i="8"/>
  <c r="I223" i="8"/>
  <c r="Y222" i="8"/>
  <c r="I222" i="8"/>
  <c r="Y221" i="8"/>
  <c r="I221" i="8"/>
  <c r="Y220" i="8"/>
  <c r="I220" i="8"/>
  <c r="Y219" i="8"/>
  <c r="I219" i="8"/>
  <c r="Y218" i="8"/>
  <c r="I218" i="8"/>
  <c r="Y217" i="8"/>
  <c r="I217" i="8"/>
  <c r="Y216" i="8"/>
  <c r="I216" i="8"/>
  <c r="Y215" i="8"/>
  <c r="U215" i="8"/>
  <c r="I215" i="8"/>
  <c r="Y214" i="8"/>
  <c r="I214" i="8"/>
  <c r="Y213" i="8"/>
  <c r="I213" i="8"/>
  <c r="Y211" i="8"/>
  <c r="Y210" i="8"/>
  <c r="I210" i="8"/>
  <c r="Y209" i="8"/>
  <c r="I209" i="8"/>
  <c r="Y208" i="8"/>
  <c r="I208" i="8"/>
  <c r="Y207" i="8"/>
  <c r="I207" i="8"/>
  <c r="Y206" i="8"/>
  <c r="I206" i="8"/>
  <c r="Y205" i="8"/>
  <c r="I205" i="8"/>
  <c r="Y204" i="8"/>
  <c r="I204" i="8"/>
  <c r="Y203" i="8"/>
  <c r="I203" i="8"/>
  <c r="Y202" i="8"/>
  <c r="I202" i="8"/>
  <c r="Y201" i="8"/>
  <c r="I201" i="8"/>
  <c r="Y200" i="8"/>
  <c r="I200" i="8"/>
  <c r="Y199" i="8"/>
  <c r="I199" i="8"/>
  <c r="Y198" i="8"/>
  <c r="U198" i="8"/>
  <c r="I198" i="8"/>
  <c r="Y197" i="8"/>
  <c r="I197" i="8"/>
  <c r="Y196" i="8"/>
  <c r="I196" i="8"/>
  <c r="Y195" i="8"/>
  <c r="I195" i="8"/>
  <c r="Y194" i="8"/>
  <c r="I194" i="8"/>
  <c r="Y193" i="8"/>
  <c r="I193" i="8"/>
  <c r="Y192" i="8"/>
  <c r="I192" i="8"/>
  <c r="Y191" i="8"/>
  <c r="I191" i="8"/>
  <c r="Y190" i="8"/>
  <c r="I190" i="8"/>
  <c r="Y189" i="8"/>
  <c r="I189" i="8"/>
  <c r="Y188" i="8"/>
  <c r="I188" i="8"/>
  <c r="Y187" i="8"/>
  <c r="I187" i="8"/>
  <c r="Y186" i="8"/>
  <c r="I186" i="8"/>
  <c r="Y185" i="8"/>
  <c r="I185" i="8"/>
  <c r="Y184" i="8"/>
  <c r="I184" i="8"/>
  <c r="Y183" i="8"/>
  <c r="I183" i="8"/>
  <c r="Y182" i="8"/>
  <c r="U182" i="8"/>
  <c r="I182" i="8"/>
  <c r="Y181" i="8"/>
  <c r="I181" i="8"/>
  <c r="Y180" i="8"/>
  <c r="I180" i="8"/>
  <c r="Y179" i="8"/>
  <c r="I179" i="8"/>
  <c r="Y178" i="8"/>
  <c r="I178" i="8"/>
  <c r="Y177" i="8"/>
  <c r="I177" i="8"/>
  <c r="Y176" i="8"/>
  <c r="I176" i="8"/>
  <c r="Y175" i="8"/>
  <c r="I175" i="8"/>
  <c r="Y174" i="8"/>
  <c r="I174" i="8"/>
  <c r="Y173" i="8"/>
  <c r="I173" i="8"/>
  <c r="Y172" i="8"/>
  <c r="I172" i="8"/>
  <c r="Y171" i="8"/>
  <c r="I171" i="8"/>
  <c r="Y170" i="8"/>
  <c r="I170" i="8"/>
  <c r="Y169" i="8"/>
  <c r="I169" i="8"/>
  <c r="Y168" i="8"/>
  <c r="I168" i="8"/>
  <c r="Y167" i="8"/>
  <c r="I167" i="8"/>
  <c r="Y166" i="8"/>
  <c r="U166" i="8"/>
  <c r="I166" i="8"/>
  <c r="I151" i="8"/>
  <c r="Y151" i="8"/>
  <c r="I152" i="8"/>
  <c r="Y152" i="8"/>
  <c r="I153" i="8"/>
  <c r="Y153" i="8"/>
  <c r="I154" i="8"/>
  <c r="Y154" i="8"/>
  <c r="I155" i="8"/>
  <c r="Y155" i="8"/>
  <c r="I156" i="8"/>
  <c r="Y156" i="8"/>
  <c r="I157" i="8"/>
  <c r="Y157" i="8"/>
  <c r="I158" i="8"/>
  <c r="Y158" i="8"/>
  <c r="I159" i="8"/>
  <c r="Y159" i="8"/>
  <c r="I160" i="8"/>
  <c r="Y160" i="8"/>
  <c r="I161" i="8"/>
  <c r="Y161" i="8"/>
  <c r="I162" i="8"/>
  <c r="Y162" i="8"/>
  <c r="I163" i="8"/>
  <c r="Y163" i="8"/>
  <c r="I164" i="8"/>
  <c r="Y164" i="8"/>
  <c r="I165" i="8"/>
  <c r="Y165" i="8"/>
  <c r="Y150" i="8"/>
  <c r="U150" i="8"/>
  <c r="I150" i="8"/>
  <c r="I134" i="8"/>
  <c r="U134" i="8"/>
  <c r="Y134" i="8"/>
  <c r="I118" i="8" l="1"/>
  <c r="I102" i="8"/>
  <c r="I86" i="8"/>
  <c r="I72" i="8"/>
  <c r="I58" i="8"/>
  <c r="I44" i="8"/>
  <c r="I30" i="8"/>
  <c r="I16" i="8"/>
  <c r="F139" i="8" l="1"/>
  <c r="F141" i="8" s="1"/>
  <c r="F143" i="8" s="1"/>
  <c r="F144" i="8" s="1"/>
  <c r="F145" i="8" s="1"/>
  <c r="F138" i="8"/>
  <c r="F142" i="8" s="1"/>
  <c r="X135" i="8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W135" i="8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V135" i="8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Q135" i="8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9" i="8" s="1"/>
  <c r="P135" i="8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9" i="8" s="1"/>
  <c r="L135" i="8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K135" i="8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E135" i="8"/>
  <c r="E136" i="8" s="1"/>
  <c r="E138" i="8" s="1"/>
  <c r="E140" i="8" s="1"/>
  <c r="E142" i="8" s="1"/>
  <c r="C135" i="8"/>
  <c r="C136" i="8" s="1"/>
  <c r="C138" i="8" s="1"/>
  <c r="C140" i="8" s="1"/>
  <c r="C142" i="8" s="1"/>
  <c r="B135" i="8"/>
  <c r="Y135" i="8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U135" i="8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I135" i="8" l="1"/>
  <c r="K148" i="8"/>
  <c r="K149" i="8"/>
  <c r="V149" i="8"/>
  <c r="V148" i="8"/>
  <c r="Y149" i="8"/>
  <c r="Y148" i="8"/>
  <c r="W149" i="8"/>
  <c r="W148" i="8"/>
  <c r="X149" i="8"/>
  <c r="X148" i="8"/>
  <c r="C137" i="8"/>
  <c r="C139" i="8" s="1"/>
  <c r="C141" i="8" s="1"/>
  <c r="C143" i="8" s="1"/>
  <c r="C144" i="8" s="1"/>
  <c r="C145" i="8" s="1"/>
  <c r="C146" i="8" s="1"/>
  <c r="C147" i="8" s="1"/>
  <c r="B136" i="8"/>
  <c r="E137" i="8"/>
  <c r="E139" i="8" s="1"/>
  <c r="E141" i="8" s="1"/>
  <c r="E143" i="8" s="1"/>
  <c r="E144" i="8" s="1"/>
  <c r="E145" i="8" s="1"/>
  <c r="E146" i="8" s="1"/>
  <c r="E147" i="8" s="1"/>
  <c r="I2" i="8"/>
  <c r="E148" i="8" l="1"/>
  <c r="E149" i="8"/>
  <c r="C148" i="8"/>
  <c r="C149" i="8"/>
  <c r="I136" i="8"/>
  <c r="B137" i="8"/>
  <c r="U102" i="8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F122" i="8"/>
  <c r="F124" i="8" s="1"/>
  <c r="F126" i="8" s="1"/>
  <c r="F123" i="8"/>
  <c r="F125" i="8" s="1"/>
  <c r="F127" i="8" s="1"/>
  <c r="F128" i="8" s="1"/>
  <c r="F129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V119" i="8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P119" i="8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3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K119" i="8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E119" i="8"/>
  <c r="E120" i="8" s="1"/>
  <c r="E122" i="8" s="1"/>
  <c r="E124" i="8" s="1"/>
  <c r="E126" i="8" s="1"/>
  <c r="C119" i="8"/>
  <c r="C121" i="8" s="1"/>
  <c r="C123" i="8" s="1"/>
  <c r="C125" i="8" s="1"/>
  <c r="C127" i="8" s="1"/>
  <c r="C128" i="8" s="1"/>
  <c r="C129" i="8" s="1"/>
  <c r="C130" i="8" s="1"/>
  <c r="C131" i="8" s="1"/>
  <c r="B119" i="8"/>
  <c r="Y118" i="8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I119" i="8" l="1"/>
  <c r="I137" i="8"/>
  <c r="B138" i="8"/>
  <c r="E121" i="8"/>
  <c r="E123" i="8" s="1"/>
  <c r="E125" i="8" s="1"/>
  <c r="E127" i="8" s="1"/>
  <c r="E128" i="8" s="1"/>
  <c r="E129" i="8" s="1"/>
  <c r="E130" i="8" s="1"/>
  <c r="E131" i="8" s="1"/>
  <c r="E132" i="8" s="1"/>
  <c r="K133" i="8"/>
  <c r="K132" i="8"/>
  <c r="C133" i="8"/>
  <c r="C132" i="8"/>
  <c r="W132" i="8"/>
  <c r="W133" i="8"/>
  <c r="Y133" i="8"/>
  <c r="Y132" i="8"/>
  <c r="X133" i="8"/>
  <c r="X132" i="8"/>
  <c r="V133" i="8"/>
  <c r="V132" i="8"/>
  <c r="C120" i="8"/>
  <c r="C122" i="8" s="1"/>
  <c r="C124" i="8" s="1"/>
  <c r="C126" i="8" s="1"/>
  <c r="B120" i="8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V103" i="8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P103" i="8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7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K103" i="8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F105" i="8"/>
  <c r="F107" i="8" s="1"/>
  <c r="F109" i="8" s="1"/>
  <c r="F111" i="8" s="1"/>
  <c r="F112" i="8" s="1"/>
  <c r="F113" i="8" s="1"/>
  <c r="E103" i="8"/>
  <c r="E104" i="8" s="1"/>
  <c r="E106" i="8" s="1"/>
  <c r="E108" i="8" s="1"/>
  <c r="E110" i="8" s="1"/>
  <c r="C103" i="8"/>
  <c r="C105" i="8" s="1"/>
  <c r="C107" i="8" s="1"/>
  <c r="C109" i="8" s="1"/>
  <c r="C111" i="8" s="1"/>
  <c r="C112" i="8" s="1"/>
  <c r="C113" i="8" s="1"/>
  <c r="C114" i="8" s="1"/>
  <c r="C115" i="8" s="1"/>
  <c r="B103" i="8"/>
  <c r="Y102" i="8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I120" i="8" l="1"/>
  <c r="B104" i="8"/>
  <c r="I103" i="8"/>
  <c r="I138" i="8"/>
  <c r="B139" i="8"/>
  <c r="E133" i="8"/>
  <c r="B121" i="8"/>
  <c r="I121" i="8" s="1"/>
  <c r="Y117" i="8"/>
  <c r="Y116" i="8"/>
  <c r="B105" i="8"/>
  <c r="I105" i="8" s="1"/>
  <c r="K116" i="8"/>
  <c r="K117" i="8"/>
  <c r="V117" i="8"/>
  <c r="V116" i="8"/>
  <c r="C117" i="8"/>
  <c r="C116" i="8"/>
  <c r="X117" i="8"/>
  <c r="X116" i="8"/>
  <c r="W117" i="8"/>
  <c r="W116" i="8"/>
  <c r="C104" i="8"/>
  <c r="C106" i="8" s="1"/>
  <c r="C108" i="8" s="1"/>
  <c r="C110" i="8" s="1"/>
  <c r="F106" i="8"/>
  <c r="F108" i="8" s="1"/>
  <c r="F110" i="8" s="1"/>
  <c r="E105" i="8"/>
  <c r="E107" i="8" s="1"/>
  <c r="E109" i="8" s="1"/>
  <c r="E111" i="8" s="1"/>
  <c r="E112" i="8" s="1"/>
  <c r="E113" i="8" s="1"/>
  <c r="E114" i="8" s="1"/>
  <c r="E115" i="8" s="1"/>
  <c r="I104" i="8" l="1"/>
  <c r="I139" i="8"/>
  <c r="B140" i="8"/>
  <c r="B122" i="8"/>
  <c r="I122" i="8" s="1"/>
  <c r="E116" i="8"/>
  <c r="E117" i="8"/>
  <c r="B106" i="8"/>
  <c r="I106" i="8" s="1"/>
  <c r="F87" i="8"/>
  <c r="F89" i="8" s="1"/>
  <c r="F91" i="8" s="1"/>
  <c r="F93" i="8" s="1"/>
  <c r="F95" i="8" s="1"/>
  <c r="F96" i="8" s="1"/>
  <c r="F97" i="8" s="1"/>
  <c r="E87" i="8"/>
  <c r="E89" i="8" s="1"/>
  <c r="E91" i="8" s="1"/>
  <c r="E93" i="8" s="1"/>
  <c r="E95" i="8" s="1"/>
  <c r="E96" i="8" s="1"/>
  <c r="E97" i="8" s="1"/>
  <c r="E98" i="8" s="1"/>
  <c r="E99" i="8" s="1"/>
  <c r="C87" i="8"/>
  <c r="C89" i="8" s="1"/>
  <c r="C91" i="8" s="1"/>
  <c r="C93" i="8" s="1"/>
  <c r="C95" i="8" s="1"/>
  <c r="C96" i="8" s="1"/>
  <c r="C97" i="8" s="1"/>
  <c r="C98" i="8" s="1"/>
  <c r="C99" i="8" s="1"/>
  <c r="B87" i="8"/>
  <c r="B88" i="8" l="1"/>
  <c r="I87" i="8"/>
  <c r="I140" i="8"/>
  <c r="B141" i="8"/>
  <c r="B123" i="8"/>
  <c r="I123" i="8" s="1"/>
  <c r="C101" i="8"/>
  <c r="C100" i="8"/>
  <c r="E101" i="8"/>
  <c r="E100" i="8"/>
  <c r="B107" i="8"/>
  <c r="I107" i="8" s="1"/>
  <c r="C88" i="8"/>
  <c r="C90" i="8" s="1"/>
  <c r="C92" i="8" s="1"/>
  <c r="C94" i="8" s="1"/>
  <c r="E88" i="8"/>
  <c r="E90" i="8" s="1"/>
  <c r="E92" i="8" s="1"/>
  <c r="E94" i="8" s="1"/>
  <c r="F88" i="8"/>
  <c r="F90" i="8" s="1"/>
  <c r="F92" i="8" s="1"/>
  <c r="F94" i="8" s="1"/>
  <c r="L74" i="8"/>
  <c r="L75" i="8" s="1"/>
  <c r="L76" i="8" s="1"/>
  <c r="O73" i="8"/>
  <c r="O74" i="8" s="1"/>
  <c r="O75" i="8" s="1"/>
  <c r="O76" i="8" s="1"/>
  <c r="O77" i="8" s="1"/>
  <c r="O81" i="8" s="1"/>
  <c r="O83" i="8" s="1"/>
  <c r="O84" i="8" s="1"/>
  <c r="O85" i="8" s="1"/>
  <c r="O59" i="8"/>
  <c r="O60" i="8" s="1"/>
  <c r="O61" i="8" s="1"/>
  <c r="O62" i="8" s="1"/>
  <c r="O63" i="8" s="1"/>
  <c r="O67" i="8" s="1"/>
  <c r="O69" i="8" s="1"/>
  <c r="O70" i="8" s="1"/>
  <c r="O71" i="8" s="1"/>
  <c r="X73" i="8"/>
  <c r="X75" i="8" s="1"/>
  <c r="W73" i="8"/>
  <c r="W75" i="8" s="1"/>
  <c r="V73" i="8"/>
  <c r="V74" i="8" s="1"/>
  <c r="T73" i="8"/>
  <c r="T74" i="8" s="1"/>
  <c r="S73" i="8"/>
  <c r="S74" i="8" s="1"/>
  <c r="R73" i="8"/>
  <c r="R74" i="8" s="1"/>
  <c r="Q73" i="8"/>
  <c r="Q74" i="8" s="1"/>
  <c r="P73" i="8"/>
  <c r="P74" i="8" s="1"/>
  <c r="Y72" i="8"/>
  <c r="Y73" i="8" s="1"/>
  <c r="U72" i="8"/>
  <c r="U73" i="8" s="1"/>
  <c r="U74" i="8" s="1"/>
  <c r="K73" i="8"/>
  <c r="K75" i="8" s="1"/>
  <c r="F73" i="8"/>
  <c r="F75" i="8" s="1"/>
  <c r="F77" i="8" s="1"/>
  <c r="F79" i="8" s="1"/>
  <c r="F81" i="8" s="1"/>
  <c r="F82" i="8" s="1"/>
  <c r="F83" i="8" s="1"/>
  <c r="E73" i="8"/>
  <c r="C73" i="8"/>
  <c r="C75" i="8" s="1"/>
  <c r="C77" i="8" s="1"/>
  <c r="C79" i="8" s="1"/>
  <c r="C81" i="8" s="1"/>
  <c r="C82" i="8" s="1"/>
  <c r="C83" i="8" s="1"/>
  <c r="C84" i="8" s="1"/>
  <c r="C85" i="8" s="1"/>
  <c r="B73" i="8"/>
  <c r="F59" i="8"/>
  <c r="F61" i="8" s="1"/>
  <c r="F63" i="8" s="1"/>
  <c r="F65" i="8" s="1"/>
  <c r="F67" i="8" s="1"/>
  <c r="F68" i="8" s="1"/>
  <c r="F69" i="8" s="1"/>
  <c r="E59" i="8"/>
  <c r="E61" i="8" s="1"/>
  <c r="E63" i="8" s="1"/>
  <c r="E65" i="8" s="1"/>
  <c r="E67" i="8" s="1"/>
  <c r="E68" i="8" s="1"/>
  <c r="E69" i="8" s="1"/>
  <c r="E70" i="8" s="1"/>
  <c r="E71" i="8" s="1"/>
  <c r="C59" i="8"/>
  <c r="C61" i="8" s="1"/>
  <c r="C63" i="8" s="1"/>
  <c r="C65" i="8" s="1"/>
  <c r="C67" i="8" s="1"/>
  <c r="C68" i="8" s="1"/>
  <c r="C69" i="8" s="1"/>
  <c r="C70" i="8" s="1"/>
  <c r="C71" i="8" s="1"/>
  <c r="B59" i="8"/>
  <c r="B74" i="8" l="1"/>
  <c r="I73" i="8"/>
  <c r="B60" i="8"/>
  <c r="I59" i="8"/>
  <c r="B89" i="8"/>
  <c r="I88" i="8"/>
  <c r="I141" i="8"/>
  <c r="B142" i="8"/>
  <c r="B124" i="8"/>
  <c r="I124" i="8" s="1"/>
  <c r="B108" i="8"/>
  <c r="I108" i="8" s="1"/>
  <c r="C74" i="8"/>
  <c r="C76" i="8" s="1"/>
  <c r="C78" i="8" s="1"/>
  <c r="C80" i="8" s="1"/>
  <c r="C60" i="8"/>
  <c r="C62" i="8" s="1"/>
  <c r="C64" i="8" s="1"/>
  <c r="C66" i="8" s="1"/>
  <c r="X74" i="8"/>
  <c r="V75" i="8"/>
  <c r="V77" i="8" s="1"/>
  <c r="V79" i="8" s="1"/>
  <c r="L77" i="8"/>
  <c r="L78" i="8" s="1"/>
  <c r="L79" i="8" s="1"/>
  <c r="L80" i="8" s="1"/>
  <c r="L81" i="8" s="1"/>
  <c r="E60" i="8"/>
  <c r="E62" i="8" s="1"/>
  <c r="E64" i="8" s="1"/>
  <c r="E66" i="8" s="1"/>
  <c r="W74" i="8"/>
  <c r="X77" i="8"/>
  <c r="X76" i="8"/>
  <c r="Y75" i="8"/>
  <c r="Y74" i="8"/>
  <c r="W77" i="8"/>
  <c r="W76" i="8"/>
  <c r="R75" i="8"/>
  <c r="Q75" i="8"/>
  <c r="S75" i="8"/>
  <c r="U75" i="8"/>
  <c r="P75" i="8"/>
  <c r="T75" i="8"/>
  <c r="K77" i="8"/>
  <c r="K76" i="8"/>
  <c r="K74" i="8"/>
  <c r="E74" i="8"/>
  <c r="E76" i="8" s="1"/>
  <c r="E78" i="8" s="1"/>
  <c r="E80" i="8" s="1"/>
  <c r="F74" i="8"/>
  <c r="F76" i="8" s="1"/>
  <c r="F78" i="8" s="1"/>
  <c r="F80" i="8" s="1"/>
  <c r="E75" i="8"/>
  <c r="E77" i="8" s="1"/>
  <c r="E79" i="8" s="1"/>
  <c r="E81" i="8" s="1"/>
  <c r="E82" i="8" s="1"/>
  <c r="E83" i="8" s="1"/>
  <c r="E84" i="8" s="1"/>
  <c r="E85" i="8" s="1"/>
  <c r="B61" i="8"/>
  <c r="I61" i="8" s="1"/>
  <c r="F60" i="8"/>
  <c r="F62" i="8" s="1"/>
  <c r="F64" i="8" s="1"/>
  <c r="F66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V51" i="8"/>
  <c r="V52" i="8" s="1"/>
  <c r="V53" i="8" s="1"/>
  <c r="V54" i="8" s="1"/>
  <c r="V55" i="8" s="1"/>
  <c r="P51" i="8"/>
  <c r="P52" i="8" s="1"/>
  <c r="P53" i="8" s="1"/>
  <c r="P54" i="8" s="1"/>
  <c r="F45" i="8"/>
  <c r="F47" i="8" s="1"/>
  <c r="F49" i="8" s="1"/>
  <c r="F51" i="8" s="1"/>
  <c r="F53" i="8" s="1"/>
  <c r="F54" i="8" s="1"/>
  <c r="F55" i="8" s="1"/>
  <c r="E45" i="8"/>
  <c r="E47" i="8" s="1"/>
  <c r="E49" i="8" s="1"/>
  <c r="E51" i="8" s="1"/>
  <c r="E53" i="8" s="1"/>
  <c r="E54" i="8" s="1"/>
  <c r="E55" i="8" s="1"/>
  <c r="E56" i="8" s="1"/>
  <c r="E57" i="8" s="1"/>
  <c r="C45" i="8"/>
  <c r="C47" i="8" s="1"/>
  <c r="I89" i="8" l="1"/>
  <c r="B90" i="8"/>
  <c r="I60" i="8"/>
  <c r="B75" i="8"/>
  <c r="I74" i="8"/>
  <c r="I142" i="8"/>
  <c r="B143" i="8"/>
  <c r="I143" i="8" s="1"/>
  <c r="B125" i="8"/>
  <c r="I125" i="8" s="1"/>
  <c r="B109" i="8"/>
  <c r="I109" i="8" s="1"/>
  <c r="V78" i="8"/>
  <c r="V76" i="8"/>
  <c r="P76" i="8"/>
  <c r="P77" i="8"/>
  <c r="S76" i="8"/>
  <c r="S77" i="8"/>
  <c r="R76" i="8"/>
  <c r="R77" i="8"/>
  <c r="U77" i="8"/>
  <c r="U76" i="8"/>
  <c r="Q76" i="8"/>
  <c r="Q77" i="8"/>
  <c r="W78" i="8"/>
  <c r="W79" i="8"/>
  <c r="T76" i="8"/>
  <c r="T77" i="8"/>
  <c r="Y77" i="8"/>
  <c r="Y76" i="8"/>
  <c r="V80" i="8"/>
  <c r="V81" i="8"/>
  <c r="V82" i="8" s="1"/>
  <c r="V83" i="8" s="1"/>
  <c r="V84" i="8" s="1"/>
  <c r="V85" i="8" s="1"/>
  <c r="X79" i="8"/>
  <c r="X78" i="8"/>
  <c r="K79" i="8"/>
  <c r="K78" i="8"/>
  <c r="B62" i="8"/>
  <c r="I62" i="8" s="1"/>
  <c r="C49" i="8"/>
  <c r="C46" i="8"/>
  <c r="F46" i="8"/>
  <c r="F48" i="8" s="1"/>
  <c r="F50" i="8" s="1"/>
  <c r="F52" i="8" s="1"/>
  <c r="E46" i="8"/>
  <c r="E48" i="8" s="1"/>
  <c r="E50" i="8" s="1"/>
  <c r="E52" i="8" s="1"/>
  <c r="L45" i="8"/>
  <c r="L46" i="8" s="1"/>
  <c r="L47" i="8" s="1"/>
  <c r="L48" i="8" s="1"/>
  <c r="L49" i="8" s="1"/>
  <c r="L59" i="8"/>
  <c r="L60" i="8" s="1"/>
  <c r="X31" i="8"/>
  <c r="X33" i="8" s="1"/>
  <c r="X35" i="8" s="1"/>
  <c r="X37" i="8" s="1"/>
  <c r="X39" i="8" s="1"/>
  <c r="X40" i="8" s="1"/>
  <c r="X41" i="8" s="1"/>
  <c r="X42" i="8" s="1"/>
  <c r="X43" i="8" s="1"/>
  <c r="W31" i="8"/>
  <c r="W32" i="8" s="1"/>
  <c r="W34" i="8" s="1"/>
  <c r="W36" i="8" s="1"/>
  <c r="W38" i="8" s="1"/>
  <c r="V31" i="8"/>
  <c r="V33" i="8" s="1"/>
  <c r="V35" i="8" s="1"/>
  <c r="V37" i="8" s="1"/>
  <c r="V39" i="8" s="1"/>
  <c r="V40" i="8" s="1"/>
  <c r="V41" i="8" s="1"/>
  <c r="V42" i="8" s="1"/>
  <c r="V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3" i="8" s="1"/>
  <c r="S35" i="8" s="1"/>
  <c r="S37" i="8" s="1"/>
  <c r="S39" i="8" s="1"/>
  <c r="S40" i="8" s="1"/>
  <c r="S41" i="8" s="1"/>
  <c r="S42" i="8" s="1"/>
  <c r="S43" i="8" s="1"/>
  <c r="R31" i="8"/>
  <c r="R32" i="8" s="1"/>
  <c r="R34" i="8" s="1"/>
  <c r="R36" i="8" s="1"/>
  <c r="R38" i="8" s="1"/>
  <c r="Q31" i="8"/>
  <c r="Q33" i="8" s="1"/>
  <c r="Q35" i="8" s="1"/>
  <c r="Q37" i="8" s="1"/>
  <c r="Q39" i="8" s="1"/>
  <c r="Q40" i="8" s="1"/>
  <c r="Q41" i="8" s="1"/>
  <c r="Q42" i="8" s="1"/>
  <c r="Q43" i="8" s="1"/>
  <c r="P31" i="8"/>
  <c r="P33" i="8" s="1"/>
  <c r="P35" i="8" s="1"/>
  <c r="P37" i="8" s="1"/>
  <c r="P39" i="8" s="1"/>
  <c r="P40" i="8" s="1"/>
  <c r="P41" i="8" s="1"/>
  <c r="P42" i="8" s="1"/>
  <c r="P43" i="8" s="1"/>
  <c r="F31" i="8"/>
  <c r="F33" i="8" s="1"/>
  <c r="F35" i="8" s="1"/>
  <c r="F37" i="8" s="1"/>
  <c r="F39" i="8" s="1"/>
  <c r="F40" i="8" s="1"/>
  <c r="F41" i="8" s="1"/>
  <c r="E31" i="8"/>
  <c r="E32" i="8" s="1"/>
  <c r="E34" i="8" s="1"/>
  <c r="E36" i="8" s="1"/>
  <c r="E38" i="8" s="1"/>
  <c r="C31" i="8"/>
  <c r="C33" i="8" s="1"/>
  <c r="C35" i="8" s="1"/>
  <c r="C37" i="8" s="1"/>
  <c r="C39" i="8" s="1"/>
  <c r="C40" i="8" s="1"/>
  <c r="C41" i="8" s="1"/>
  <c r="C42" i="8" s="1"/>
  <c r="C43" i="8" s="1"/>
  <c r="B31" i="8"/>
  <c r="U30" i="8"/>
  <c r="U31" i="8" s="1"/>
  <c r="U33" i="8" s="1"/>
  <c r="U35" i="8" s="1"/>
  <c r="U37" i="8" s="1"/>
  <c r="U39" i="8" s="1"/>
  <c r="U40" i="8" s="1"/>
  <c r="U41" i="8" s="1"/>
  <c r="U42" i="8" s="1"/>
  <c r="U43" i="8" s="1"/>
  <c r="Y30" i="8"/>
  <c r="Y31" i="8" s="1"/>
  <c r="Y33" i="8" s="1"/>
  <c r="Y35" i="8" s="1"/>
  <c r="Y37" i="8" s="1"/>
  <c r="K39" i="8"/>
  <c r="K40" i="8" s="1"/>
  <c r="K41" i="8" s="1"/>
  <c r="O39" i="8"/>
  <c r="O40" i="8" s="1"/>
  <c r="O41" i="8" s="1"/>
  <c r="O42" i="8" s="1"/>
  <c r="O43" i="8" s="1"/>
  <c r="U44" i="8"/>
  <c r="U45" i="8" s="1"/>
  <c r="U46" i="8" s="1"/>
  <c r="U47" i="8" s="1"/>
  <c r="Y44" i="8"/>
  <c r="Y45" i="8" s="1"/>
  <c r="Y46" i="8" s="1"/>
  <c r="Y47" i="8" s="1"/>
  <c r="B45" i="8"/>
  <c r="K45" i="8"/>
  <c r="K46" i="8" s="1"/>
  <c r="K47" i="8" s="1"/>
  <c r="O45" i="8"/>
  <c r="O46" i="8" s="1"/>
  <c r="O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V45" i="8"/>
  <c r="V46" i="8" s="1"/>
  <c r="V47" i="8" s="1"/>
  <c r="W45" i="8"/>
  <c r="W46" i="8" s="1"/>
  <c r="W47" i="8" s="1"/>
  <c r="X45" i="8"/>
  <c r="X46" i="8" s="1"/>
  <c r="X47" i="8" s="1"/>
  <c r="I31" i="8" l="1"/>
  <c r="I75" i="8"/>
  <c r="B76" i="8"/>
  <c r="B46" i="8"/>
  <c r="I45" i="8"/>
  <c r="I90" i="8"/>
  <c r="B91" i="8"/>
  <c r="B145" i="8"/>
  <c r="I145" i="8" s="1"/>
  <c r="B144" i="8"/>
  <c r="I144" i="8" s="1"/>
  <c r="B126" i="8"/>
  <c r="I126" i="8" s="1"/>
  <c r="B110" i="8"/>
  <c r="I110" i="8" s="1"/>
  <c r="Q32" i="8"/>
  <c r="Q34" i="8" s="1"/>
  <c r="Q36" i="8" s="1"/>
  <c r="Q38" i="8" s="1"/>
  <c r="Y78" i="8"/>
  <c r="Y79" i="8"/>
  <c r="Q79" i="8"/>
  <c r="Q78" i="8"/>
  <c r="T79" i="8"/>
  <c r="T78" i="8"/>
  <c r="W80" i="8"/>
  <c r="W81" i="8"/>
  <c r="W82" i="8" s="1"/>
  <c r="W83" i="8" s="1"/>
  <c r="W84" i="8" s="1"/>
  <c r="W85" i="8" s="1"/>
  <c r="U79" i="8"/>
  <c r="U78" i="8"/>
  <c r="R79" i="8"/>
  <c r="R78" i="8"/>
  <c r="S79" i="8"/>
  <c r="S78" i="8"/>
  <c r="X80" i="8"/>
  <c r="X81" i="8"/>
  <c r="X82" i="8" s="1"/>
  <c r="X83" i="8" s="1"/>
  <c r="X84" i="8" s="1"/>
  <c r="X85" i="8" s="1"/>
  <c r="P79" i="8"/>
  <c r="P78" i="8"/>
  <c r="K81" i="8"/>
  <c r="K82" i="8" s="1"/>
  <c r="K83" i="8" s="1"/>
  <c r="K84" i="8" s="1"/>
  <c r="K85" i="8" s="1"/>
  <c r="K80" i="8"/>
  <c r="B63" i="8"/>
  <c r="I63" i="8" s="1"/>
  <c r="W33" i="8"/>
  <c r="W35" i="8" s="1"/>
  <c r="W37" i="8" s="1"/>
  <c r="W39" i="8" s="1"/>
  <c r="W40" i="8" s="1"/>
  <c r="W41" i="8" s="1"/>
  <c r="W42" i="8" s="1"/>
  <c r="W43" i="8" s="1"/>
  <c r="E33" i="8"/>
  <c r="E35" i="8" s="1"/>
  <c r="E37" i="8" s="1"/>
  <c r="E39" i="8" s="1"/>
  <c r="E40" i="8" s="1"/>
  <c r="E41" i="8" s="1"/>
  <c r="E42" i="8" s="1"/>
  <c r="E43" i="8" s="1"/>
  <c r="X32" i="8"/>
  <c r="X34" i="8" s="1"/>
  <c r="X36" i="8" s="1"/>
  <c r="X38" i="8" s="1"/>
  <c r="L50" i="8"/>
  <c r="L51" i="8" s="1"/>
  <c r="L52" i="8" s="1"/>
  <c r="L53" i="8" s="1"/>
  <c r="L54" i="8" s="1"/>
  <c r="L55" i="8" s="1"/>
  <c r="L56" i="8" s="1"/>
  <c r="L57" i="8" s="1"/>
  <c r="C48" i="8"/>
  <c r="C51" i="8"/>
  <c r="T32" i="8"/>
  <c r="T34" i="8" s="1"/>
  <c r="T36" i="8" s="1"/>
  <c r="T38" i="8" s="1"/>
  <c r="P32" i="8"/>
  <c r="P34" i="8" s="1"/>
  <c r="P36" i="8" s="1"/>
  <c r="P38" i="8" s="1"/>
  <c r="S32" i="8"/>
  <c r="S34" i="8" s="1"/>
  <c r="S36" i="8" s="1"/>
  <c r="S38" i="8" s="1"/>
  <c r="R33" i="8"/>
  <c r="R35" i="8" s="1"/>
  <c r="R37" i="8" s="1"/>
  <c r="R39" i="8" s="1"/>
  <c r="R40" i="8" s="1"/>
  <c r="R41" i="8" s="1"/>
  <c r="R42" i="8" s="1"/>
  <c r="R43" i="8" s="1"/>
  <c r="U32" i="8"/>
  <c r="U34" i="8" s="1"/>
  <c r="U36" i="8" s="1"/>
  <c r="U38" i="8" s="1"/>
  <c r="V32" i="8"/>
  <c r="V34" i="8" s="1"/>
  <c r="V36" i="8" s="1"/>
  <c r="V38" i="8" s="1"/>
  <c r="Y39" i="8"/>
  <c r="Y40" i="8" s="1"/>
  <c r="Y41" i="8" s="1"/>
  <c r="Y42" i="8" s="1"/>
  <c r="Y43" i="8" s="1"/>
  <c r="Y32" i="8"/>
  <c r="Y34" i="8" s="1"/>
  <c r="Y36" i="8" s="1"/>
  <c r="Y38" i="8" s="1"/>
  <c r="B32" i="8"/>
  <c r="C32" i="8"/>
  <c r="C34" i="8" s="1"/>
  <c r="C36" i="8" s="1"/>
  <c r="C38" i="8" s="1"/>
  <c r="B33" i="8"/>
  <c r="F32" i="8"/>
  <c r="F34" i="8" s="1"/>
  <c r="F36" i="8" s="1"/>
  <c r="F38" i="8" s="1"/>
  <c r="N79" i="8"/>
  <c r="N83" i="8" s="1"/>
  <c r="N84" i="8" s="1"/>
  <c r="N85" i="8" s="1"/>
  <c r="L73" i="8"/>
  <c r="L82" i="8" s="1"/>
  <c r="L83" i="8" s="1"/>
  <c r="L84" i="8" s="1"/>
  <c r="L85" i="8" s="1"/>
  <c r="X59" i="8"/>
  <c r="W59" i="8"/>
  <c r="V59" i="8"/>
  <c r="T59" i="8"/>
  <c r="S59" i="8"/>
  <c r="R59" i="8"/>
  <c r="Q59" i="8"/>
  <c r="P59" i="8"/>
  <c r="L61" i="8"/>
  <c r="K59" i="8"/>
  <c r="Y58" i="8"/>
  <c r="Y59" i="8" s="1"/>
  <c r="U58" i="8"/>
  <c r="U59" i="8" s="1"/>
  <c r="X48" i="8"/>
  <c r="X49" i="8" s="1"/>
  <c r="X56" i="8" s="1"/>
  <c r="X57" i="8" s="1"/>
  <c r="W48" i="8"/>
  <c r="W49" i="8" s="1"/>
  <c r="W56" i="8" s="1"/>
  <c r="W57" i="8" s="1"/>
  <c r="V48" i="8"/>
  <c r="V49" i="8" s="1"/>
  <c r="V56" i="8" s="1"/>
  <c r="V57" i="8" s="1"/>
  <c r="T48" i="8"/>
  <c r="S48" i="8"/>
  <c r="R48" i="8"/>
  <c r="Q48" i="8"/>
  <c r="Q49" i="8" s="1"/>
  <c r="P48" i="8"/>
  <c r="P49" i="8" s="1"/>
  <c r="P56" i="8" s="1"/>
  <c r="P57" i="8" s="1"/>
  <c r="O48" i="8"/>
  <c r="O49" i="8" s="1"/>
  <c r="O53" i="8" s="1"/>
  <c r="O55" i="8" s="1"/>
  <c r="O56" i="8" s="1"/>
  <c r="O57" i="8" s="1"/>
  <c r="K48" i="8"/>
  <c r="K49" i="8" s="1"/>
  <c r="K56" i="8" s="1"/>
  <c r="K57" i="8" s="1"/>
  <c r="Y48" i="8"/>
  <c r="Y49" i="8" s="1"/>
  <c r="U48" i="8"/>
  <c r="U49" i="8" s="1"/>
  <c r="O25" i="8"/>
  <c r="O26" i="8" s="1"/>
  <c r="O27" i="8" s="1"/>
  <c r="O28" i="8" s="1"/>
  <c r="O29" i="8" s="1"/>
  <c r="L25" i="8"/>
  <c r="L26" i="8" s="1"/>
  <c r="L27" i="8" s="1"/>
  <c r="L28" i="8" s="1"/>
  <c r="L29" i="8" s="1"/>
  <c r="K25" i="8"/>
  <c r="K26" i="8" s="1"/>
  <c r="K27" i="8" s="1"/>
  <c r="X17" i="8"/>
  <c r="X19" i="8" s="1"/>
  <c r="X21" i="8" s="1"/>
  <c r="X23" i="8" s="1"/>
  <c r="W17" i="8"/>
  <c r="W18" i="8" s="1"/>
  <c r="W20" i="8" s="1"/>
  <c r="W22" i="8" s="1"/>
  <c r="W24" i="8" s="1"/>
  <c r="W25" i="8" s="1"/>
  <c r="W26" i="8" s="1"/>
  <c r="W27" i="8" s="1"/>
  <c r="W28" i="8" s="1"/>
  <c r="W29" i="8" s="1"/>
  <c r="V17" i="8"/>
  <c r="V19" i="8" s="1"/>
  <c r="V21" i="8" s="1"/>
  <c r="V23" i="8" s="1"/>
  <c r="T17" i="8"/>
  <c r="T19" i="8" s="1"/>
  <c r="T21" i="8" s="1"/>
  <c r="T23" i="8" s="1"/>
  <c r="S17" i="8"/>
  <c r="S19" i="8" s="1"/>
  <c r="S21" i="8" s="1"/>
  <c r="S23" i="8" s="1"/>
  <c r="R17" i="8"/>
  <c r="R18" i="8" s="1"/>
  <c r="R20" i="8" s="1"/>
  <c r="R22" i="8" s="1"/>
  <c r="R24" i="8" s="1"/>
  <c r="R25" i="8" s="1"/>
  <c r="R26" i="8" s="1"/>
  <c r="R27" i="8" s="1"/>
  <c r="R28" i="8" s="1"/>
  <c r="R29" i="8" s="1"/>
  <c r="Q17" i="8"/>
  <c r="Q19" i="8" s="1"/>
  <c r="Q21" i="8" s="1"/>
  <c r="Q23" i="8" s="1"/>
  <c r="P17" i="8"/>
  <c r="P19" i="8" s="1"/>
  <c r="P21" i="8" s="1"/>
  <c r="P23" i="8" s="1"/>
  <c r="F17" i="8"/>
  <c r="F19" i="8" s="1"/>
  <c r="F21" i="8" s="1"/>
  <c r="F23" i="8" s="1"/>
  <c r="E17" i="8"/>
  <c r="C17" i="8"/>
  <c r="C18" i="8" s="1"/>
  <c r="C20" i="8" s="1"/>
  <c r="C22" i="8" s="1"/>
  <c r="C24" i="8" s="1"/>
  <c r="C25" i="8" s="1"/>
  <c r="C26" i="8" s="1"/>
  <c r="C27" i="8" s="1"/>
  <c r="C28" i="8" s="1"/>
  <c r="C29" i="8" s="1"/>
  <c r="B17" i="8"/>
  <c r="I32" i="8" l="1"/>
  <c r="I91" i="8"/>
  <c r="B92" i="8"/>
  <c r="B47" i="8"/>
  <c r="I47" i="8" s="1"/>
  <c r="I46" i="8"/>
  <c r="B19" i="8"/>
  <c r="I17" i="8"/>
  <c r="I33" i="8"/>
  <c r="I76" i="8"/>
  <c r="B77" i="8"/>
  <c r="B146" i="8"/>
  <c r="I146" i="8" s="1"/>
  <c r="B127" i="8"/>
  <c r="I127" i="8" s="1"/>
  <c r="B111" i="8"/>
  <c r="I111" i="8" s="1"/>
  <c r="R81" i="8"/>
  <c r="R82" i="8" s="1"/>
  <c r="R83" i="8" s="1"/>
  <c r="R84" i="8" s="1"/>
  <c r="R85" i="8" s="1"/>
  <c r="R80" i="8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S80" i="8"/>
  <c r="S81" i="8"/>
  <c r="S82" i="8" s="1"/>
  <c r="S83" i="8" s="1"/>
  <c r="S84" i="8" s="1"/>
  <c r="S85" i="8" s="1"/>
  <c r="Q81" i="8"/>
  <c r="Q82" i="8" s="1"/>
  <c r="Q83" i="8" s="1"/>
  <c r="Q84" i="8" s="1"/>
  <c r="Q85" i="8" s="1"/>
  <c r="Q80" i="8"/>
  <c r="Y80" i="8"/>
  <c r="Y81" i="8"/>
  <c r="Y82" i="8" s="1"/>
  <c r="Y83" i="8" s="1"/>
  <c r="Y84" i="8" s="1"/>
  <c r="Y85" i="8" s="1"/>
  <c r="P81" i="8"/>
  <c r="P82" i="8" s="1"/>
  <c r="P83" i="8" s="1"/>
  <c r="P84" i="8" s="1"/>
  <c r="P85" i="8" s="1"/>
  <c r="P80" i="8"/>
  <c r="U61" i="8"/>
  <c r="U60" i="8"/>
  <c r="K61" i="8"/>
  <c r="K60" i="8"/>
  <c r="L63" i="8"/>
  <c r="L64" i="8" s="1"/>
  <c r="L62" i="8"/>
  <c r="R61" i="8"/>
  <c r="R60" i="8"/>
  <c r="Q61" i="8"/>
  <c r="Q60" i="8"/>
  <c r="Y61" i="8"/>
  <c r="Y60" i="8"/>
  <c r="S61" i="8"/>
  <c r="S60" i="8"/>
  <c r="T61" i="8"/>
  <c r="T60" i="8"/>
  <c r="P61" i="8"/>
  <c r="P60" i="8"/>
  <c r="V61" i="8"/>
  <c r="V60" i="8"/>
  <c r="W61" i="8"/>
  <c r="W60" i="8"/>
  <c r="X61" i="8"/>
  <c r="X60" i="8"/>
  <c r="B64" i="8"/>
  <c r="I64" i="8" s="1"/>
  <c r="R49" i="8"/>
  <c r="R50" i="8" s="1"/>
  <c r="R51" i="8" s="1"/>
  <c r="R52" i="8" s="1"/>
  <c r="R53" i="8" s="1"/>
  <c r="R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Y50" i="8"/>
  <c r="Y51" i="8" s="1"/>
  <c r="Y52" i="8" s="1"/>
  <c r="Y53" i="8" s="1"/>
  <c r="Y54" i="8" s="1"/>
  <c r="Y55" i="8" s="1"/>
  <c r="Y56" i="8" s="1"/>
  <c r="Y57" i="8" s="1"/>
  <c r="U50" i="8"/>
  <c r="U51" i="8" s="1"/>
  <c r="U52" i="8" s="1"/>
  <c r="U53" i="8" s="1"/>
  <c r="U54" i="8" s="1"/>
  <c r="Q50" i="8"/>
  <c r="Q51" i="8" s="1"/>
  <c r="Q52" i="8" s="1"/>
  <c r="Q53" i="8" s="1"/>
  <c r="Q54" i="8" s="1"/>
  <c r="Q55" i="8" s="1"/>
  <c r="Q56" i="8" s="1"/>
  <c r="Q57" i="8" s="1"/>
  <c r="C53" i="8"/>
  <c r="C50" i="8"/>
  <c r="E19" i="8"/>
  <c r="B35" i="8"/>
  <c r="I35" i="8" s="1"/>
  <c r="B34" i="8"/>
  <c r="I34" i="8" s="1"/>
  <c r="E18" i="8"/>
  <c r="V18" i="8"/>
  <c r="V20" i="8" s="1"/>
  <c r="V22" i="8" s="1"/>
  <c r="V24" i="8" s="1"/>
  <c r="V25" i="8" s="1"/>
  <c r="V26" i="8" s="1"/>
  <c r="V27" i="8" s="1"/>
  <c r="V28" i="8" s="1"/>
  <c r="V29" i="8" s="1"/>
  <c r="R19" i="8"/>
  <c r="R21" i="8" s="1"/>
  <c r="R23" i="8" s="1"/>
  <c r="C19" i="8"/>
  <c r="C21" i="8" s="1"/>
  <c r="C23" i="8" s="1"/>
  <c r="B21" i="8"/>
  <c r="P18" i="8"/>
  <c r="P20" i="8" s="1"/>
  <c r="P22" i="8" s="1"/>
  <c r="P24" i="8" s="1"/>
  <c r="P25" i="8" s="1"/>
  <c r="P26" i="8" s="1"/>
  <c r="P27" i="8" s="1"/>
  <c r="P28" i="8" s="1"/>
  <c r="P29" i="8" s="1"/>
  <c r="Q18" i="8"/>
  <c r="Q20" i="8" s="1"/>
  <c r="Q22" i="8" s="1"/>
  <c r="Q24" i="8" s="1"/>
  <c r="Q25" i="8" s="1"/>
  <c r="Q26" i="8" s="1"/>
  <c r="Q27" i="8" s="1"/>
  <c r="Q28" i="8" s="1"/>
  <c r="Q29" i="8" s="1"/>
  <c r="S18" i="8"/>
  <c r="S20" i="8" s="1"/>
  <c r="S22" i="8" s="1"/>
  <c r="S24" i="8" s="1"/>
  <c r="S25" i="8" s="1"/>
  <c r="S26" i="8" s="1"/>
  <c r="S27" i="8" s="1"/>
  <c r="S28" i="8" s="1"/>
  <c r="S29" i="8" s="1"/>
  <c r="T18" i="8"/>
  <c r="T20" i="8" s="1"/>
  <c r="T22" i="8" s="1"/>
  <c r="T24" i="8" s="1"/>
  <c r="T25" i="8" s="1"/>
  <c r="T26" i="8" s="1"/>
  <c r="T27" i="8" s="1"/>
  <c r="T28" i="8" s="1"/>
  <c r="T29" i="8" s="1"/>
  <c r="X18" i="8"/>
  <c r="X20" i="8" s="1"/>
  <c r="X22" i="8" s="1"/>
  <c r="X24" i="8" s="1"/>
  <c r="X25" i="8" s="1"/>
  <c r="X26" i="8" s="1"/>
  <c r="X27" i="8" s="1"/>
  <c r="X28" i="8" s="1"/>
  <c r="X29" i="8" s="1"/>
  <c r="W19" i="8"/>
  <c r="W21" i="8" s="1"/>
  <c r="W23" i="8" s="1"/>
  <c r="B18" i="8"/>
  <c r="I18" i="8" s="1"/>
  <c r="F18" i="8"/>
  <c r="F20" i="8" s="1"/>
  <c r="F22" i="8" s="1"/>
  <c r="F24" i="8" s="1"/>
  <c r="F25" i="8" s="1"/>
  <c r="F26" i="8" s="1"/>
  <c r="F27" i="8" s="1"/>
  <c r="F29" i="8" s="1"/>
  <c r="I19" i="8" l="1"/>
  <c r="I77" i="8"/>
  <c r="B78" i="8"/>
  <c r="I92" i="8"/>
  <c r="B93" i="8"/>
  <c r="B147" i="8"/>
  <c r="I147" i="8" s="1"/>
  <c r="B129" i="8"/>
  <c r="I129" i="8" s="1"/>
  <c r="B128" i="8"/>
  <c r="I128" i="8" s="1"/>
  <c r="B113" i="8"/>
  <c r="I113" i="8" s="1"/>
  <c r="B112" i="8"/>
  <c r="I112" i="8" s="1"/>
  <c r="L65" i="8"/>
  <c r="L66" i="8" s="1"/>
  <c r="Y63" i="8"/>
  <c r="Y62" i="8"/>
  <c r="T63" i="8"/>
  <c r="T62" i="8"/>
  <c r="Q63" i="8"/>
  <c r="Q62" i="8"/>
  <c r="R63" i="8"/>
  <c r="R62" i="8"/>
  <c r="W63" i="8"/>
  <c r="W62" i="8"/>
  <c r="S63" i="8"/>
  <c r="S62" i="8"/>
  <c r="X63" i="8"/>
  <c r="X62" i="8"/>
  <c r="V63" i="8"/>
  <c r="V62" i="8"/>
  <c r="K63" i="8"/>
  <c r="K62" i="8"/>
  <c r="P63" i="8"/>
  <c r="P62" i="8"/>
  <c r="U63" i="8"/>
  <c r="U62" i="8"/>
  <c r="B65" i="8"/>
  <c r="I65" i="8" s="1"/>
  <c r="S55" i="8"/>
  <c r="S56" i="8" s="1"/>
  <c r="S57" i="8" s="1"/>
  <c r="T55" i="8"/>
  <c r="T56" i="8" s="1"/>
  <c r="T57" i="8" s="1"/>
  <c r="R55" i="8"/>
  <c r="R56" i="8" s="1"/>
  <c r="R57" i="8" s="1"/>
  <c r="U55" i="8"/>
  <c r="U56" i="8" s="1"/>
  <c r="U57" i="8" s="1"/>
  <c r="C52" i="8"/>
  <c r="C54" i="8"/>
  <c r="E20" i="8"/>
  <c r="E21" i="8"/>
  <c r="I21" i="8" s="1"/>
  <c r="B37" i="8"/>
  <c r="I37" i="8" s="1"/>
  <c r="B36" i="8"/>
  <c r="I36" i="8" s="1"/>
  <c r="B20" i="8"/>
  <c r="B23" i="8"/>
  <c r="F3" i="8"/>
  <c r="I93" i="8" l="1"/>
  <c r="B94" i="8"/>
  <c r="I78" i="8"/>
  <c r="B79" i="8"/>
  <c r="I20" i="8"/>
  <c r="B148" i="8"/>
  <c r="I148" i="8" s="1"/>
  <c r="B149" i="8"/>
  <c r="I149" i="8" s="1"/>
  <c r="B130" i="8"/>
  <c r="I130" i="8" s="1"/>
  <c r="B114" i="8"/>
  <c r="I114" i="8" s="1"/>
  <c r="L67" i="8"/>
  <c r="L68" i="8" s="1"/>
  <c r="L69" i="8" s="1"/>
  <c r="L70" i="8" s="1"/>
  <c r="L71" i="8" s="1"/>
  <c r="S64" i="8"/>
  <c r="S65" i="8"/>
  <c r="W64" i="8"/>
  <c r="W65" i="8"/>
  <c r="U64" i="8"/>
  <c r="U65" i="8"/>
  <c r="R64" i="8"/>
  <c r="R65" i="8"/>
  <c r="P64" i="8"/>
  <c r="P65" i="8"/>
  <c r="Q64" i="8"/>
  <c r="Q65" i="8"/>
  <c r="K64" i="8"/>
  <c r="K65" i="8"/>
  <c r="T64" i="8"/>
  <c r="T65" i="8"/>
  <c r="X64" i="8"/>
  <c r="X65" i="8"/>
  <c r="V64" i="8"/>
  <c r="V65" i="8"/>
  <c r="Y64" i="8"/>
  <c r="Y65" i="8"/>
  <c r="B66" i="8"/>
  <c r="I66" i="8" s="1"/>
  <c r="C55" i="8"/>
  <c r="E23" i="8"/>
  <c r="I23" i="8" s="1"/>
  <c r="E22" i="8"/>
  <c r="B39" i="8"/>
  <c r="I39" i="8" s="1"/>
  <c r="B38" i="8"/>
  <c r="I38" i="8" s="1"/>
  <c r="B22" i="8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Y16" i="8"/>
  <c r="U16" i="8"/>
  <c r="X3" i="8"/>
  <c r="W3" i="8"/>
  <c r="V3" i="8"/>
  <c r="T3" i="8"/>
  <c r="S3" i="8"/>
  <c r="R3" i="8"/>
  <c r="Q3" i="8"/>
  <c r="P3" i="8"/>
  <c r="E3" i="8"/>
  <c r="C3" i="8"/>
  <c r="B3" i="8"/>
  <c r="Y2" i="8"/>
  <c r="Y3" i="8" s="1"/>
  <c r="U2" i="8"/>
  <c r="I3" i="8" l="1"/>
  <c r="I22" i="8"/>
  <c r="I79" i="8"/>
  <c r="B80" i="8"/>
  <c r="I94" i="8"/>
  <c r="B95" i="8"/>
  <c r="B131" i="8"/>
  <c r="I131" i="8" s="1"/>
  <c r="B115" i="8"/>
  <c r="I115" i="8" s="1"/>
  <c r="Q67" i="8"/>
  <c r="Q68" i="8" s="1"/>
  <c r="Q69" i="8" s="1"/>
  <c r="Q70" i="8" s="1"/>
  <c r="Q71" i="8" s="1"/>
  <c r="Q66" i="8"/>
  <c r="P66" i="8"/>
  <c r="P67" i="8"/>
  <c r="P68" i="8" s="1"/>
  <c r="P69" i="8" s="1"/>
  <c r="P70" i="8" s="1"/>
  <c r="P71" i="8" s="1"/>
  <c r="T67" i="8"/>
  <c r="T68" i="8" s="1"/>
  <c r="T69" i="8" s="1"/>
  <c r="T70" i="8" s="1"/>
  <c r="T71" i="8" s="1"/>
  <c r="T66" i="8"/>
  <c r="R67" i="8"/>
  <c r="R68" i="8" s="1"/>
  <c r="R69" i="8" s="1"/>
  <c r="R70" i="8" s="1"/>
  <c r="R71" i="8" s="1"/>
  <c r="R66" i="8"/>
  <c r="K67" i="8"/>
  <c r="K68" i="8" s="1"/>
  <c r="K69" i="8" s="1"/>
  <c r="K70" i="8" s="1"/>
  <c r="K71" i="8" s="1"/>
  <c r="K66" i="8"/>
  <c r="Y67" i="8"/>
  <c r="Y68" i="8" s="1"/>
  <c r="Y69" i="8" s="1"/>
  <c r="Y70" i="8" s="1"/>
  <c r="Y71" i="8" s="1"/>
  <c r="Y66" i="8"/>
  <c r="U67" i="8"/>
  <c r="U68" i="8" s="1"/>
  <c r="U69" i="8" s="1"/>
  <c r="U70" i="8" s="1"/>
  <c r="U71" i="8" s="1"/>
  <c r="U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S67" i="8"/>
  <c r="S68" i="8" s="1"/>
  <c r="S69" i="8" s="1"/>
  <c r="S70" i="8" s="1"/>
  <c r="S71" i="8" s="1"/>
  <c r="S66" i="8"/>
  <c r="B67" i="8"/>
  <c r="I67" i="8" s="1"/>
  <c r="B40" i="8"/>
  <c r="I40" i="8" s="1"/>
  <c r="C56" i="8"/>
  <c r="E24" i="8"/>
  <c r="U17" i="8"/>
  <c r="Y17" i="8"/>
  <c r="B24" i="8"/>
  <c r="Y5" i="8"/>
  <c r="Y7" i="8" s="1"/>
  <c r="Y9" i="8" s="1"/>
  <c r="Y11" i="8" s="1"/>
  <c r="Y12" i="8" s="1"/>
  <c r="Y13" i="8" s="1"/>
  <c r="Y4" i="8"/>
  <c r="Y6" i="8" s="1"/>
  <c r="Y8" i="8" s="1"/>
  <c r="Y10" i="8" s="1"/>
  <c r="P5" i="8"/>
  <c r="P7" i="8" s="1"/>
  <c r="P9" i="8" s="1"/>
  <c r="P11" i="8" s="1"/>
  <c r="P12" i="8" s="1"/>
  <c r="P13" i="8" s="1"/>
  <c r="P15" i="8" s="1"/>
  <c r="P4" i="8"/>
  <c r="P6" i="8" s="1"/>
  <c r="P8" i="8" s="1"/>
  <c r="P10" i="8" s="1"/>
  <c r="Q5" i="8"/>
  <c r="Q7" i="8" s="1"/>
  <c r="Q9" i="8" s="1"/>
  <c r="Q11" i="8" s="1"/>
  <c r="Q12" i="8" s="1"/>
  <c r="Q13" i="8" s="1"/>
  <c r="Q4" i="8"/>
  <c r="Q6" i="8" s="1"/>
  <c r="Q8" i="8" s="1"/>
  <c r="Q10" i="8" s="1"/>
  <c r="R5" i="8"/>
  <c r="R7" i="8" s="1"/>
  <c r="R9" i="8" s="1"/>
  <c r="R11" i="8" s="1"/>
  <c r="R12" i="8" s="1"/>
  <c r="R13" i="8" s="1"/>
  <c r="R15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B4" i="8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V5" i="8"/>
  <c r="V7" i="8" s="1"/>
  <c r="V9" i="8" s="1"/>
  <c r="V11" i="8" s="1"/>
  <c r="V12" i="8" s="1"/>
  <c r="V13" i="8" s="1"/>
  <c r="V4" i="8"/>
  <c r="V6" i="8" s="1"/>
  <c r="V8" i="8" s="1"/>
  <c r="V10" i="8" s="1"/>
  <c r="W5" i="8"/>
  <c r="W7" i="8" s="1"/>
  <c r="W9" i="8" s="1"/>
  <c r="W11" i="8" s="1"/>
  <c r="W12" i="8" s="1"/>
  <c r="W13" i="8" s="1"/>
  <c r="W15" i="8" s="1"/>
  <c r="W4" i="8"/>
  <c r="W6" i="8" s="1"/>
  <c r="W8" i="8" s="1"/>
  <c r="W10" i="8" s="1"/>
  <c r="X5" i="8"/>
  <c r="X7" i="8" s="1"/>
  <c r="X9" i="8" s="1"/>
  <c r="X11" i="8" s="1"/>
  <c r="X12" i="8" s="1"/>
  <c r="X13" i="8" s="1"/>
  <c r="X4" i="8"/>
  <c r="X6" i="8" s="1"/>
  <c r="X8" i="8" s="1"/>
  <c r="X10" i="8" s="1"/>
  <c r="C5" i="8"/>
  <c r="C7" i="8" s="1"/>
  <c r="C9" i="8" s="1"/>
  <c r="C11" i="8" s="1"/>
  <c r="C12" i="8" s="1"/>
  <c r="C13" i="8" s="1"/>
  <c r="C14" i="8" s="1"/>
  <c r="C15" i="8" s="1"/>
  <c r="C4" i="8"/>
  <c r="C6" i="8" s="1"/>
  <c r="C8" i="8" s="1"/>
  <c r="C10" i="8" s="1"/>
  <c r="E5" i="8"/>
  <c r="E7" i="8" s="1"/>
  <c r="E9" i="8" s="1"/>
  <c r="E11" i="8" s="1"/>
  <c r="E12" i="8" s="1"/>
  <c r="E13" i="8" s="1"/>
  <c r="E14" i="8" s="1"/>
  <c r="E15" i="8" s="1"/>
  <c r="E4" i="8"/>
  <c r="E6" i="8" s="1"/>
  <c r="E8" i="8" s="1"/>
  <c r="E10" i="8" s="1"/>
  <c r="B5" i="8"/>
  <c r="U3" i="8"/>
  <c r="F43" i="14"/>
  <c r="I5" i="8" l="1"/>
  <c r="I95" i="8"/>
  <c r="B96" i="8"/>
  <c r="I96" i="8" s="1"/>
  <c r="B97" i="8"/>
  <c r="I24" i="8"/>
  <c r="I80" i="8"/>
  <c r="B81" i="8"/>
  <c r="I4" i="8"/>
  <c r="B132" i="8"/>
  <c r="I132" i="8" s="1"/>
  <c r="B133" i="8"/>
  <c r="I133" i="8" s="1"/>
  <c r="B117" i="8"/>
  <c r="I117" i="8" s="1"/>
  <c r="B116" i="8"/>
  <c r="I116" i="8" s="1"/>
  <c r="B69" i="8"/>
  <c r="I69" i="8" s="1"/>
  <c r="B68" i="8"/>
  <c r="I68" i="8" s="1"/>
  <c r="B41" i="8"/>
  <c r="C57" i="8"/>
  <c r="B6" i="8"/>
  <c r="I6" i="8" s="1"/>
  <c r="E25" i="8"/>
  <c r="Y14" i="8"/>
  <c r="Y15" i="8" s="1"/>
  <c r="V14" i="8"/>
  <c r="V15" i="8" s="1"/>
  <c r="X14" i="8"/>
  <c r="X15" i="8" s="1"/>
  <c r="B25" i="8"/>
  <c r="I25" i="8" s="1"/>
  <c r="Y19" i="8"/>
  <c r="Y21" i="8" s="1"/>
  <c r="Y23" i="8" s="1"/>
  <c r="Y18" i="8"/>
  <c r="Y20" i="8" s="1"/>
  <c r="Y22" i="8" s="1"/>
  <c r="Y24" i="8" s="1"/>
  <c r="Y25" i="8" s="1"/>
  <c r="Y26" i="8" s="1"/>
  <c r="Y27" i="8" s="1"/>
  <c r="Y28" i="8" s="1"/>
  <c r="Y29" i="8" s="1"/>
  <c r="U19" i="8"/>
  <c r="U21" i="8" s="1"/>
  <c r="U23" i="8" s="1"/>
  <c r="U18" i="8"/>
  <c r="U20" i="8" s="1"/>
  <c r="U22" i="8" s="1"/>
  <c r="U24" i="8" s="1"/>
  <c r="U25" i="8" s="1"/>
  <c r="U26" i="8" s="1"/>
  <c r="U27" i="8" s="1"/>
  <c r="U28" i="8" s="1"/>
  <c r="U29" i="8" s="1"/>
  <c r="U5" i="8"/>
  <c r="U7" i="8" s="1"/>
  <c r="U9" i="8" s="1"/>
  <c r="U11" i="8" s="1"/>
  <c r="U12" i="8" s="1"/>
  <c r="U13" i="8" s="1"/>
  <c r="U14" i="8" s="1"/>
  <c r="U15" i="8" s="1"/>
  <c r="U4" i="8"/>
  <c r="U6" i="8" s="1"/>
  <c r="U8" i="8" s="1"/>
  <c r="U10" i="8" s="1"/>
  <c r="B7" i="8"/>
  <c r="I7" i="8" s="1"/>
  <c r="I81" i="8" l="1"/>
  <c r="B83" i="8"/>
  <c r="B82" i="8"/>
  <c r="I82" i="8" s="1"/>
  <c r="B42" i="8"/>
  <c r="I42" i="8" s="1"/>
  <c r="I41" i="8"/>
  <c r="I97" i="8"/>
  <c r="B98" i="8"/>
  <c r="B70" i="8"/>
  <c r="I70" i="8" s="1"/>
  <c r="E26" i="8"/>
  <c r="B8" i="8"/>
  <c r="I8" i="8" s="1"/>
  <c r="B26" i="8"/>
  <c r="B9" i="8"/>
  <c r="I9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V87" i="8"/>
  <c r="V88" i="8" s="1"/>
  <c r="V89" i="8" s="1"/>
  <c r="V90" i="8" s="1"/>
  <c r="V91" i="8" s="1"/>
  <c r="V92" i="8" s="1"/>
  <c r="V93" i="8" s="1"/>
  <c r="V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P87" i="8"/>
  <c r="P88" i="8" s="1"/>
  <c r="P89" i="8" s="1"/>
  <c r="P90" i="8" s="1"/>
  <c r="P91" i="8" s="1"/>
  <c r="P92" i="8" s="1"/>
  <c r="P93" i="8" s="1"/>
  <c r="P94" i="8" s="1"/>
  <c r="L87" i="8"/>
  <c r="L88" i="8" s="1"/>
  <c r="L89" i="8" s="1"/>
  <c r="L90" i="8" s="1"/>
  <c r="L91" i="8" s="1"/>
  <c r="L92" i="8" s="1"/>
  <c r="L93" i="8" s="1"/>
  <c r="L94" i="8" s="1"/>
  <c r="K87" i="8"/>
  <c r="K88" i="8" s="1"/>
  <c r="K89" i="8" s="1"/>
  <c r="K90" i="8" s="1"/>
  <c r="K91" i="8" s="1"/>
  <c r="K92" i="8" s="1"/>
  <c r="K93" i="8" s="1"/>
  <c r="K94" i="8" s="1"/>
  <c r="Y86" i="8"/>
  <c r="Y87" i="8" s="1"/>
  <c r="Y88" i="8" s="1"/>
  <c r="Y89" i="8" s="1"/>
  <c r="Y90" i="8" s="1"/>
  <c r="Y91" i="8" s="1"/>
  <c r="Y92" i="8" s="1"/>
  <c r="Y93" i="8" s="1"/>
  <c r="Y94" i="8" s="1"/>
  <c r="U86" i="8"/>
  <c r="B43" i="8" l="1"/>
  <c r="I43" i="8" s="1"/>
  <c r="I98" i="8"/>
  <c r="B99" i="8"/>
  <c r="I26" i="8"/>
  <c r="I83" i="8"/>
  <c r="B84" i="8"/>
  <c r="B71" i="8"/>
  <c r="I71" i="8" s="1"/>
  <c r="B10" i="8"/>
  <c r="I10" i="8" s="1"/>
  <c r="E27" i="8"/>
  <c r="B27" i="8"/>
  <c r="B11" i="8"/>
  <c r="I11" i="8" s="1"/>
  <c r="Q95" i="8"/>
  <c r="Q96" i="8" s="1"/>
  <c r="Q97" i="8" s="1"/>
  <c r="Q98" i="8" s="1"/>
  <c r="Q99" i="8" s="1"/>
  <c r="Q101" i="8" s="1"/>
  <c r="Y95" i="8"/>
  <c r="Y96" i="8" s="1"/>
  <c r="Y97" i="8" s="1"/>
  <c r="Y98" i="8" s="1"/>
  <c r="Y99" i="8" s="1"/>
  <c r="T95" i="8"/>
  <c r="T96" i="8" s="1"/>
  <c r="T97" i="8" s="1"/>
  <c r="T98" i="8" s="1"/>
  <c r="T99" i="8" s="1"/>
  <c r="T100" i="8" s="1"/>
  <c r="T101" i="8" s="1"/>
  <c r="V95" i="8"/>
  <c r="V96" i="8" s="1"/>
  <c r="V97" i="8" s="1"/>
  <c r="V98" i="8" s="1"/>
  <c r="V99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K95" i="8"/>
  <c r="K96" i="8" s="1"/>
  <c r="K97" i="8" s="1"/>
  <c r="K98" i="8" s="1"/>
  <c r="K99" i="8" s="1"/>
  <c r="L95" i="8"/>
  <c r="L96" i="8" s="1"/>
  <c r="L97" i="8" s="1"/>
  <c r="L98" i="8" s="1"/>
  <c r="L99" i="8" s="1"/>
  <c r="L100" i="8" s="1"/>
  <c r="P95" i="8"/>
  <c r="P96" i="8" s="1"/>
  <c r="P97" i="8" s="1"/>
  <c r="P98" i="8" s="1"/>
  <c r="P99" i="8" s="1"/>
  <c r="P101" i="8" s="1"/>
  <c r="R95" i="8"/>
  <c r="R96" i="8" s="1"/>
  <c r="R97" i="8" s="1"/>
  <c r="R98" i="8" s="1"/>
  <c r="R99" i="8" s="1"/>
  <c r="R100" i="8" s="1"/>
  <c r="R101" i="8" s="1"/>
  <c r="S95" i="8"/>
  <c r="S96" i="8" s="1"/>
  <c r="S97" i="8" s="1"/>
  <c r="S98" i="8" s="1"/>
  <c r="S99" i="8" s="1"/>
  <c r="S100" i="8" s="1"/>
  <c r="S101" i="8" s="1"/>
  <c r="U87" i="8"/>
  <c r="U88" i="8" s="1"/>
  <c r="U89" i="8" s="1"/>
  <c r="U90" i="8" s="1"/>
  <c r="U91" i="8" s="1"/>
  <c r="U92" i="8" s="1"/>
  <c r="U93" i="8" s="1"/>
  <c r="U94" i="8" s="1"/>
  <c r="B28" i="8" l="1"/>
  <c r="I28" i="8" s="1"/>
  <c r="I27" i="8"/>
  <c r="I84" i="8"/>
  <c r="B85" i="8"/>
  <c r="I85" i="8" s="1"/>
  <c r="B100" i="8"/>
  <c r="I100" i="8" s="1"/>
  <c r="I99" i="8"/>
  <c r="B101" i="8"/>
  <c r="I101" i="8" s="1"/>
  <c r="K101" i="8"/>
  <c r="K100" i="8"/>
  <c r="W101" i="8"/>
  <c r="W100" i="8"/>
  <c r="X101" i="8"/>
  <c r="X100" i="8"/>
  <c r="V101" i="8"/>
  <c r="V100" i="8"/>
  <c r="Y101" i="8"/>
  <c r="Y100" i="8"/>
  <c r="B48" i="8"/>
  <c r="I48" i="8" s="1"/>
  <c r="B29" i="8"/>
  <c r="I29" i="8" s="1"/>
  <c r="B12" i="8"/>
  <c r="I12" i="8" s="1"/>
  <c r="U95" i="8"/>
  <c r="U96" i="8" s="1"/>
  <c r="U97" i="8" s="1"/>
  <c r="U98" i="8" s="1"/>
  <c r="U99" i="8" s="1"/>
  <c r="U100" i="8" s="1"/>
  <c r="U101" i="8" s="1"/>
  <c r="B49" i="8" l="1"/>
  <c r="I49" i="8" s="1"/>
  <c r="B13" i="8"/>
  <c r="I13" i="8" s="1"/>
  <c r="B50" i="8" l="1"/>
  <c r="I50" i="8" s="1"/>
  <c r="B14" i="8"/>
  <c r="I14" i="8" s="1"/>
  <c r="F24" i="14"/>
  <c r="F61" i="14"/>
  <c r="F69" i="14"/>
  <c r="F55" i="14"/>
  <c r="B51" i="8" l="1"/>
  <c r="I51" i="8" s="1"/>
  <c r="B15" i="8"/>
  <c r="I15" i="8" s="1"/>
  <c r="F101" i="14"/>
  <c r="F100" i="14"/>
  <c r="F99" i="14"/>
  <c r="F98" i="14"/>
  <c r="F97" i="14"/>
  <c r="F96" i="14"/>
  <c r="B52" i="8" l="1"/>
  <c r="I52" i="8" s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B53" i="8" l="1"/>
  <c r="I53" i="8" s="1"/>
  <c r="B54" i="8" l="1"/>
  <c r="I54" i="8" s="1"/>
  <c r="B55" i="8"/>
  <c r="I55" i="8" s="1"/>
  <c r="B56" i="8" l="1"/>
  <c r="I56" i="8" s="1"/>
  <c r="B57" i="8" l="1"/>
  <c r="I57" i="8" s="1"/>
</calcChain>
</file>

<file path=xl/sharedStrings.xml><?xml version="1.0" encoding="utf-8"?>
<sst xmlns="http://schemas.openxmlformats.org/spreadsheetml/2006/main" count="7288" uniqueCount="243">
  <si>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</si>
  <si>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</si>
  <si>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</si>
  <si>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</si>
  <si>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</si>
  <si>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</si>
  <si>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</si>
  <si>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</si>
  <si>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</si>
  <si>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</si>
  <si>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</si>
  <si>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</si>
  <si>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</si>
  <si>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</si>
  <si>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</si>
  <si>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</si>
  <si>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</si>
  <si>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</si>
  <si>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</si>
  <si>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</si>
  <si>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</si>
  <si>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</si>
  <si>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</si>
  <si>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</si>
  <si>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</si>
  <si>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</si>
  <si>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</si>
  <si>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</si>
  <si>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</si>
  <si>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</si>
  <si>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</si>
  <si>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</si>
  <si>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</si>
  <si>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</si>
  <si>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</si>
  <si>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</si>
  <si>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</si>
  <si>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</si>
  <si>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</si>
  <si>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</si>
  <si>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</si>
  <si>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</si>
  <si>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</si>
  <si>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</si>
  <si>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</si>
  <si>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</si>
  <si>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</si>
  <si>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</si>
  <si>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</si>
  <si>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</si>
  <si>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</si>
  <si>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</si>
  <si>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</si>
  <si>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</si>
  <si>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</si>
  <si>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</si>
  <si>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</si>
  <si>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</si>
  <si>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</si>
  <si>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</si>
  <si>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</si>
  <si>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</si>
  <si>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</si>
  <si>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</si>
  <si>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</si>
  <si>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</si>
  <si>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</si>
  <si>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</si>
  <si>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</si>
  <si>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</si>
  <si>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</si>
  <si>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</si>
  <si>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</si>
  <si>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</si>
  <si>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</si>
  <si>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</si>
  <si>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</si>
  <si>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</si>
  <si>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</si>
  <si>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</si>
  <si>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</si>
  <si>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</si>
  <si>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</si>
  <si>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</si>
  <si>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</si>
  <si>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</si>
  <si>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</si>
  <si>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</si>
  <si>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</si>
  <si>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</si>
  <si>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</si>
  <si>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</si>
  <si>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</si>
  <si>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</si>
  <si>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</si>
  <si>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</si>
  <si>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</si>
  <si>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</si>
  <si>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</si>
  <si>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</si>
  <si>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</si>
  <si>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</si>
  <si>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</si>
  <si>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</si>
  <si>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</si>
  <si>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</si>
  <si>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</si>
  <si>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</si>
  <si>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</si>
  <si>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</si>
  <si>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</si>
  <si>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</si>
  <si>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</si>
  <si>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</si>
  <si>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</si>
  <si>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</si>
  <si>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</si>
  <si>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</si>
  <si>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</si>
  <si>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</si>
  <si>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</si>
  <si>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</si>
  <si>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</si>
  <si>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</si>
  <si>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</si>
  <si>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</si>
  <si>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</si>
  <si>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</si>
  <si>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</si>
  <si>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</si>
  <si>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</si>
  <si>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</si>
  <si>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</si>
  <si>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</si>
  <si>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</si>
  <si>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</si>
  <si>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</si>
  <si>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</si>
  <si>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</si>
  <si>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</si>
  <si>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</si>
  <si>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</si>
  <si>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</si>
  <si>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</si>
  <si>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</si>
  <si>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</si>
  <si>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</si>
  <si>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</si>
  <si>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</si>
  <si>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</si>
  <si>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</si>
  <si>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</si>
  <si>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</si>
  <si>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</si>
  <si>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</si>
  <si>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</si>
  <si>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</si>
  <si>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</si>
  <si>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</si>
  <si>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</si>
  <si>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</si>
  <si>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</si>
  <si>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</si>
  <si>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</si>
  <si>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</si>
  <si>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</si>
  <si>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</si>
  <si>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</si>
  <si>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</si>
  <si>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</si>
  <si>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</si>
  <si>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</si>
  <si>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</si>
  <si>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</si>
  <si>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</si>
  <si>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</si>
  <si>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</si>
  <si>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</si>
  <si>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</si>
  <si>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</si>
  <si>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</si>
  <si>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</si>
  <si>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</si>
  <si>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</si>
  <si>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</si>
  <si>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</si>
  <si>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</si>
  <si>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</si>
  <si>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</si>
  <si>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</si>
  <si>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</si>
  <si>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</si>
  <si>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</si>
  <si>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</si>
  <si>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</si>
  <si>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</si>
  <si>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</si>
  <si>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</si>
  <si>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</si>
  <si>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</si>
  <si>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</si>
  <si>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</si>
  <si>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</si>
  <si>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</si>
  <si>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</si>
  <si>
    <t>104</t>
  </si>
  <si>
    <t>105</t>
  </si>
  <si>
    <t>201</t>
  </si>
  <si>
    <t>202</t>
  </si>
  <si>
    <t>203</t>
  </si>
  <si>
    <t>106</t>
  </si>
  <si>
    <t>107</t>
  </si>
  <si>
    <t>07</t>
  </si>
  <si>
    <t>Grundschule</t>
  </si>
  <si>
    <t>Gundschule</t>
  </si>
  <si>
    <t>Ethics</t>
  </si>
  <si>
    <t>GRW</t>
  </si>
  <si>
    <t>Mathematics</t>
  </si>
  <si>
    <t>108</t>
  </si>
  <si>
    <t>08</t>
  </si>
  <si>
    <t>109</t>
  </si>
  <si>
    <t>Chemistry</t>
  </si>
  <si>
    <t>script</t>
  </si>
  <si>
    <t>110</t>
  </si>
  <si>
    <t>204</t>
  </si>
  <si>
    <t>111</t>
  </si>
  <si>
    <t>Sachkunde</t>
  </si>
  <si>
    <t>205</t>
  </si>
  <si>
    <t>112</t>
  </si>
  <si>
    <t>206</t>
  </si>
  <si>
    <t>113</t>
  </si>
  <si>
    <t>114</t>
  </si>
  <si>
    <t>207</t>
  </si>
  <si>
    <t>Art</t>
  </si>
  <si>
    <t>115</t>
  </si>
  <si>
    <t xml:space="preserve">German </t>
  </si>
  <si>
    <t>116</t>
  </si>
  <si>
    <t>Physics</t>
  </si>
  <si>
    <t>117</t>
  </si>
  <si>
    <t>118</t>
  </si>
  <si>
    <t>119</t>
  </si>
  <si>
    <t>120</t>
  </si>
  <si>
    <t>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</si>
</sst>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202124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9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10" borderId="0" xfId="1" applyAlignment="1">
      <alignment horizontal="center"/>
    </xf>
    <xf numFmtId="0" fontId="4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0" fillId="12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9" fillId="0" borderId="0" xfId="0" applyFont="1"/>
    <xf numFmtId="0" fontId="29" fillId="0" borderId="0" xfId="0" applyFont="1" applyFill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13" borderId="0" xfId="0" applyFont="1" applyFill="1"/>
    <xf numFmtId="0" fontId="28" fillId="13" borderId="0" xfId="0" applyFont="1" applyFill="1"/>
    <xf numFmtId="0" fontId="9" fillId="13" borderId="0" xfId="0" applyFont="1" applyFill="1"/>
    <xf numFmtId="0" fontId="38" fillId="0" borderId="0" xfId="0" applyFont="1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39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2" fillId="2" borderId="12" xfId="0" applyFont="1" applyFill="1" applyBorder="1" applyAlignment="1">
      <alignment horizontal="left" vertical="top"/>
    </xf>
    <xf numFmtId="0" fontId="2" fillId="15" borderId="12" xfId="0" applyFont="1" applyFill="1" applyBorder="1" applyAlignment="1">
      <alignment horizontal="left" vertical="top"/>
    </xf>
    <xf numFmtId="49" fontId="2" fillId="15" borderId="12" xfId="0" applyNumberFormat="1" applyFont="1" applyFill="1" applyBorder="1" applyAlignment="1">
      <alignment horizontal="left" vertical="top"/>
    </xf>
    <xf numFmtId="0" fontId="2" fillId="0" borderId="12" xfId="0" applyFont="1" applyFill="1" applyBorder="1" applyAlignment="1">
      <alignment horizontal="left" vertical="top"/>
    </xf>
    <xf numFmtId="0" fontId="2" fillId="16" borderId="12" xfId="0" applyFont="1" applyFill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0" fontId="1" fillId="9" borderId="0" xfId="0" applyFont="1" applyFill="1" applyBorder="1" applyAlignment="1">
      <alignment horizontal="left" vertical="top"/>
    </xf>
    <xf numFmtId="49" fontId="1" fillId="9" borderId="0" xfId="0" applyNumberFormat="1" applyFont="1" applyFill="1" applyBorder="1" applyAlignment="1">
      <alignment horizontal="left" vertical="top"/>
    </xf>
    <xf numFmtId="49" fontId="1" fillId="3" borderId="0" xfId="0" applyNumberFormat="1" applyFont="1" applyFill="1" applyBorder="1" applyAlignment="1">
      <alignment horizontal="left" vertical="top"/>
    </xf>
    <xf numFmtId="0" fontId="1" fillId="8" borderId="0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1" fillId="9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2" fillId="0" borderId="0" xfId="0" applyFont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/>
    </xf>
    <xf numFmtId="0" fontId="42" fillId="0" borderId="1" xfId="0" applyFont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0" fontId="42" fillId="0" borderId="0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49" fontId="1" fillId="0" borderId="2" xfId="0" applyNumberFormat="1" applyFont="1" applyFill="1" applyBorder="1" applyAlignment="1">
      <alignment horizontal="left" vertical="top"/>
    </xf>
    <xf numFmtId="0" fontId="42" fillId="0" borderId="2" xfId="0" applyFont="1" applyBorder="1" applyAlignment="1">
      <alignment horizontal="left" vertical="top"/>
    </xf>
    <xf numFmtId="0" fontId="40" fillId="0" borderId="0" xfId="0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43" fillId="0" borderId="0" xfId="0" applyNumberFormat="1" applyFont="1" applyAlignment="1">
      <alignment horizontal="left" vertical="top"/>
    </xf>
    <xf numFmtId="0" fontId="41" fillId="3" borderId="0" xfId="0" applyFont="1" applyFill="1" applyBorder="1" applyAlignment="1">
      <alignment horizontal="left" vertical="top"/>
    </xf>
    <xf numFmtId="0" fontId="41" fillId="9" borderId="0" xfId="0" applyFont="1" applyFill="1" applyBorder="1" applyAlignment="1">
      <alignment horizontal="left" vertical="top"/>
    </xf>
    <xf numFmtId="49" fontId="41" fillId="9" borderId="0" xfId="0" applyNumberFormat="1" applyFont="1" applyFill="1" applyBorder="1" applyAlignment="1">
      <alignment horizontal="left" vertical="top"/>
    </xf>
    <xf numFmtId="49" fontId="41" fillId="3" borderId="0" xfId="0" applyNumberFormat="1" applyFont="1" applyFill="1" applyBorder="1" applyAlignment="1">
      <alignment horizontal="left" vertical="top"/>
    </xf>
    <xf numFmtId="0" fontId="41" fillId="0" borderId="0" xfId="0" applyFont="1" applyFill="1" applyBorder="1" applyAlignment="1">
      <alignment horizontal="left" vertical="top"/>
    </xf>
    <xf numFmtId="0" fontId="41" fillId="5" borderId="0" xfId="0" applyFont="1" applyFill="1" applyBorder="1" applyAlignment="1">
      <alignment horizontal="left" vertical="top"/>
    </xf>
    <xf numFmtId="0" fontId="41" fillId="9" borderId="0" xfId="0" applyFont="1" applyFill="1" applyAlignment="1">
      <alignment horizontal="left" vertical="top"/>
    </xf>
    <xf numFmtId="0" fontId="41" fillId="0" borderId="0" xfId="0" applyFont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0" fontId="44" fillId="0" borderId="0" xfId="0" applyFont="1" applyAlignment="1">
      <alignment horizontal="left" vertical="top"/>
    </xf>
    <xf numFmtId="0" fontId="41" fillId="0" borderId="0" xfId="0" applyFont="1" applyFill="1" applyAlignment="1">
      <alignment horizontal="left" vertical="top"/>
    </xf>
    <xf numFmtId="0" fontId="41" fillId="0" borderId="2" xfId="0" applyFont="1" applyFill="1" applyBorder="1" applyAlignment="1">
      <alignment horizontal="left" vertical="top"/>
    </xf>
    <xf numFmtId="49" fontId="41" fillId="0" borderId="2" xfId="0" applyNumberFormat="1" applyFont="1" applyFill="1" applyBorder="1" applyAlignment="1">
      <alignment horizontal="left" vertical="top"/>
    </xf>
    <xf numFmtId="0" fontId="44" fillId="0" borderId="2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49" fontId="0" fillId="0" borderId="2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4" fontId="0" fillId="0" borderId="0" xfId="0" applyNumberFormat="1" applyFont="1" applyAlignment="1">
      <alignment horizontal="left" vertical="top"/>
    </xf>
    <xf numFmtId="14" fontId="0" fillId="0" borderId="2" xfId="0" applyNumberFormat="1" applyFont="1" applyBorder="1" applyAlignment="1">
      <alignment horizontal="left" vertical="top"/>
    </xf>
    <xf numFmtId="14" fontId="0" fillId="9" borderId="0" xfId="0" applyNumberFormat="1" applyFont="1" applyFill="1" applyAlignment="1">
      <alignment horizontal="left" vertical="top"/>
    </xf>
    <xf numFmtId="0" fontId="1" fillId="17" borderId="0" xfId="0" applyFont="1" applyFill="1" applyBorder="1" applyAlignment="1">
      <alignment horizontal="left" vertical="top"/>
    </xf>
    <xf numFmtId="0" fontId="1" fillId="17" borderId="2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7"/>
  <sheetViews>
    <sheetView tabSelected="1" zoomScale="55" zoomScaleNormal="55" workbookViewId="0">
      <pane ySplit="1" topLeftCell="A339" activePane="bottomLeft" state="frozen"/>
      <selection pane="bottomLeft" activeCell="I424" sqref="I424"/>
    </sheetView>
  </sheetViews>
  <sheetFormatPr baseColWidth="10" defaultRowHeight="14.4" x14ac:dyDescent="0.3"/>
  <cols>
    <col min="1" max="1" width="8.44140625" style="154" bestFit="1" customWidth="1"/>
    <col min="2" max="2" width="12.21875" style="154" bestFit="1" customWidth="1"/>
    <col min="3" max="3" width="9.44140625" style="154" bestFit="1" customWidth="1"/>
    <col min="4" max="4" width="9.44140625" style="154" customWidth="1"/>
    <col min="5" max="5" width="7.44140625" style="155" bestFit="1" customWidth="1"/>
    <col min="6" max="6" width="11" style="154" customWidth="1"/>
    <col min="7" max="7" width="11" style="154" bestFit="1" customWidth="1"/>
    <col min="8" max="8" width="11" style="154" customWidth="1"/>
    <col min="9" max="9" width="50" style="164" customWidth="1"/>
    <col min="10" max="10" width="33.6640625" style="154" customWidth="1"/>
    <col min="11" max="11" width="9.44140625" style="154" bestFit="1" customWidth="1"/>
    <col min="12" max="12" width="16.88671875" style="154" bestFit="1" customWidth="1"/>
    <col min="13" max="13" width="11.33203125" style="154" bestFit="1" customWidth="1"/>
    <col min="14" max="14" width="12.33203125" style="154" customWidth="1"/>
    <col min="15" max="15" width="8.6640625" style="154" bestFit="1" customWidth="1"/>
    <col min="16" max="16" width="17.44140625" style="154" bestFit="1" customWidth="1"/>
    <col min="17" max="17" width="10.6640625" style="154" bestFit="1" customWidth="1"/>
    <col min="18" max="18" width="12.33203125" style="154" bestFit="1" customWidth="1"/>
    <col min="19" max="19" width="13" style="154" bestFit="1" customWidth="1"/>
    <col min="20" max="20" width="12.6640625" style="154" bestFit="1" customWidth="1"/>
    <col min="21" max="21" width="15.5546875" style="154" bestFit="1" customWidth="1"/>
    <col min="22" max="22" width="11.109375" style="154" customWidth="1"/>
    <col min="23" max="23" width="12.44140625" style="154" bestFit="1" customWidth="1"/>
    <col min="24" max="24" width="11.5546875" style="154" bestFit="1" customWidth="1"/>
    <col min="25" max="25" width="15.33203125" style="154" bestFit="1" customWidth="1"/>
    <col min="26" max="16384" width="11.5546875" style="154"/>
  </cols>
  <sheetData>
    <row r="1" spans="1:25" s="115" customFormat="1" ht="15" thickBot="1" x14ac:dyDescent="0.35">
      <c r="A1" s="110" t="s">
        <v>100</v>
      </c>
      <c r="B1" s="111" t="s">
        <v>0</v>
      </c>
      <c r="C1" s="111" t="s">
        <v>1</v>
      </c>
      <c r="D1" s="111" t="s">
        <v>125</v>
      </c>
      <c r="E1" s="112" t="s">
        <v>222</v>
      </c>
      <c r="F1" s="111" t="s">
        <v>11</v>
      </c>
      <c r="G1" s="111" t="s">
        <v>117</v>
      </c>
      <c r="H1" s="111" t="s">
        <v>180</v>
      </c>
      <c r="I1" s="113" t="s">
        <v>18</v>
      </c>
      <c r="J1" s="111" t="s">
        <v>9</v>
      </c>
      <c r="K1" s="114" t="s">
        <v>128</v>
      </c>
      <c r="L1" s="114" t="s">
        <v>23</v>
      </c>
      <c r="M1" s="114" t="s">
        <v>181</v>
      </c>
      <c r="N1" s="114" t="s">
        <v>24</v>
      </c>
      <c r="O1" s="114" t="s">
        <v>25</v>
      </c>
      <c r="P1" s="114" t="s">
        <v>16</v>
      </c>
      <c r="Q1" s="114" t="s">
        <v>122</v>
      </c>
      <c r="R1" s="114" t="s">
        <v>2</v>
      </c>
      <c r="S1" s="114" t="s">
        <v>3</v>
      </c>
      <c r="T1" s="114" t="s">
        <v>129</v>
      </c>
      <c r="U1" s="114" t="s">
        <v>4</v>
      </c>
      <c r="V1" s="114" t="s">
        <v>5</v>
      </c>
      <c r="W1" s="114" t="s">
        <v>6</v>
      </c>
      <c r="X1" s="114" t="s">
        <v>7</v>
      </c>
      <c r="Y1" s="114" t="s">
        <v>8</v>
      </c>
    </row>
    <row r="2" spans="1:25" s="123" customFormat="1" ht="15" thickTop="1" x14ac:dyDescent="0.3">
      <c r="A2" s="116" t="s">
        <v>115</v>
      </c>
      <c r="B2" s="117" t="s">
        <v>175</v>
      </c>
      <c r="C2" s="117" t="s">
        <v>176</v>
      </c>
      <c r="D2" s="118" t="s">
        <v>19</v>
      </c>
      <c r="E2" s="119" t="s">
        <v>19</v>
      </c>
      <c r="F2" s="117">
        <v>1</v>
      </c>
      <c r="G2" s="117" t="s">
        <v>116</v>
      </c>
      <c r="H2" s="117"/>
      <c r="I2" s="120" t="str">
        <f>CONCATENATE(B2,"_",C2,"_",D2,"_",E2)</f>
        <v>ProVisioNET_pilot_01_01</v>
      </c>
      <c r="J2" s="117" t="s">
        <v>114</v>
      </c>
      <c r="K2" s="121" t="s">
        <v>177</v>
      </c>
      <c r="L2" s="117" t="s">
        <v>182</v>
      </c>
      <c r="M2" s="117">
        <v>5</v>
      </c>
      <c r="N2" s="117" t="s">
        <v>184</v>
      </c>
      <c r="O2" s="117">
        <v>0</v>
      </c>
      <c r="P2" s="122" t="s">
        <v>10</v>
      </c>
      <c r="Q2" s="122" t="s">
        <v>17</v>
      </c>
      <c r="R2" s="122">
        <v>23</v>
      </c>
      <c r="S2" s="122">
        <v>7</v>
      </c>
      <c r="T2" s="122">
        <v>1998</v>
      </c>
      <c r="U2" s="122" t="str">
        <f>R2&amp;"/"&amp;S2&amp;"/"&amp;T2</f>
        <v>23/7/1998</v>
      </c>
      <c r="V2" s="122">
        <v>22</v>
      </c>
      <c r="W2" s="122">
        <v>6</v>
      </c>
      <c r="X2" s="122">
        <v>2021</v>
      </c>
      <c r="Y2" s="122" t="str">
        <f>V2&amp;"/"&amp;W2&amp;"/"&amp;X2</f>
        <v>22/6/2021</v>
      </c>
    </row>
    <row r="3" spans="1:25" s="127" customFormat="1" x14ac:dyDescent="0.3">
      <c r="A3" s="124" t="s">
        <v>116</v>
      </c>
      <c r="B3" s="124" t="str">
        <f t="shared" ref="B3:C13" si="0">B2</f>
        <v>ProVisioNET</v>
      </c>
      <c r="C3" s="124" t="str">
        <f t="shared" si="0"/>
        <v>pilot</v>
      </c>
      <c r="D3" s="125" t="s">
        <v>19</v>
      </c>
      <c r="E3" s="124" t="str">
        <f t="shared" ref="E3:E4" si="1">E2</f>
        <v>01</v>
      </c>
      <c r="F3" s="124">
        <f t="shared" ref="F3:F15" si="2">F2</f>
        <v>1</v>
      </c>
      <c r="G3" s="124" t="s">
        <v>118</v>
      </c>
      <c r="H3" s="124">
        <v>1</v>
      </c>
      <c r="I3" s="124" t="str">
        <f>CONCATENATE(B3,"_",C3,"_",D3,"_",E3,"_",G3,"_",H3)</f>
        <v>ProVisioNET_pilot_01_01_cam1_1</v>
      </c>
      <c r="J3" s="126" t="s">
        <v>187</v>
      </c>
      <c r="K3" s="124" t="s">
        <v>177</v>
      </c>
      <c r="L3" s="124" t="s">
        <v>182</v>
      </c>
      <c r="M3" s="124">
        <v>5</v>
      </c>
      <c r="N3" s="124" t="s">
        <v>184</v>
      </c>
      <c r="O3" s="124">
        <v>0</v>
      </c>
      <c r="P3" s="127" t="str">
        <f t="shared" ref="P3:Q13" si="3">P2</f>
        <v>lab</v>
      </c>
      <c r="Q3" s="127" t="str">
        <f t="shared" si="3"/>
        <v>MK</v>
      </c>
      <c r="R3" s="127">
        <f t="shared" ref="R3:Y15" si="4">R2</f>
        <v>23</v>
      </c>
      <c r="S3" s="127">
        <f t="shared" si="4"/>
        <v>7</v>
      </c>
      <c r="T3" s="127">
        <f t="shared" si="4"/>
        <v>1998</v>
      </c>
      <c r="U3" s="127" t="str">
        <f t="shared" si="4"/>
        <v>23/7/1998</v>
      </c>
      <c r="V3" s="127">
        <f t="shared" si="4"/>
        <v>22</v>
      </c>
      <c r="W3" s="127">
        <f t="shared" si="4"/>
        <v>6</v>
      </c>
      <c r="X3" s="127">
        <f t="shared" si="4"/>
        <v>2021</v>
      </c>
      <c r="Y3" s="127" t="str">
        <f t="shared" si="4"/>
        <v>22/6/2021</v>
      </c>
    </row>
    <row r="4" spans="1:25" s="127" customFormat="1" x14ac:dyDescent="0.3">
      <c r="A4" s="124" t="s">
        <v>116</v>
      </c>
      <c r="B4" s="124" t="str">
        <f t="shared" si="0"/>
        <v>ProVisioNET</v>
      </c>
      <c r="C4" s="124" t="str">
        <f t="shared" si="0"/>
        <v>pilot</v>
      </c>
      <c r="D4" s="125" t="s">
        <v>19</v>
      </c>
      <c r="E4" s="124" t="str">
        <f t="shared" si="1"/>
        <v>01</v>
      </c>
      <c r="F4" s="124">
        <f t="shared" si="2"/>
        <v>1</v>
      </c>
      <c r="G4" s="124" t="s">
        <v>118</v>
      </c>
      <c r="H4" s="124">
        <v>2</v>
      </c>
      <c r="I4" s="124" t="str">
        <f t="shared" ref="I4:I66" si="5">CONCATENATE(B4,"_",C4,"_",D4,"_",E4,"_",G4,"_",H4)</f>
        <v>ProVisioNET_pilot_01_01_cam1_2</v>
      </c>
      <c r="J4" s="126" t="s">
        <v>187</v>
      </c>
      <c r="K4" s="124" t="s">
        <v>177</v>
      </c>
      <c r="L4" s="124" t="s">
        <v>182</v>
      </c>
      <c r="M4" s="124">
        <v>5</v>
      </c>
      <c r="N4" s="124" t="s">
        <v>184</v>
      </c>
      <c r="O4" s="124">
        <v>0</v>
      </c>
      <c r="P4" s="127" t="str">
        <f t="shared" si="3"/>
        <v>lab</v>
      </c>
      <c r="Q4" s="127" t="str">
        <f t="shared" si="3"/>
        <v>MK</v>
      </c>
      <c r="R4" s="127">
        <f t="shared" si="4"/>
        <v>23</v>
      </c>
      <c r="S4" s="127">
        <f t="shared" si="4"/>
        <v>7</v>
      </c>
      <c r="T4" s="127">
        <f t="shared" si="4"/>
        <v>1998</v>
      </c>
      <c r="U4" s="127" t="str">
        <f t="shared" si="4"/>
        <v>23/7/1998</v>
      </c>
      <c r="V4" s="127">
        <f t="shared" si="4"/>
        <v>22</v>
      </c>
      <c r="W4" s="127">
        <f t="shared" si="4"/>
        <v>6</v>
      </c>
      <c r="X4" s="127">
        <f t="shared" si="4"/>
        <v>2021</v>
      </c>
      <c r="Y4" s="127" t="str">
        <f t="shared" si="4"/>
        <v>22/6/2021</v>
      </c>
    </row>
    <row r="5" spans="1:25" s="127" customFormat="1" x14ac:dyDescent="0.3">
      <c r="A5" s="124" t="s">
        <v>116</v>
      </c>
      <c r="B5" s="124" t="str">
        <f t="shared" ref="B5:C11" si="6">B3</f>
        <v>ProVisioNET</v>
      </c>
      <c r="C5" s="124" t="str">
        <f t="shared" si="6"/>
        <v>pilot</v>
      </c>
      <c r="D5" s="125" t="s">
        <v>19</v>
      </c>
      <c r="E5" s="124" t="str">
        <f t="shared" ref="E5:E6" si="7">E3</f>
        <v>01</v>
      </c>
      <c r="F5" s="124">
        <f t="shared" ref="F5:F11" si="8">F3</f>
        <v>1</v>
      </c>
      <c r="G5" s="124" t="s">
        <v>30</v>
      </c>
      <c r="H5" s="124">
        <v>1</v>
      </c>
      <c r="I5" s="124" t="str">
        <f t="shared" si="5"/>
        <v>ProVisioNET_pilot_01_01_cam2_1</v>
      </c>
      <c r="J5" s="126" t="s">
        <v>187</v>
      </c>
      <c r="K5" s="124" t="s">
        <v>177</v>
      </c>
      <c r="L5" s="124" t="s">
        <v>182</v>
      </c>
      <c r="M5" s="124">
        <v>5</v>
      </c>
      <c r="N5" s="124" t="s">
        <v>184</v>
      </c>
      <c r="O5" s="124">
        <v>0</v>
      </c>
      <c r="P5" s="127" t="str">
        <f t="shared" ref="P5:Y5" si="9">P3</f>
        <v>lab</v>
      </c>
      <c r="Q5" s="127" t="str">
        <f t="shared" si="9"/>
        <v>MK</v>
      </c>
      <c r="R5" s="127">
        <f t="shared" si="9"/>
        <v>23</v>
      </c>
      <c r="S5" s="127">
        <f t="shared" si="9"/>
        <v>7</v>
      </c>
      <c r="T5" s="127">
        <f t="shared" si="9"/>
        <v>1998</v>
      </c>
      <c r="U5" s="127" t="str">
        <f t="shared" si="9"/>
        <v>23/7/1998</v>
      </c>
      <c r="V5" s="127">
        <f t="shared" si="9"/>
        <v>22</v>
      </c>
      <c r="W5" s="127">
        <f t="shared" si="9"/>
        <v>6</v>
      </c>
      <c r="X5" s="127">
        <f t="shared" si="9"/>
        <v>2021</v>
      </c>
      <c r="Y5" s="127" t="str">
        <f t="shared" si="9"/>
        <v>22/6/2021</v>
      </c>
    </row>
    <row r="6" spans="1:25" s="127" customFormat="1" x14ac:dyDescent="0.3">
      <c r="A6" s="124" t="s">
        <v>116</v>
      </c>
      <c r="B6" s="124" t="str">
        <f t="shared" si="6"/>
        <v>ProVisioNET</v>
      </c>
      <c r="C6" s="124" t="str">
        <f t="shared" si="6"/>
        <v>pilot</v>
      </c>
      <c r="D6" s="125" t="s">
        <v>19</v>
      </c>
      <c r="E6" s="124" t="str">
        <f t="shared" si="7"/>
        <v>01</v>
      </c>
      <c r="F6" s="124">
        <f t="shared" si="8"/>
        <v>1</v>
      </c>
      <c r="G6" s="124" t="s">
        <v>30</v>
      </c>
      <c r="H6" s="124">
        <v>2</v>
      </c>
      <c r="I6" s="124" t="str">
        <f t="shared" si="5"/>
        <v>ProVisioNET_pilot_01_01_cam2_2</v>
      </c>
      <c r="J6" s="126" t="s">
        <v>187</v>
      </c>
      <c r="K6" s="124" t="s">
        <v>177</v>
      </c>
      <c r="L6" s="124" t="s">
        <v>182</v>
      </c>
      <c r="M6" s="124">
        <v>5</v>
      </c>
      <c r="N6" s="124" t="s">
        <v>184</v>
      </c>
      <c r="O6" s="124">
        <v>0</v>
      </c>
      <c r="P6" s="127" t="str">
        <f t="shared" ref="P6:Y6" si="10">P4</f>
        <v>lab</v>
      </c>
      <c r="Q6" s="127" t="str">
        <f t="shared" si="10"/>
        <v>MK</v>
      </c>
      <c r="R6" s="127">
        <f t="shared" si="10"/>
        <v>23</v>
      </c>
      <c r="S6" s="127">
        <f t="shared" si="10"/>
        <v>7</v>
      </c>
      <c r="T6" s="127">
        <f t="shared" si="10"/>
        <v>1998</v>
      </c>
      <c r="U6" s="127" t="str">
        <f t="shared" si="10"/>
        <v>23/7/1998</v>
      </c>
      <c r="V6" s="127">
        <f t="shared" si="10"/>
        <v>22</v>
      </c>
      <c r="W6" s="127">
        <f t="shared" si="10"/>
        <v>6</v>
      </c>
      <c r="X6" s="127">
        <f t="shared" si="10"/>
        <v>2021</v>
      </c>
      <c r="Y6" s="127" t="str">
        <f t="shared" si="10"/>
        <v>22/6/2021</v>
      </c>
    </row>
    <row r="7" spans="1:25" s="127" customFormat="1" x14ac:dyDescent="0.3">
      <c r="A7" s="124" t="s">
        <v>116</v>
      </c>
      <c r="B7" s="124" t="str">
        <f t="shared" si="6"/>
        <v>ProVisioNET</v>
      </c>
      <c r="C7" s="124" t="str">
        <f t="shared" si="6"/>
        <v>pilot</v>
      </c>
      <c r="D7" s="125" t="s">
        <v>19</v>
      </c>
      <c r="E7" s="124" t="str">
        <f t="shared" ref="E7:E8" si="11">E5</f>
        <v>01</v>
      </c>
      <c r="F7" s="124">
        <f t="shared" si="8"/>
        <v>1</v>
      </c>
      <c r="G7" s="124" t="s">
        <v>31</v>
      </c>
      <c r="H7" s="124">
        <v>1</v>
      </c>
      <c r="I7" s="124" t="str">
        <f t="shared" si="5"/>
        <v>ProVisioNET_pilot_01_01_cam3_1</v>
      </c>
      <c r="J7" s="126" t="s">
        <v>187</v>
      </c>
      <c r="K7" s="124" t="s">
        <v>177</v>
      </c>
      <c r="L7" s="124" t="s">
        <v>182</v>
      </c>
      <c r="M7" s="124">
        <v>5</v>
      </c>
      <c r="N7" s="124" t="s">
        <v>184</v>
      </c>
      <c r="O7" s="124">
        <v>0</v>
      </c>
      <c r="P7" s="127" t="str">
        <f t="shared" ref="P7:Y7" si="12">P5</f>
        <v>lab</v>
      </c>
      <c r="Q7" s="127" t="str">
        <f t="shared" si="12"/>
        <v>MK</v>
      </c>
      <c r="R7" s="127">
        <f t="shared" si="12"/>
        <v>23</v>
      </c>
      <c r="S7" s="127">
        <f t="shared" si="12"/>
        <v>7</v>
      </c>
      <c r="T7" s="127">
        <f t="shared" si="12"/>
        <v>1998</v>
      </c>
      <c r="U7" s="127" t="str">
        <f t="shared" si="12"/>
        <v>23/7/1998</v>
      </c>
      <c r="V7" s="127">
        <f t="shared" si="12"/>
        <v>22</v>
      </c>
      <c r="W7" s="127">
        <f t="shared" si="12"/>
        <v>6</v>
      </c>
      <c r="X7" s="127">
        <f t="shared" si="12"/>
        <v>2021</v>
      </c>
      <c r="Y7" s="127" t="str">
        <f t="shared" si="12"/>
        <v>22/6/2021</v>
      </c>
    </row>
    <row r="8" spans="1:25" s="127" customFormat="1" x14ac:dyDescent="0.3">
      <c r="A8" s="124" t="s">
        <v>116</v>
      </c>
      <c r="B8" s="124" t="str">
        <f t="shared" si="6"/>
        <v>ProVisioNET</v>
      </c>
      <c r="C8" s="124" t="str">
        <f t="shared" si="6"/>
        <v>pilot</v>
      </c>
      <c r="D8" s="125" t="s">
        <v>19</v>
      </c>
      <c r="E8" s="124" t="str">
        <f t="shared" si="11"/>
        <v>01</v>
      </c>
      <c r="F8" s="124">
        <f t="shared" si="8"/>
        <v>1</v>
      </c>
      <c r="G8" s="124" t="s">
        <v>31</v>
      </c>
      <c r="H8" s="124">
        <v>2</v>
      </c>
      <c r="I8" s="124" t="str">
        <f t="shared" si="5"/>
        <v>ProVisioNET_pilot_01_01_cam3_2</v>
      </c>
      <c r="J8" s="126" t="s">
        <v>187</v>
      </c>
      <c r="K8" s="124" t="s">
        <v>177</v>
      </c>
      <c r="L8" s="124" t="s">
        <v>182</v>
      </c>
      <c r="M8" s="124">
        <v>5</v>
      </c>
      <c r="N8" s="124" t="s">
        <v>184</v>
      </c>
      <c r="O8" s="124">
        <v>0</v>
      </c>
      <c r="P8" s="127" t="str">
        <f t="shared" ref="P8:Y8" si="13">P6</f>
        <v>lab</v>
      </c>
      <c r="Q8" s="127" t="str">
        <f t="shared" si="13"/>
        <v>MK</v>
      </c>
      <c r="R8" s="127">
        <f t="shared" si="13"/>
        <v>23</v>
      </c>
      <c r="S8" s="127">
        <f t="shared" si="13"/>
        <v>7</v>
      </c>
      <c r="T8" s="127">
        <f t="shared" si="13"/>
        <v>1998</v>
      </c>
      <c r="U8" s="127" t="str">
        <f t="shared" si="13"/>
        <v>23/7/1998</v>
      </c>
      <c r="V8" s="127">
        <f t="shared" si="13"/>
        <v>22</v>
      </c>
      <c r="W8" s="127">
        <f t="shared" si="13"/>
        <v>6</v>
      </c>
      <c r="X8" s="127">
        <f t="shared" si="13"/>
        <v>2021</v>
      </c>
      <c r="Y8" s="127" t="str">
        <f t="shared" si="13"/>
        <v>22/6/2021</v>
      </c>
    </row>
    <row r="9" spans="1:25" s="127" customFormat="1" x14ac:dyDescent="0.3">
      <c r="A9" s="124" t="s">
        <v>116</v>
      </c>
      <c r="B9" s="124" t="str">
        <f t="shared" si="6"/>
        <v>ProVisioNET</v>
      </c>
      <c r="C9" s="124" t="str">
        <f t="shared" si="6"/>
        <v>pilot</v>
      </c>
      <c r="D9" s="125" t="s">
        <v>19</v>
      </c>
      <c r="E9" s="124" t="str">
        <f t="shared" ref="E9:E10" si="14">E7</f>
        <v>01</v>
      </c>
      <c r="F9" s="124">
        <f t="shared" si="8"/>
        <v>1</v>
      </c>
      <c r="G9" s="124" t="s">
        <v>32</v>
      </c>
      <c r="H9" s="124">
        <v>1</v>
      </c>
      <c r="I9" s="124" t="str">
        <f t="shared" si="5"/>
        <v>ProVisioNET_pilot_01_01_cam4_1</v>
      </c>
      <c r="J9" s="126" t="s">
        <v>187</v>
      </c>
      <c r="K9" s="124" t="s">
        <v>177</v>
      </c>
      <c r="L9" s="124" t="s">
        <v>182</v>
      </c>
      <c r="M9" s="124">
        <v>5</v>
      </c>
      <c r="N9" s="124" t="s">
        <v>184</v>
      </c>
      <c r="O9" s="124">
        <v>0</v>
      </c>
      <c r="P9" s="127" t="str">
        <f t="shared" ref="P9:Y9" si="15">P7</f>
        <v>lab</v>
      </c>
      <c r="Q9" s="127" t="str">
        <f t="shared" si="15"/>
        <v>MK</v>
      </c>
      <c r="R9" s="127">
        <f t="shared" si="15"/>
        <v>23</v>
      </c>
      <c r="S9" s="127">
        <f t="shared" si="15"/>
        <v>7</v>
      </c>
      <c r="T9" s="127">
        <f t="shared" si="15"/>
        <v>1998</v>
      </c>
      <c r="U9" s="127" t="str">
        <f t="shared" si="15"/>
        <v>23/7/1998</v>
      </c>
      <c r="V9" s="127">
        <f t="shared" si="15"/>
        <v>22</v>
      </c>
      <c r="W9" s="127">
        <f t="shared" si="15"/>
        <v>6</v>
      </c>
      <c r="X9" s="127">
        <f t="shared" si="15"/>
        <v>2021</v>
      </c>
      <c r="Y9" s="127" t="str">
        <f t="shared" si="15"/>
        <v>22/6/2021</v>
      </c>
    </row>
    <row r="10" spans="1:25" s="127" customFormat="1" x14ac:dyDescent="0.3">
      <c r="A10" s="124" t="s">
        <v>116</v>
      </c>
      <c r="B10" s="124" t="str">
        <f t="shared" si="6"/>
        <v>ProVisioNET</v>
      </c>
      <c r="C10" s="124" t="str">
        <f t="shared" si="6"/>
        <v>pilot</v>
      </c>
      <c r="D10" s="125" t="s">
        <v>19</v>
      </c>
      <c r="E10" s="124" t="str">
        <f t="shared" si="14"/>
        <v>01</v>
      </c>
      <c r="F10" s="124">
        <f t="shared" si="8"/>
        <v>1</v>
      </c>
      <c r="G10" s="124" t="s">
        <v>32</v>
      </c>
      <c r="H10" s="124">
        <v>2</v>
      </c>
      <c r="I10" s="124" t="str">
        <f t="shared" si="5"/>
        <v>ProVisioNET_pilot_01_01_cam4_2</v>
      </c>
      <c r="J10" s="126" t="s">
        <v>187</v>
      </c>
      <c r="K10" s="124" t="s">
        <v>177</v>
      </c>
      <c r="L10" s="124" t="s">
        <v>182</v>
      </c>
      <c r="M10" s="124">
        <v>5</v>
      </c>
      <c r="N10" s="124" t="s">
        <v>184</v>
      </c>
      <c r="O10" s="124">
        <v>0</v>
      </c>
      <c r="P10" s="127" t="str">
        <f t="shared" ref="P10:Y10" si="16">P8</f>
        <v>lab</v>
      </c>
      <c r="Q10" s="127" t="str">
        <f t="shared" si="16"/>
        <v>MK</v>
      </c>
      <c r="R10" s="127">
        <f t="shared" si="16"/>
        <v>23</v>
      </c>
      <c r="S10" s="127">
        <f t="shared" si="16"/>
        <v>7</v>
      </c>
      <c r="T10" s="127">
        <f t="shared" si="16"/>
        <v>1998</v>
      </c>
      <c r="U10" s="127" t="str">
        <f t="shared" si="16"/>
        <v>23/7/1998</v>
      </c>
      <c r="V10" s="127">
        <f t="shared" si="16"/>
        <v>22</v>
      </c>
      <c r="W10" s="127">
        <f t="shared" si="16"/>
        <v>6</v>
      </c>
      <c r="X10" s="127">
        <f t="shared" si="16"/>
        <v>2021</v>
      </c>
      <c r="Y10" s="127" t="str">
        <f t="shared" si="16"/>
        <v>22/6/2021</v>
      </c>
    </row>
    <row r="11" spans="1:25" s="127" customFormat="1" x14ac:dyDescent="0.3">
      <c r="A11" s="124" t="s">
        <v>116</v>
      </c>
      <c r="B11" s="124" t="str">
        <f t="shared" si="6"/>
        <v>ProVisioNET</v>
      </c>
      <c r="C11" s="124" t="str">
        <f t="shared" si="6"/>
        <v>pilot</v>
      </c>
      <c r="D11" s="125" t="s">
        <v>19</v>
      </c>
      <c r="E11" s="124" t="str">
        <f t="shared" ref="E11" si="17">E9</f>
        <v>01</v>
      </c>
      <c r="F11" s="124">
        <f t="shared" si="8"/>
        <v>1</v>
      </c>
      <c r="G11" s="124" t="s">
        <v>119</v>
      </c>
      <c r="H11" s="124"/>
      <c r="I11" s="124" t="str">
        <f t="shared" ref="I11:I16" si="18">CONCATENATE(B11,"_",C11,"_",D11,"_",E11,"_",G11)</f>
        <v>ProVisioNET_pilot_01_01_glasses</v>
      </c>
      <c r="J11" s="126" t="s">
        <v>187</v>
      </c>
      <c r="K11" s="124" t="s">
        <v>177</v>
      </c>
      <c r="L11" s="124" t="s">
        <v>182</v>
      </c>
      <c r="M11" s="124">
        <v>5</v>
      </c>
      <c r="N11" s="124" t="s">
        <v>184</v>
      </c>
      <c r="O11" s="124">
        <v>0</v>
      </c>
      <c r="P11" s="127" t="str">
        <f t="shared" ref="P11:Y11" si="19">P9</f>
        <v>lab</v>
      </c>
      <c r="Q11" s="127" t="str">
        <f t="shared" si="19"/>
        <v>MK</v>
      </c>
      <c r="R11" s="127">
        <f t="shared" si="19"/>
        <v>23</v>
      </c>
      <c r="S11" s="127">
        <f t="shared" si="19"/>
        <v>7</v>
      </c>
      <c r="T11" s="127">
        <f t="shared" si="19"/>
        <v>1998</v>
      </c>
      <c r="U11" s="127" t="str">
        <f t="shared" si="19"/>
        <v>23/7/1998</v>
      </c>
      <c r="V11" s="127">
        <f t="shared" si="19"/>
        <v>22</v>
      </c>
      <c r="W11" s="127">
        <f t="shared" si="19"/>
        <v>6</v>
      </c>
      <c r="X11" s="127">
        <f t="shared" si="19"/>
        <v>2021</v>
      </c>
      <c r="Y11" s="127" t="str">
        <f t="shared" si="19"/>
        <v>22/6/2021</v>
      </c>
    </row>
    <row r="12" spans="1:25" s="127" customFormat="1" x14ac:dyDescent="0.3">
      <c r="A12" s="124" t="s">
        <v>116</v>
      </c>
      <c r="B12" s="124" t="str">
        <f t="shared" si="0"/>
        <v>ProVisioNET</v>
      </c>
      <c r="C12" s="124" t="str">
        <f t="shared" si="0"/>
        <v>pilot</v>
      </c>
      <c r="D12" s="125" t="s">
        <v>19</v>
      </c>
      <c r="E12" s="124" t="str">
        <f t="shared" ref="E12" si="20">E11</f>
        <v>01</v>
      </c>
      <c r="F12" s="124">
        <f t="shared" si="2"/>
        <v>1</v>
      </c>
      <c r="G12" s="124" t="s">
        <v>120</v>
      </c>
      <c r="H12" s="124"/>
      <c r="I12" s="124" t="str">
        <f t="shared" si="18"/>
        <v>ProVisioNET_pilot_01_01_ambient</v>
      </c>
      <c r="J12" s="126" t="s">
        <v>187</v>
      </c>
      <c r="K12" s="124" t="s">
        <v>177</v>
      </c>
      <c r="L12" s="124" t="s">
        <v>182</v>
      </c>
      <c r="M12" s="124">
        <v>5</v>
      </c>
      <c r="N12" s="124" t="s">
        <v>184</v>
      </c>
      <c r="O12" s="124">
        <v>0</v>
      </c>
      <c r="P12" s="127" t="str">
        <f t="shared" si="3"/>
        <v>lab</v>
      </c>
      <c r="Q12" s="127" t="str">
        <f t="shared" si="3"/>
        <v>MK</v>
      </c>
      <c r="R12" s="127">
        <f t="shared" si="4"/>
        <v>23</v>
      </c>
      <c r="S12" s="127">
        <f t="shared" si="4"/>
        <v>7</v>
      </c>
      <c r="T12" s="127">
        <f t="shared" si="4"/>
        <v>1998</v>
      </c>
      <c r="U12" s="127" t="str">
        <f t="shared" si="4"/>
        <v>23/7/1998</v>
      </c>
      <c r="V12" s="127">
        <f t="shared" si="4"/>
        <v>22</v>
      </c>
      <c r="W12" s="127">
        <f t="shared" si="4"/>
        <v>6</v>
      </c>
      <c r="X12" s="127">
        <f t="shared" si="4"/>
        <v>2021</v>
      </c>
      <c r="Y12" s="127" t="str">
        <f t="shared" si="4"/>
        <v>22/6/2021</v>
      </c>
    </row>
    <row r="13" spans="1:25" s="127" customFormat="1" x14ac:dyDescent="0.3">
      <c r="A13" s="124" t="s">
        <v>116</v>
      </c>
      <c r="B13" s="124" t="str">
        <f t="shared" si="0"/>
        <v>ProVisioNET</v>
      </c>
      <c r="C13" s="124" t="str">
        <f t="shared" si="0"/>
        <v>pilot</v>
      </c>
      <c r="D13" s="125" t="s">
        <v>19</v>
      </c>
      <c r="E13" s="124" t="str">
        <f t="shared" ref="E13" si="21">E12</f>
        <v>01</v>
      </c>
      <c r="F13" s="124">
        <f t="shared" si="2"/>
        <v>1</v>
      </c>
      <c r="G13" s="124" t="s">
        <v>121</v>
      </c>
      <c r="H13" s="124"/>
      <c r="I13" s="124" t="str">
        <f t="shared" si="18"/>
        <v>ProVisioNET_pilot_01_01_ETrawdata</v>
      </c>
      <c r="J13" s="126" t="s">
        <v>187</v>
      </c>
      <c r="K13" s="124" t="s">
        <v>177</v>
      </c>
      <c r="L13" s="124" t="s">
        <v>182</v>
      </c>
      <c r="M13" s="124">
        <v>5</v>
      </c>
      <c r="N13" s="124" t="s">
        <v>184</v>
      </c>
      <c r="O13" s="124">
        <v>0</v>
      </c>
      <c r="P13" s="127" t="str">
        <f t="shared" si="3"/>
        <v>lab</v>
      </c>
      <c r="Q13" s="127" t="str">
        <f t="shared" si="3"/>
        <v>MK</v>
      </c>
      <c r="R13" s="127">
        <f t="shared" si="4"/>
        <v>23</v>
      </c>
      <c r="S13" s="127">
        <f t="shared" si="4"/>
        <v>7</v>
      </c>
      <c r="T13" s="127">
        <f t="shared" si="4"/>
        <v>1998</v>
      </c>
      <c r="U13" s="127" t="str">
        <f t="shared" si="4"/>
        <v>23/7/1998</v>
      </c>
      <c r="V13" s="127">
        <f t="shared" si="4"/>
        <v>22</v>
      </c>
      <c r="W13" s="127">
        <f t="shared" si="4"/>
        <v>6</v>
      </c>
      <c r="X13" s="127">
        <f t="shared" si="4"/>
        <v>2021</v>
      </c>
      <c r="Y13" s="127" t="str">
        <f t="shared" si="4"/>
        <v>22/6/2021</v>
      </c>
    </row>
    <row r="14" spans="1:25" s="127" customFormat="1" x14ac:dyDescent="0.3">
      <c r="A14" s="124" t="s">
        <v>116</v>
      </c>
      <c r="B14" s="124" t="str">
        <f t="shared" ref="B14:C14" si="22">B13</f>
        <v>ProVisioNET</v>
      </c>
      <c r="C14" s="124" t="str">
        <f t="shared" si="22"/>
        <v>pilot</v>
      </c>
      <c r="D14" s="125" t="s">
        <v>19</v>
      </c>
      <c r="E14" s="124" t="str">
        <f t="shared" ref="E14" si="23">E13</f>
        <v>01</v>
      </c>
      <c r="F14" s="124">
        <f t="shared" si="2"/>
        <v>1</v>
      </c>
      <c r="G14" s="124" t="s">
        <v>178</v>
      </c>
      <c r="H14" s="124"/>
      <c r="I14" s="124" t="str">
        <f t="shared" si="18"/>
        <v>ProVisioNET_pilot_01_01_sri_cam4</v>
      </c>
      <c r="J14" s="124" t="s">
        <v>186</v>
      </c>
      <c r="K14" s="124" t="s">
        <v>177</v>
      </c>
      <c r="L14" s="124" t="s">
        <v>182</v>
      </c>
      <c r="M14" s="124">
        <v>5</v>
      </c>
      <c r="N14" s="124" t="s">
        <v>184</v>
      </c>
      <c r="O14" s="124">
        <v>0</v>
      </c>
      <c r="P14" s="127" t="s">
        <v>10</v>
      </c>
      <c r="Q14" s="127" t="s">
        <v>17</v>
      </c>
      <c r="R14" s="127">
        <v>23</v>
      </c>
      <c r="S14" s="127">
        <v>7</v>
      </c>
      <c r="T14" s="127">
        <v>1998</v>
      </c>
      <c r="U14" s="127" t="str">
        <f t="shared" si="4"/>
        <v>23/7/1998</v>
      </c>
      <c r="V14" s="127">
        <f t="shared" si="4"/>
        <v>22</v>
      </c>
      <c r="W14" s="127">
        <v>6</v>
      </c>
      <c r="X14" s="127">
        <f t="shared" si="4"/>
        <v>2021</v>
      </c>
      <c r="Y14" s="127" t="str">
        <f t="shared" si="4"/>
        <v>22/6/2021</v>
      </c>
    </row>
    <row r="15" spans="1:25" s="127" customFormat="1" x14ac:dyDescent="0.3">
      <c r="A15" s="124" t="s">
        <v>116</v>
      </c>
      <c r="B15" s="124" t="str">
        <f t="shared" ref="B15:C15" si="24">B14</f>
        <v>ProVisioNET</v>
      </c>
      <c r="C15" s="124" t="str">
        <f t="shared" si="24"/>
        <v>pilot</v>
      </c>
      <c r="D15" s="125" t="s">
        <v>19</v>
      </c>
      <c r="E15" s="124" t="str">
        <f t="shared" ref="E15" si="25">E14</f>
        <v>01</v>
      </c>
      <c r="F15" s="124">
        <f t="shared" si="2"/>
        <v>1</v>
      </c>
      <c r="G15" s="124" t="s">
        <v>179</v>
      </c>
      <c r="H15" s="124"/>
      <c r="I15" s="124" t="str">
        <f t="shared" si="18"/>
        <v>ProVisioNET_pilot_01_01_sri_ambient</v>
      </c>
      <c r="J15" s="126" t="s">
        <v>187</v>
      </c>
      <c r="K15" s="124" t="s">
        <v>177</v>
      </c>
      <c r="L15" s="124" t="s">
        <v>182</v>
      </c>
      <c r="M15" s="124">
        <v>5</v>
      </c>
      <c r="N15" s="124" t="s">
        <v>184</v>
      </c>
      <c r="O15" s="124">
        <v>0</v>
      </c>
      <c r="P15" s="127" t="str">
        <f t="shared" ref="P15:Y15" si="26">P14</f>
        <v>lab</v>
      </c>
      <c r="Q15" s="127" t="s">
        <v>17</v>
      </c>
      <c r="R15" s="127">
        <f t="shared" si="26"/>
        <v>23</v>
      </c>
      <c r="S15" s="127">
        <f t="shared" si="26"/>
        <v>7</v>
      </c>
      <c r="T15" s="127">
        <f t="shared" si="26"/>
        <v>1998</v>
      </c>
      <c r="U15" s="127" t="str">
        <f t="shared" si="4"/>
        <v>23/7/1998</v>
      </c>
      <c r="V15" s="127">
        <f t="shared" si="26"/>
        <v>22</v>
      </c>
      <c r="W15" s="127">
        <f t="shared" si="26"/>
        <v>6</v>
      </c>
      <c r="X15" s="127">
        <f t="shared" si="26"/>
        <v>2021</v>
      </c>
      <c r="Y15" s="127" t="str">
        <f t="shared" si="26"/>
        <v>22/6/2021</v>
      </c>
    </row>
    <row r="16" spans="1:25" s="123" customFormat="1" x14ac:dyDescent="0.3">
      <c r="A16" s="116" t="s">
        <v>115</v>
      </c>
      <c r="B16" s="117" t="s">
        <v>175</v>
      </c>
      <c r="C16" s="117" t="s">
        <v>176</v>
      </c>
      <c r="D16" s="118" t="s">
        <v>20</v>
      </c>
      <c r="E16" s="119" t="s">
        <v>20</v>
      </c>
      <c r="F16" s="117">
        <v>2</v>
      </c>
      <c r="G16" s="117" t="s">
        <v>116</v>
      </c>
      <c r="H16" s="117"/>
      <c r="I16" s="124" t="str">
        <f t="shared" si="18"/>
        <v>ProVisioNET_pilot_02_02_label</v>
      </c>
      <c r="J16" s="117" t="s">
        <v>114</v>
      </c>
      <c r="K16" s="121" t="s">
        <v>177</v>
      </c>
      <c r="L16" s="117" t="s">
        <v>182</v>
      </c>
      <c r="M16" s="117">
        <v>12</v>
      </c>
      <c r="N16" s="117" t="s">
        <v>183</v>
      </c>
      <c r="O16" s="117">
        <v>0</v>
      </c>
      <c r="P16" s="122" t="s">
        <v>10</v>
      </c>
      <c r="Q16" s="122" t="s">
        <v>17</v>
      </c>
      <c r="R16" s="122">
        <v>7</v>
      </c>
      <c r="S16" s="122">
        <v>9</v>
      </c>
      <c r="T16" s="122">
        <v>1998</v>
      </c>
      <c r="U16" s="122" t="str">
        <f>R16&amp;"/"&amp;S16&amp;"/"&amp;T16</f>
        <v>7/9/1998</v>
      </c>
      <c r="V16" s="122">
        <v>25</v>
      </c>
      <c r="W16" s="122">
        <v>6</v>
      </c>
      <c r="X16" s="122">
        <v>2021</v>
      </c>
      <c r="Y16" s="122" t="str">
        <f>V16&amp;"/"&amp;W16&amp;"/"&amp;X16</f>
        <v>25/6/2021</v>
      </c>
    </row>
    <row r="17" spans="1:25" s="127" customFormat="1" x14ac:dyDescent="0.3">
      <c r="A17" s="124" t="s">
        <v>116</v>
      </c>
      <c r="B17" s="124" t="str">
        <f t="shared" ref="B17:C17" si="27">B16</f>
        <v>ProVisioNET</v>
      </c>
      <c r="C17" s="124" t="str">
        <f t="shared" si="27"/>
        <v>pilot</v>
      </c>
      <c r="D17" s="125" t="s">
        <v>20</v>
      </c>
      <c r="E17" s="124" t="str">
        <f t="shared" ref="E17:F18" si="28">E16</f>
        <v>02</v>
      </c>
      <c r="F17" s="124">
        <f t="shared" si="28"/>
        <v>2</v>
      </c>
      <c r="G17" s="124" t="s">
        <v>118</v>
      </c>
      <c r="H17" s="124">
        <v>1</v>
      </c>
      <c r="I17" s="124" t="str">
        <f t="shared" si="5"/>
        <v>ProVisioNET_pilot_02_02_cam1_1</v>
      </c>
      <c r="J17" s="126" t="s">
        <v>187</v>
      </c>
      <c r="K17" s="124" t="s">
        <v>177</v>
      </c>
      <c r="L17" s="124" t="s">
        <v>182</v>
      </c>
      <c r="M17" s="124">
        <v>12</v>
      </c>
      <c r="N17" s="124" t="s">
        <v>183</v>
      </c>
      <c r="O17" s="124">
        <v>0</v>
      </c>
      <c r="P17" s="127" t="str">
        <f t="shared" ref="P17:Y17" si="29">P16</f>
        <v>lab</v>
      </c>
      <c r="Q17" s="127" t="str">
        <f t="shared" si="29"/>
        <v>MK</v>
      </c>
      <c r="R17" s="127">
        <f t="shared" si="29"/>
        <v>7</v>
      </c>
      <c r="S17" s="127">
        <f t="shared" si="29"/>
        <v>9</v>
      </c>
      <c r="T17" s="127">
        <f t="shared" si="29"/>
        <v>1998</v>
      </c>
      <c r="U17" s="127" t="str">
        <f t="shared" si="29"/>
        <v>7/9/1998</v>
      </c>
      <c r="V17" s="127">
        <f t="shared" si="29"/>
        <v>25</v>
      </c>
      <c r="W17" s="127">
        <f t="shared" si="29"/>
        <v>6</v>
      </c>
      <c r="X17" s="127">
        <f t="shared" si="29"/>
        <v>2021</v>
      </c>
      <c r="Y17" s="127" t="str">
        <f t="shared" si="29"/>
        <v>25/6/2021</v>
      </c>
    </row>
    <row r="18" spans="1:25" s="127" customFormat="1" x14ac:dyDescent="0.3">
      <c r="A18" s="124" t="s">
        <v>116</v>
      </c>
      <c r="B18" s="124" t="str">
        <f t="shared" ref="B18:C18" si="30">B17</f>
        <v>ProVisioNET</v>
      </c>
      <c r="C18" s="124" t="str">
        <f t="shared" si="30"/>
        <v>pilot</v>
      </c>
      <c r="D18" s="125" t="s">
        <v>20</v>
      </c>
      <c r="E18" s="124" t="str">
        <f t="shared" ref="E18" si="31">E17</f>
        <v>02</v>
      </c>
      <c r="F18" s="124">
        <f t="shared" si="28"/>
        <v>2</v>
      </c>
      <c r="G18" s="124" t="s">
        <v>118</v>
      </c>
      <c r="H18" s="124">
        <v>2</v>
      </c>
      <c r="I18" s="124" t="str">
        <f t="shared" si="5"/>
        <v>ProVisioNET_pilot_02_02_cam1_2</v>
      </c>
      <c r="J18" s="126" t="s">
        <v>187</v>
      </c>
      <c r="K18" s="124" t="s">
        <v>177</v>
      </c>
      <c r="L18" s="124" t="s">
        <v>182</v>
      </c>
      <c r="M18" s="124">
        <v>12</v>
      </c>
      <c r="N18" s="124" t="s">
        <v>183</v>
      </c>
      <c r="O18" s="124">
        <v>0</v>
      </c>
      <c r="P18" s="127" t="str">
        <f t="shared" ref="P18:Y18" si="32">P17</f>
        <v>lab</v>
      </c>
      <c r="Q18" s="127" t="str">
        <f t="shared" si="32"/>
        <v>MK</v>
      </c>
      <c r="R18" s="127">
        <f t="shared" si="32"/>
        <v>7</v>
      </c>
      <c r="S18" s="127">
        <f t="shared" si="32"/>
        <v>9</v>
      </c>
      <c r="T18" s="127">
        <f t="shared" si="32"/>
        <v>1998</v>
      </c>
      <c r="U18" s="127" t="str">
        <f t="shared" si="32"/>
        <v>7/9/1998</v>
      </c>
      <c r="V18" s="127">
        <f t="shared" si="32"/>
        <v>25</v>
      </c>
      <c r="W18" s="127">
        <f t="shared" si="32"/>
        <v>6</v>
      </c>
      <c r="X18" s="127">
        <f t="shared" si="32"/>
        <v>2021</v>
      </c>
      <c r="Y18" s="127" t="str">
        <f t="shared" si="32"/>
        <v>25/6/2021</v>
      </c>
    </row>
    <row r="19" spans="1:25" s="127" customFormat="1" x14ac:dyDescent="0.3">
      <c r="A19" s="124" t="s">
        <v>116</v>
      </c>
      <c r="B19" s="124" t="str">
        <f t="shared" ref="B19:C19" si="33">B17</f>
        <v>ProVisioNET</v>
      </c>
      <c r="C19" s="124" t="str">
        <f t="shared" si="33"/>
        <v>pilot</v>
      </c>
      <c r="D19" s="125" t="s">
        <v>20</v>
      </c>
      <c r="E19" s="124" t="str">
        <f t="shared" ref="E19:F24" si="34">E17</f>
        <v>02</v>
      </c>
      <c r="F19" s="124">
        <f t="shared" si="34"/>
        <v>2</v>
      </c>
      <c r="G19" s="124" t="s">
        <v>30</v>
      </c>
      <c r="H19" s="124">
        <v>1</v>
      </c>
      <c r="I19" s="124" t="str">
        <f t="shared" si="5"/>
        <v>ProVisioNET_pilot_02_02_cam2_1</v>
      </c>
      <c r="J19" s="126" t="s">
        <v>187</v>
      </c>
      <c r="K19" s="124" t="s">
        <v>177</v>
      </c>
      <c r="L19" s="124" t="s">
        <v>182</v>
      </c>
      <c r="M19" s="124">
        <v>12</v>
      </c>
      <c r="N19" s="124" t="s">
        <v>183</v>
      </c>
      <c r="O19" s="124">
        <v>0</v>
      </c>
      <c r="P19" s="127" t="str">
        <f t="shared" ref="P19:Y19" si="35">P17</f>
        <v>lab</v>
      </c>
      <c r="Q19" s="127" t="str">
        <f t="shared" si="35"/>
        <v>MK</v>
      </c>
      <c r="R19" s="127">
        <f t="shared" si="35"/>
        <v>7</v>
      </c>
      <c r="S19" s="127">
        <f t="shared" si="35"/>
        <v>9</v>
      </c>
      <c r="T19" s="127">
        <f t="shared" si="35"/>
        <v>1998</v>
      </c>
      <c r="U19" s="127" t="str">
        <f t="shared" si="35"/>
        <v>7/9/1998</v>
      </c>
      <c r="V19" s="127">
        <f t="shared" si="35"/>
        <v>25</v>
      </c>
      <c r="W19" s="127">
        <f t="shared" si="35"/>
        <v>6</v>
      </c>
      <c r="X19" s="127">
        <f t="shared" si="35"/>
        <v>2021</v>
      </c>
      <c r="Y19" s="127" t="str">
        <f t="shared" si="35"/>
        <v>25/6/2021</v>
      </c>
    </row>
    <row r="20" spans="1:25" s="127" customFormat="1" x14ac:dyDescent="0.3">
      <c r="A20" s="124" t="s">
        <v>116</v>
      </c>
      <c r="B20" s="124" t="str">
        <f t="shared" ref="B20:C20" si="36">B18</f>
        <v>ProVisioNET</v>
      </c>
      <c r="C20" s="124" t="str">
        <f t="shared" si="36"/>
        <v>pilot</v>
      </c>
      <c r="D20" s="125" t="s">
        <v>20</v>
      </c>
      <c r="E20" s="124" t="str">
        <f t="shared" ref="E20" si="37">E18</f>
        <v>02</v>
      </c>
      <c r="F20" s="124">
        <f t="shared" si="34"/>
        <v>2</v>
      </c>
      <c r="G20" s="124" t="s">
        <v>30</v>
      </c>
      <c r="H20" s="124">
        <v>2</v>
      </c>
      <c r="I20" s="124" t="str">
        <f t="shared" si="5"/>
        <v>ProVisioNET_pilot_02_02_cam2_2</v>
      </c>
      <c r="J20" s="126" t="s">
        <v>187</v>
      </c>
      <c r="K20" s="124" t="s">
        <v>177</v>
      </c>
      <c r="L20" s="124" t="s">
        <v>182</v>
      </c>
      <c r="M20" s="124">
        <v>12</v>
      </c>
      <c r="N20" s="124" t="s">
        <v>183</v>
      </c>
      <c r="O20" s="124">
        <v>0</v>
      </c>
      <c r="P20" s="127" t="str">
        <f t="shared" ref="P20:Y20" si="38">P18</f>
        <v>lab</v>
      </c>
      <c r="Q20" s="127" t="str">
        <f t="shared" si="38"/>
        <v>MK</v>
      </c>
      <c r="R20" s="127">
        <f t="shared" si="38"/>
        <v>7</v>
      </c>
      <c r="S20" s="127">
        <f t="shared" si="38"/>
        <v>9</v>
      </c>
      <c r="T20" s="127">
        <f t="shared" si="38"/>
        <v>1998</v>
      </c>
      <c r="U20" s="127" t="str">
        <f t="shared" si="38"/>
        <v>7/9/1998</v>
      </c>
      <c r="V20" s="127">
        <f t="shared" si="38"/>
        <v>25</v>
      </c>
      <c r="W20" s="127">
        <f t="shared" si="38"/>
        <v>6</v>
      </c>
      <c r="X20" s="127">
        <f t="shared" si="38"/>
        <v>2021</v>
      </c>
      <c r="Y20" s="127" t="str">
        <f t="shared" si="38"/>
        <v>25/6/2021</v>
      </c>
    </row>
    <row r="21" spans="1:25" s="127" customFormat="1" x14ac:dyDescent="0.3">
      <c r="A21" s="124" t="s">
        <v>116</v>
      </c>
      <c r="B21" s="124" t="str">
        <f t="shared" ref="B21:C21" si="39">B19</f>
        <v>ProVisioNET</v>
      </c>
      <c r="C21" s="124" t="str">
        <f t="shared" si="39"/>
        <v>pilot</v>
      </c>
      <c r="D21" s="125" t="s">
        <v>20</v>
      </c>
      <c r="E21" s="124" t="str">
        <f t="shared" ref="E21" si="40">E19</f>
        <v>02</v>
      </c>
      <c r="F21" s="124">
        <f t="shared" si="34"/>
        <v>2</v>
      </c>
      <c r="G21" s="124" t="s">
        <v>31</v>
      </c>
      <c r="H21" s="124">
        <v>1</v>
      </c>
      <c r="I21" s="124" t="str">
        <f t="shared" si="5"/>
        <v>ProVisioNET_pilot_02_02_cam3_1</v>
      </c>
      <c r="J21" s="126" t="s">
        <v>187</v>
      </c>
      <c r="K21" s="124" t="s">
        <v>177</v>
      </c>
      <c r="L21" s="124" t="s">
        <v>182</v>
      </c>
      <c r="M21" s="124">
        <v>12</v>
      </c>
      <c r="N21" s="124" t="s">
        <v>183</v>
      </c>
      <c r="O21" s="124">
        <v>0</v>
      </c>
      <c r="P21" s="127" t="str">
        <f t="shared" ref="P21:Y21" si="41">P19</f>
        <v>lab</v>
      </c>
      <c r="Q21" s="127" t="str">
        <f t="shared" si="41"/>
        <v>MK</v>
      </c>
      <c r="R21" s="127">
        <f t="shared" si="41"/>
        <v>7</v>
      </c>
      <c r="S21" s="127">
        <f t="shared" si="41"/>
        <v>9</v>
      </c>
      <c r="T21" s="127">
        <f t="shared" si="41"/>
        <v>1998</v>
      </c>
      <c r="U21" s="127" t="str">
        <f t="shared" si="41"/>
        <v>7/9/1998</v>
      </c>
      <c r="V21" s="127">
        <f t="shared" si="41"/>
        <v>25</v>
      </c>
      <c r="W21" s="127">
        <f t="shared" si="41"/>
        <v>6</v>
      </c>
      <c r="X21" s="127">
        <f t="shared" si="41"/>
        <v>2021</v>
      </c>
      <c r="Y21" s="127" t="str">
        <f t="shared" si="41"/>
        <v>25/6/2021</v>
      </c>
    </row>
    <row r="22" spans="1:25" s="127" customFormat="1" x14ac:dyDescent="0.3">
      <c r="A22" s="124" t="s">
        <v>116</v>
      </c>
      <c r="B22" s="124" t="str">
        <f t="shared" ref="B22:C22" si="42">B20</f>
        <v>ProVisioNET</v>
      </c>
      <c r="C22" s="124" t="str">
        <f t="shared" si="42"/>
        <v>pilot</v>
      </c>
      <c r="D22" s="125" t="s">
        <v>20</v>
      </c>
      <c r="E22" s="124" t="str">
        <f t="shared" ref="E22" si="43">E20</f>
        <v>02</v>
      </c>
      <c r="F22" s="124">
        <f t="shared" si="34"/>
        <v>2</v>
      </c>
      <c r="G22" s="124" t="s">
        <v>31</v>
      </c>
      <c r="H22" s="124">
        <v>2</v>
      </c>
      <c r="I22" s="124" t="str">
        <f t="shared" si="5"/>
        <v>ProVisioNET_pilot_02_02_cam3_2</v>
      </c>
      <c r="J22" s="126" t="s">
        <v>187</v>
      </c>
      <c r="K22" s="124" t="s">
        <v>177</v>
      </c>
      <c r="L22" s="124" t="s">
        <v>182</v>
      </c>
      <c r="M22" s="124">
        <v>12</v>
      </c>
      <c r="N22" s="124" t="s">
        <v>183</v>
      </c>
      <c r="O22" s="124">
        <v>0</v>
      </c>
      <c r="P22" s="127" t="str">
        <f t="shared" ref="P22:Y22" si="44">P20</f>
        <v>lab</v>
      </c>
      <c r="Q22" s="127" t="str">
        <f t="shared" si="44"/>
        <v>MK</v>
      </c>
      <c r="R22" s="127">
        <f t="shared" si="44"/>
        <v>7</v>
      </c>
      <c r="S22" s="127">
        <f t="shared" si="44"/>
        <v>9</v>
      </c>
      <c r="T22" s="127">
        <f t="shared" si="44"/>
        <v>1998</v>
      </c>
      <c r="U22" s="127" t="str">
        <f t="shared" si="44"/>
        <v>7/9/1998</v>
      </c>
      <c r="V22" s="127">
        <f t="shared" si="44"/>
        <v>25</v>
      </c>
      <c r="W22" s="127">
        <f t="shared" si="44"/>
        <v>6</v>
      </c>
      <c r="X22" s="127">
        <f t="shared" si="44"/>
        <v>2021</v>
      </c>
      <c r="Y22" s="127" t="str">
        <f t="shared" si="44"/>
        <v>25/6/2021</v>
      </c>
    </row>
    <row r="23" spans="1:25" s="127" customFormat="1" x14ac:dyDescent="0.3">
      <c r="A23" s="124" t="s">
        <v>116</v>
      </c>
      <c r="B23" s="124" t="str">
        <f t="shared" ref="B23:C23" si="45">B21</f>
        <v>ProVisioNET</v>
      </c>
      <c r="C23" s="124" t="str">
        <f t="shared" si="45"/>
        <v>pilot</v>
      </c>
      <c r="D23" s="125" t="s">
        <v>20</v>
      </c>
      <c r="E23" s="124" t="str">
        <f t="shared" ref="E23" si="46">E21</f>
        <v>02</v>
      </c>
      <c r="F23" s="124">
        <f t="shared" si="34"/>
        <v>2</v>
      </c>
      <c r="G23" s="124" t="s">
        <v>32</v>
      </c>
      <c r="H23" s="124">
        <v>1</v>
      </c>
      <c r="I23" s="124" t="str">
        <f t="shared" si="5"/>
        <v>ProVisioNET_pilot_02_02_cam4_1</v>
      </c>
      <c r="J23" s="126" t="s">
        <v>187</v>
      </c>
      <c r="K23" s="124" t="s">
        <v>177</v>
      </c>
      <c r="L23" s="124" t="s">
        <v>182</v>
      </c>
      <c r="M23" s="124">
        <v>12</v>
      </c>
      <c r="N23" s="124" t="s">
        <v>183</v>
      </c>
      <c r="O23" s="124">
        <v>0</v>
      </c>
      <c r="P23" s="127" t="str">
        <f t="shared" ref="P23:Y23" si="47">P21</f>
        <v>lab</v>
      </c>
      <c r="Q23" s="127" t="str">
        <f t="shared" si="47"/>
        <v>MK</v>
      </c>
      <c r="R23" s="127">
        <f t="shared" si="47"/>
        <v>7</v>
      </c>
      <c r="S23" s="127">
        <f t="shared" si="47"/>
        <v>9</v>
      </c>
      <c r="T23" s="127">
        <f t="shared" si="47"/>
        <v>1998</v>
      </c>
      <c r="U23" s="127" t="str">
        <f t="shared" si="47"/>
        <v>7/9/1998</v>
      </c>
      <c r="V23" s="127">
        <f t="shared" si="47"/>
        <v>25</v>
      </c>
      <c r="W23" s="127">
        <f t="shared" si="47"/>
        <v>6</v>
      </c>
      <c r="X23" s="127">
        <f t="shared" si="47"/>
        <v>2021</v>
      </c>
      <c r="Y23" s="127" t="str">
        <f t="shared" si="47"/>
        <v>25/6/2021</v>
      </c>
    </row>
    <row r="24" spans="1:25" s="127" customFormat="1" x14ac:dyDescent="0.3">
      <c r="A24" s="124" t="s">
        <v>116</v>
      </c>
      <c r="B24" s="124" t="str">
        <f t="shared" ref="B24:C24" si="48">B22</f>
        <v>ProVisioNET</v>
      </c>
      <c r="C24" s="124" t="str">
        <f t="shared" si="48"/>
        <v>pilot</v>
      </c>
      <c r="D24" s="125" t="s">
        <v>20</v>
      </c>
      <c r="E24" s="124" t="str">
        <f t="shared" ref="E24" si="49">E22</f>
        <v>02</v>
      </c>
      <c r="F24" s="124">
        <f t="shared" si="34"/>
        <v>2</v>
      </c>
      <c r="G24" s="124" t="s">
        <v>32</v>
      </c>
      <c r="H24" s="124">
        <v>2</v>
      </c>
      <c r="I24" s="124" t="str">
        <f t="shared" si="5"/>
        <v>ProVisioNET_pilot_02_02_cam4_2</v>
      </c>
      <c r="J24" s="126" t="s">
        <v>187</v>
      </c>
      <c r="K24" s="124" t="s">
        <v>177</v>
      </c>
      <c r="L24" s="124" t="s">
        <v>182</v>
      </c>
      <c r="M24" s="124">
        <v>12</v>
      </c>
      <c r="N24" s="124" t="s">
        <v>183</v>
      </c>
      <c r="O24" s="124">
        <v>0</v>
      </c>
      <c r="P24" s="127" t="str">
        <f t="shared" ref="P24:Y24" si="50">P22</f>
        <v>lab</v>
      </c>
      <c r="Q24" s="127" t="str">
        <f t="shared" si="50"/>
        <v>MK</v>
      </c>
      <c r="R24" s="127">
        <f t="shared" si="50"/>
        <v>7</v>
      </c>
      <c r="S24" s="127">
        <f t="shared" si="50"/>
        <v>9</v>
      </c>
      <c r="T24" s="127">
        <f t="shared" si="50"/>
        <v>1998</v>
      </c>
      <c r="U24" s="127" t="str">
        <f t="shared" si="50"/>
        <v>7/9/1998</v>
      </c>
      <c r="V24" s="127">
        <f t="shared" si="50"/>
        <v>25</v>
      </c>
      <c r="W24" s="127">
        <f t="shared" si="50"/>
        <v>6</v>
      </c>
      <c r="X24" s="127">
        <f t="shared" si="50"/>
        <v>2021</v>
      </c>
      <c r="Y24" s="127" t="str">
        <f t="shared" si="50"/>
        <v>25/6/2021</v>
      </c>
    </row>
    <row r="25" spans="1:25" s="127" customFormat="1" x14ac:dyDescent="0.3">
      <c r="A25" s="124" t="s">
        <v>116</v>
      </c>
      <c r="B25" s="124" t="str">
        <f>B24</f>
        <v>ProVisioNET</v>
      </c>
      <c r="C25" s="124" t="str">
        <f>C24</f>
        <v>pilot</v>
      </c>
      <c r="D25" s="125" t="s">
        <v>20</v>
      </c>
      <c r="E25" s="124" t="str">
        <f>E24</f>
        <v>02</v>
      </c>
      <c r="F25" s="124">
        <f>F24</f>
        <v>2</v>
      </c>
      <c r="G25" s="124" t="s">
        <v>119</v>
      </c>
      <c r="H25" s="124"/>
      <c r="I25" s="124" t="str">
        <f t="shared" ref="I25:I30" si="51">CONCATENATE(B25,"_",C25,"_",D25,"_",E25,"_",G25)</f>
        <v>ProVisioNET_pilot_02_02_glasses</v>
      </c>
      <c r="J25" s="126" t="s">
        <v>187</v>
      </c>
      <c r="K25" s="124" t="str">
        <f>K24</f>
        <v>f</v>
      </c>
      <c r="L25" s="124" t="str">
        <f>L24</f>
        <v>Gymnasium</v>
      </c>
      <c r="M25" s="124">
        <v>12</v>
      </c>
      <c r="N25" s="124" t="s">
        <v>183</v>
      </c>
      <c r="O25" s="124">
        <f t="shared" ref="O25:Y25" si="52">O24</f>
        <v>0</v>
      </c>
      <c r="P25" s="127" t="str">
        <f t="shared" si="52"/>
        <v>lab</v>
      </c>
      <c r="Q25" s="127" t="str">
        <f t="shared" si="52"/>
        <v>MK</v>
      </c>
      <c r="R25" s="127">
        <f t="shared" si="52"/>
        <v>7</v>
      </c>
      <c r="S25" s="127">
        <f t="shared" si="52"/>
        <v>9</v>
      </c>
      <c r="T25" s="127">
        <f t="shared" si="52"/>
        <v>1998</v>
      </c>
      <c r="U25" s="127" t="str">
        <f t="shared" si="52"/>
        <v>7/9/1998</v>
      </c>
      <c r="V25" s="127">
        <f t="shared" si="52"/>
        <v>25</v>
      </c>
      <c r="W25" s="127">
        <f t="shared" si="52"/>
        <v>6</v>
      </c>
      <c r="X25" s="127">
        <f t="shared" si="52"/>
        <v>2021</v>
      </c>
      <c r="Y25" s="127" t="str">
        <f t="shared" si="52"/>
        <v>25/6/2021</v>
      </c>
    </row>
    <row r="26" spans="1:25" s="127" customFormat="1" x14ac:dyDescent="0.3">
      <c r="A26" s="124" t="s">
        <v>116</v>
      </c>
      <c r="B26" s="124" t="str">
        <f t="shared" ref="B26:C26" si="53">B25</f>
        <v>ProVisioNET</v>
      </c>
      <c r="C26" s="124" t="str">
        <f t="shared" si="53"/>
        <v>pilot</v>
      </c>
      <c r="D26" s="125" t="s">
        <v>20</v>
      </c>
      <c r="E26" s="124" t="str">
        <f t="shared" ref="E26:F27" si="54">E25</f>
        <v>02</v>
      </c>
      <c r="F26" s="124">
        <f t="shared" si="54"/>
        <v>2</v>
      </c>
      <c r="G26" s="124" t="s">
        <v>120</v>
      </c>
      <c r="H26" s="124"/>
      <c r="I26" s="124" t="str">
        <f t="shared" si="51"/>
        <v>ProVisioNET_pilot_02_02_ambient</v>
      </c>
      <c r="J26" s="126" t="s">
        <v>187</v>
      </c>
      <c r="K26" s="124" t="str">
        <f t="shared" ref="K26:L26" si="55">K25</f>
        <v>f</v>
      </c>
      <c r="L26" s="124" t="str">
        <f t="shared" si="55"/>
        <v>Gymnasium</v>
      </c>
      <c r="M26" s="124">
        <v>12</v>
      </c>
      <c r="N26" s="124" t="s">
        <v>183</v>
      </c>
      <c r="O26" s="124">
        <f t="shared" ref="O26:Y26" si="56">O25</f>
        <v>0</v>
      </c>
      <c r="P26" s="127" t="str">
        <f t="shared" si="56"/>
        <v>lab</v>
      </c>
      <c r="Q26" s="127" t="str">
        <f t="shared" si="56"/>
        <v>MK</v>
      </c>
      <c r="R26" s="127">
        <f t="shared" si="56"/>
        <v>7</v>
      </c>
      <c r="S26" s="127">
        <f t="shared" si="56"/>
        <v>9</v>
      </c>
      <c r="T26" s="127">
        <f t="shared" si="56"/>
        <v>1998</v>
      </c>
      <c r="U26" s="127" t="str">
        <f t="shared" si="56"/>
        <v>7/9/1998</v>
      </c>
      <c r="V26" s="127">
        <f t="shared" si="56"/>
        <v>25</v>
      </c>
      <c r="W26" s="127">
        <f t="shared" si="56"/>
        <v>6</v>
      </c>
      <c r="X26" s="127">
        <f t="shared" si="56"/>
        <v>2021</v>
      </c>
      <c r="Y26" s="127" t="str">
        <f t="shared" si="56"/>
        <v>25/6/2021</v>
      </c>
    </row>
    <row r="27" spans="1:25" s="127" customFormat="1" x14ac:dyDescent="0.3">
      <c r="A27" s="124" t="s">
        <v>116</v>
      </c>
      <c r="B27" s="124" t="str">
        <f t="shared" ref="B27:C27" si="57">B26</f>
        <v>ProVisioNET</v>
      </c>
      <c r="C27" s="124" t="str">
        <f t="shared" si="57"/>
        <v>pilot</v>
      </c>
      <c r="D27" s="125" t="s">
        <v>20</v>
      </c>
      <c r="E27" s="124" t="str">
        <f t="shared" ref="E27" si="58">E26</f>
        <v>02</v>
      </c>
      <c r="F27" s="124">
        <f t="shared" si="54"/>
        <v>2</v>
      </c>
      <c r="G27" s="124" t="s">
        <v>121</v>
      </c>
      <c r="H27" s="124"/>
      <c r="I27" s="124" t="str">
        <f t="shared" si="51"/>
        <v>ProVisioNET_pilot_02_02_ETrawdata</v>
      </c>
      <c r="J27" s="126" t="s">
        <v>187</v>
      </c>
      <c r="K27" s="124" t="str">
        <f t="shared" ref="K27:L27" si="59">K26</f>
        <v>f</v>
      </c>
      <c r="L27" s="124" t="str">
        <f t="shared" si="59"/>
        <v>Gymnasium</v>
      </c>
      <c r="M27" s="124">
        <v>12</v>
      </c>
      <c r="N27" s="124" t="s">
        <v>183</v>
      </c>
      <c r="O27" s="124">
        <f t="shared" ref="O27:Y27" si="60">O26</f>
        <v>0</v>
      </c>
      <c r="P27" s="127" t="str">
        <f t="shared" si="60"/>
        <v>lab</v>
      </c>
      <c r="Q27" s="127" t="str">
        <f t="shared" si="60"/>
        <v>MK</v>
      </c>
      <c r="R27" s="127">
        <f t="shared" si="60"/>
        <v>7</v>
      </c>
      <c r="S27" s="127">
        <f t="shared" si="60"/>
        <v>9</v>
      </c>
      <c r="T27" s="127">
        <f t="shared" si="60"/>
        <v>1998</v>
      </c>
      <c r="U27" s="127" t="str">
        <f t="shared" si="60"/>
        <v>7/9/1998</v>
      </c>
      <c r="V27" s="127">
        <f t="shared" si="60"/>
        <v>25</v>
      </c>
      <c r="W27" s="127">
        <f t="shared" si="60"/>
        <v>6</v>
      </c>
      <c r="X27" s="127">
        <f t="shared" si="60"/>
        <v>2021</v>
      </c>
      <c r="Y27" s="127" t="str">
        <f t="shared" si="60"/>
        <v>25/6/2021</v>
      </c>
    </row>
    <row r="28" spans="1:25" s="127" customFormat="1" x14ac:dyDescent="0.3">
      <c r="A28" s="124" t="s">
        <v>116</v>
      </c>
      <c r="B28" s="124" t="str">
        <f t="shared" ref="B28:C28" si="61">B27</f>
        <v>ProVisioNET</v>
      </c>
      <c r="C28" s="124" t="str">
        <f t="shared" si="61"/>
        <v>pilot</v>
      </c>
      <c r="D28" s="125" t="s">
        <v>188</v>
      </c>
      <c r="E28" s="124">
        <v>2</v>
      </c>
      <c r="F28" s="124">
        <v>2</v>
      </c>
      <c r="G28" s="124" t="s">
        <v>185</v>
      </c>
      <c r="H28" s="124"/>
      <c r="I28" s="124" t="str">
        <f t="shared" si="51"/>
        <v>ProVisioNET_pilot_02 _2_sri_obs</v>
      </c>
      <c r="J28" s="126" t="s">
        <v>187</v>
      </c>
      <c r="K28" s="124" t="s">
        <v>177</v>
      </c>
      <c r="L28" s="124" t="str">
        <f t="shared" ref="L28" si="62">L27</f>
        <v>Gymnasium</v>
      </c>
      <c r="M28" s="124">
        <v>12</v>
      </c>
      <c r="N28" s="124" t="s">
        <v>183</v>
      </c>
      <c r="O28" s="124">
        <f t="shared" ref="O28:Y28" si="63">O27</f>
        <v>0</v>
      </c>
      <c r="P28" s="127" t="str">
        <f t="shared" si="63"/>
        <v>lab</v>
      </c>
      <c r="Q28" s="127" t="str">
        <f t="shared" si="63"/>
        <v>MK</v>
      </c>
      <c r="R28" s="127">
        <f t="shared" si="63"/>
        <v>7</v>
      </c>
      <c r="S28" s="127">
        <f t="shared" si="63"/>
        <v>9</v>
      </c>
      <c r="T28" s="127">
        <f t="shared" si="63"/>
        <v>1998</v>
      </c>
      <c r="U28" s="127" t="str">
        <f t="shared" si="63"/>
        <v>7/9/1998</v>
      </c>
      <c r="V28" s="127">
        <f t="shared" si="63"/>
        <v>25</v>
      </c>
      <c r="W28" s="127">
        <f t="shared" si="63"/>
        <v>6</v>
      </c>
      <c r="X28" s="127">
        <f t="shared" si="63"/>
        <v>2021</v>
      </c>
      <c r="Y28" s="127" t="str">
        <f t="shared" si="63"/>
        <v>25/6/2021</v>
      </c>
    </row>
    <row r="29" spans="1:25" s="127" customFormat="1" x14ac:dyDescent="0.3">
      <c r="A29" s="124" t="s">
        <v>116</v>
      </c>
      <c r="B29" s="124" t="str">
        <f t="shared" ref="B29:C29" si="64">B28</f>
        <v>ProVisioNET</v>
      </c>
      <c r="C29" s="124" t="str">
        <f t="shared" si="64"/>
        <v>pilot</v>
      </c>
      <c r="D29" s="125" t="s">
        <v>20</v>
      </c>
      <c r="E29" s="124">
        <v>2</v>
      </c>
      <c r="F29" s="124">
        <f>F28</f>
        <v>2</v>
      </c>
      <c r="G29" s="124" t="s">
        <v>179</v>
      </c>
      <c r="H29" s="124"/>
      <c r="I29" s="124" t="str">
        <f t="shared" si="51"/>
        <v>ProVisioNET_pilot_02_2_sri_ambient</v>
      </c>
      <c r="J29" s="126" t="s">
        <v>187</v>
      </c>
      <c r="K29" s="124" t="s">
        <v>177</v>
      </c>
      <c r="L29" s="124" t="str">
        <f t="shared" ref="L29" si="65">L28</f>
        <v>Gymnasium</v>
      </c>
      <c r="M29" s="124">
        <v>12</v>
      </c>
      <c r="N29" s="124" t="s">
        <v>183</v>
      </c>
      <c r="O29" s="124">
        <f t="shared" ref="O29:Y29" si="66">O28</f>
        <v>0</v>
      </c>
      <c r="P29" s="127" t="str">
        <f t="shared" si="66"/>
        <v>lab</v>
      </c>
      <c r="Q29" s="127" t="str">
        <f t="shared" si="66"/>
        <v>MK</v>
      </c>
      <c r="R29" s="127">
        <f t="shared" si="66"/>
        <v>7</v>
      </c>
      <c r="S29" s="127">
        <f t="shared" si="66"/>
        <v>9</v>
      </c>
      <c r="T29" s="127">
        <f t="shared" si="66"/>
        <v>1998</v>
      </c>
      <c r="U29" s="127" t="str">
        <f t="shared" si="66"/>
        <v>7/9/1998</v>
      </c>
      <c r="V29" s="127">
        <f t="shared" si="66"/>
        <v>25</v>
      </c>
      <c r="W29" s="127">
        <f t="shared" si="66"/>
        <v>6</v>
      </c>
      <c r="X29" s="127">
        <f t="shared" si="66"/>
        <v>2021</v>
      </c>
      <c r="Y29" s="127" t="str">
        <f t="shared" si="66"/>
        <v>25/6/2021</v>
      </c>
    </row>
    <row r="30" spans="1:25" s="123" customFormat="1" x14ac:dyDescent="0.3">
      <c r="A30" s="116" t="s">
        <v>115</v>
      </c>
      <c r="B30" s="117" t="s">
        <v>175</v>
      </c>
      <c r="C30" s="117" t="s">
        <v>176</v>
      </c>
      <c r="D30" s="118" t="s">
        <v>21</v>
      </c>
      <c r="E30" s="119" t="s">
        <v>21</v>
      </c>
      <c r="F30" s="117">
        <v>3</v>
      </c>
      <c r="G30" s="117" t="s">
        <v>116</v>
      </c>
      <c r="H30" s="117"/>
      <c r="I30" s="124" t="str">
        <f t="shared" si="51"/>
        <v>ProVisioNET_pilot_03_03_label</v>
      </c>
      <c r="J30" s="117" t="s">
        <v>114</v>
      </c>
      <c r="K30" s="121" t="s">
        <v>177</v>
      </c>
      <c r="L30" s="117" t="s">
        <v>191</v>
      </c>
      <c r="M30" s="117">
        <v>5</v>
      </c>
      <c r="N30" s="117" t="s">
        <v>190</v>
      </c>
      <c r="O30" s="117">
        <v>0</v>
      </c>
      <c r="P30" s="122" t="s">
        <v>10</v>
      </c>
      <c r="Q30" s="122" t="s">
        <v>17</v>
      </c>
      <c r="R30" s="122">
        <v>7</v>
      </c>
      <c r="S30" s="122">
        <v>12</v>
      </c>
      <c r="T30" s="122">
        <v>1995</v>
      </c>
      <c r="U30" s="122" t="str">
        <f>R30&amp;"/"&amp;S30&amp;"/"&amp;T30</f>
        <v>7/12/1995</v>
      </c>
      <c r="V30" s="122">
        <v>28</v>
      </c>
      <c r="W30" s="122">
        <v>6</v>
      </c>
      <c r="X30" s="122">
        <v>2021</v>
      </c>
      <c r="Y30" s="122" t="str">
        <f>V30&amp;"/"&amp;W30&amp;"/"&amp;X30</f>
        <v>28/6/2021</v>
      </c>
    </row>
    <row r="31" spans="1:25" s="127" customFormat="1" x14ac:dyDescent="0.3">
      <c r="A31" s="124" t="s">
        <v>116</v>
      </c>
      <c r="B31" s="124" t="str">
        <f t="shared" ref="B31:C31" si="67">B30</f>
        <v>ProVisioNET</v>
      </c>
      <c r="C31" s="124" t="str">
        <f t="shared" si="67"/>
        <v>pilot</v>
      </c>
      <c r="D31" s="125" t="s">
        <v>21</v>
      </c>
      <c r="E31" s="124" t="str">
        <f t="shared" ref="E31:F31" si="68">E30</f>
        <v>03</v>
      </c>
      <c r="F31" s="124">
        <f t="shared" si="68"/>
        <v>3</v>
      </c>
      <c r="G31" s="124" t="s">
        <v>118</v>
      </c>
      <c r="H31" s="124">
        <v>1</v>
      </c>
      <c r="I31" s="124" t="str">
        <f t="shared" si="5"/>
        <v>ProVisioNET_pilot_03_03_cam1_1</v>
      </c>
      <c r="J31" s="126" t="s">
        <v>187</v>
      </c>
      <c r="K31" s="124" t="s">
        <v>177</v>
      </c>
      <c r="L31" s="124" t="s">
        <v>191</v>
      </c>
      <c r="M31" s="124">
        <v>5</v>
      </c>
      <c r="N31" s="124" t="s">
        <v>190</v>
      </c>
      <c r="O31" s="124">
        <v>0</v>
      </c>
      <c r="P31" s="127" t="str">
        <f t="shared" ref="P31:Y31" si="69">P30</f>
        <v>lab</v>
      </c>
      <c r="Q31" s="127" t="str">
        <f t="shared" si="69"/>
        <v>MK</v>
      </c>
      <c r="R31" s="127">
        <f t="shared" si="69"/>
        <v>7</v>
      </c>
      <c r="S31" s="127">
        <f t="shared" si="69"/>
        <v>12</v>
      </c>
      <c r="T31" s="127">
        <f t="shared" si="69"/>
        <v>1995</v>
      </c>
      <c r="U31" s="127" t="str">
        <f t="shared" si="69"/>
        <v>7/12/1995</v>
      </c>
      <c r="V31" s="127">
        <f t="shared" si="69"/>
        <v>28</v>
      </c>
      <c r="W31" s="127">
        <f t="shared" si="69"/>
        <v>6</v>
      </c>
      <c r="X31" s="127">
        <f t="shared" si="69"/>
        <v>2021</v>
      </c>
      <c r="Y31" s="127" t="str">
        <f t="shared" si="69"/>
        <v>28/6/2021</v>
      </c>
    </row>
    <row r="32" spans="1:25" s="127" customFormat="1" x14ac:dyDescent="0.3">
      <c r="A32" s="124" t="s">
        <v>116</v>
      </c>
      <c r="B32" s="124" t="str">
        <f t="shared" ref="B32:C32" si="70">B31</f>
        <v>ProVisioNET</v>
      </c>
      <c r="C32" s="124" t="str">
        <f t="shared" si="70"/>
        <v>pilot</v>
      </c>
      <c r="D32" s="125" t="s">
        <v>21</v>
      </c>
      <c r="E32" s="124" t="str">
        <f t="shared" ref="E32:F32" si="71">E31</f>
        <v>03</v>
      </c>
      <c r="F32" s="124">
        <f t="shared" si="71"/>
        <v>3</v>
      </c>
      <c r="G32" s="124" t="s">
        <v>118</v>
      </c>
      <c r="H32" s="124">
        <v>2</v>
      </c>
      <c r="I32" s="124" t="str">
        <f t="shared" si="5"/>
        <v>ProVisioNET_pilot_03_03_cam1_2</v>
      </c>
      <c r="J32" s="126" t="s">
        <v>187</v>
      </c>
      <c r="K32" s="124" t="s">
        <v>177</v>
      </c>
      <c r="L32" s="124" t="s">
        <v>191</v>
      </c>
      <c r="M32" s="124">
        <v>5</v>
      </c>
      <c r="N32" s="124" t="s">
        <v>190</v>
      </c>
      <c r="O32" s="124">
        <v>0</v>
      </c>
      <c r="P32" s="127" t="str">
        <f t="shared" ref="P32:Y32" si="72">P31</f>
        <v>lab</v>
      </c>
      <c r="Q32" s="127" t="str">
        <f t="shared" si="72"/>
        <v>MK</v>
      </c>
      <c r="R32" s="127">
        <f t="shared" si="72"/>
        <v>7</v>
      </c>
      <c r="S32" s="127">
        <f t="shared" si="72"/>
        <v>12</v>
      </c>
      <c r="T32" s="127">
        <f t="shared" si="72"/>
        <v>1995</v>
      </c>
      <c r="U32" s="127" t="str">
        <f t="shared" si="72"/>
        <v>7/12/1995</v>
      </c>
      <c r="V32" s="127">
        <f t="shared" si="72"/>
        <v>28</v>
      </c>
      <c r="W32" s="127">
        <f t="shared" si="72"/>
        <v>6</v>
      </c>
      <c r="X32" s="127">
        <f t="shared" si="72"/>
        <v>2021</v>
      </c>
      <c r="Y32" s="127" t="str">
        <f t="shared" si="72"/>
        <v>28/6/2021</v>
      </c>
    </row>
    <row r="33" spans="1:25" s="127" customFormat="1" x14ac:dyDescent="0.3">
      <c r="A33" s="124" t="s">
        <v>116</v>
      </c>
      <c r="B33" s="124" t="str">
        <f t="shared" ref="B33:C33" si="73">B31</f>
        <v>ProVisioNET</v>
      </c>
      <c r="C33" s="124" t="str">
        <f t="shared" si="73"/>
        <v>pilot</v>
      </c>
      <c r="D33" s="125" t="s">
        <v>21</v>
      </c>
      <c r="E33" s="124" t="str">
        <f t="shared" ref="E33:F33" si="74">E31</f>
        <v>03</v>
      </c>
      <c r="F33" s="124">
        <f t="shared" si="74"/>
        <v>3</v>
      </c>
      <c r="G33" s="124" t="s">
        <v>30</v>
      </c>
      <c r="H33" s="124">
        <v>1</v>
      </c>
      <c r="I33" s="124" t="str">
        <f t="shared" si="5"/>
        <v>ProVisioNET_pilot_03_03_cam2_1</v>
      </c>
      <c r="J33" s="126" t="s">
        <v>187</v>
      </c>
      <c r="K33" s="124" t="s">
        <v>177</v>
      </c>
      <c r="L33" s="124" t="s">
        <v>191</v>
      </c>
      <c r="M33" s="124">
        <v>5</v>
      </c>
      <c r="N33" s="124" t="s">
        <v>190</v>
      </c>
      <c r="O33" s="124">
        <v>0</v>
      </c>
      <c r="P33" s="127" t="str">
        <f t="shared" ref="P33:Y33" si="75">P31</f>
        <v>lab</v>
      </c>
      <c r="Q33" s="127" t="str">
        <f t="shared" si="75"/>
        <v>MK</v>
      </c>
      <c r="R33" s="127">
        <f t="shared" si="75"/>
        <v>7</v>
      </c>
      <c r="S33" s="127">
        <f t="shared" si="75"/>
        <v>12</v>
      </c>
      <c r="T33" s="127">
        <f t="shared" si="75"/>
        <v>1995</v>
      </c>
      <c r="U33" s="127" t="str">
        <f t="shared" si="75"/>
        <v>7/12/1995</v>
      </c>
      <c r="V33" s="127">
        <f t="shared" si="75"/>
        <v>28</v>
      </c>
      <c r="W33" s="127">
        <f t="shared" si="75"/>
        <v>6</v>
      </c>
      <c r="X33" s="127">
        <f t="shared" si="75"/>
        <v>2021</v>
      </c>
      <c r="Y33" s="127" t="str">
        <f t="shared" si="75"/>
        <v>28/6/2021</v>
      </c>
    </row>
    <row r="34" spans="1:25" s="127" customFormat="1" x14ac:dyDescent="0.3">
      <c r="A34" s="124" t="s">
        <v>116</v>
      </c>
      <c r="B34" s="124" t="str">
        <f t="shared" ref="B34:C34" si="76">B32</f>
        <v>ProVisioNET</v>
      </c>
      <c r="C34" s="124" t="str">
        <f t="shared" si="76"/>
        <v>pilot</v>
      </c>
      <c r="D34" s="125" t="s">
        <v>21</v>
      </c>
      <c r="E34" s="124" t="str">
        <f t="shared" ref="E34:F34" si="77">E32</f>
        <v>03</v>
      </c>
      <c r="F34" s="124">
        <f t="shared" si="77"/>
        <v>3</v>
      </c>
      <c r="G34" s="124" t="s">
        <v>30</v>
      </c>
      <c r="H34" s="124">
        <v>2</v>
      </c>
      <c r="I34" s="124" t="str">
        <f t="shared" si="5"/>
        <v>ProVisioNET_pilot_03_03_cam2_2</v>
      </c>
      <c r="J34" s="126" t="s">
        <v>187</v>
      </c>
      <c r="K34" s="124" t="s">
        <v>177</v>
      </c>
      <c r="L34" s="124" t="s">
        <v>191</v>
      </c>
      <c r="M34" s="124">
        <v>5</v>
      </c>
      <c r="N34" s="124" t="s">
        <v>190</v>
      </c>
      <c r="O34" s="124">
        <v>0</v>
      </c>
      <c r="P34" s="127" t="str">
        <f t="shared" ref="P34:Y34" si="78">P32</f>
        <v>lab</v>
      </c>
      <c r="Q34" s="127" t="str">
        <f t="shared" si="78"/>
        <v>MK</v>
      </c>
      <c r="R34" s="127">
        <f t="shared" si="78"/>
        <v>7</v>
      </c>
      <c r="S34" s="127">
        <f t="shared" si="78"/>
        <v>12</v>
      </c>
      <c r="T34" s="127">
        <f t="shared" si="78"/>
        <v>1995</v>
      </c>
      <c r="U34" s="127" t="str">
        <f t="shared" si="78"/>
        <v>7/12/1995</v>
      </c>
      <c r="V34" s="127">
        <f t="shared" si="78"/>
        <v>28</v>
      </c>
      <c r="W34" s="127">
        <f t="shared" si="78"/>
        <v>6</v>
      </c>
      <c r="X34" s="127">
        <f t="shared" si="78"/>
        <v>2021</v>
      </c>
      <c r="Y34" s="127" t="str">
        <f t="shared" si="78"/>
        <v>28/6/2021</v>
      </c>
    </row>
    <row r="35" spans="1:25" s="127" customFormat="1" x14ac:dyDescent="0.3">
      <c r="A35" s="124" t="s">
        <v>116</v>
      </c>
      <c r="B35" s="124" t="str">
        <f t="shared" ref="B35:C35" si="79">B33</f>
        <v>ProVisioNET</v>
      </c>
      <c r="C35" s="124" t="str">
        <f t="shared" si="79"/>
        <v>pilot</v>
      </c>
      <c r="D35" s="125" t="s">
        <v>21</v>
      </c>
      <c r="E35" s="124" t="str">
        <f t="shared" ref="E35:F35" si="80">E33</f>
        <v>03</v>
      </c>
      <c r="F35" s="124">
        <f t="shared" si="80"/>
        <v>3</v>
      </c>
      <c r="G35" s="124" t="s">
        <v>31</v>
      </c>
      <c r="H35" s="124">
        <v>1</v>
      </c>
      <c r="I35" s="124" t="str">
        <f t="shared" si="5"/>
        <v>ProVisioNET_pilot_03_03_cam3_1</v>
      </c>
      <c r="J35" s="126" t="s">
        <v>187</v>
      </c>
      <c r="K35" s="124" t="s">
        <v>177</v>
      </c>
      <c r="L35" s="124" t="s">
        <v>191</v>
      </c>
      <c r="M35" s="124">
        <v>5</v>
      </c>
      <c r="N35" s="124" t="s">
        <v>190</v>
      </c>
      <c r="O35" s="124">
        <v>0</v>
      </c>
      <c r="P35" s="127" t="str">
        <f t="shared" ref="P35:Y35" si="81">P33</f>
        <v>lab</v>
      </c>
      <c r="Q35" s="127" t="str">
        <f t="shared" si="81"/>
        <v>MK</v>
      </c>
      <c r="R35" s="127">
        <f t="shared" si="81"/>
        <v>7</v>
      </c>
      <c r="S35" s="127">
        <f t="shared" si="81"/>
        <v>12</v>
      </c>
      <c r="T35" s="127">
        <f t="shared" si="81"/>
        <v>1995</v>
      </c>
      <c r="U35" s="127" t="str">
        <f t="shared" si="81"/>
        <v>7/12/1995</v>
      </c>
      <c r="V35" s="127">
        <f t="shared" si="81"/>
        <v>28</v>
      </c>
      <c r="W35" s="127">
        <f t="shared" si="81"/>
        <v>6</v>
      </c>
      <c r="X35" s="127">
        <f t="shared" si="81"/>
        <v>2021</v>
      </c>
      <c r="Y35" s="127" t="str">
        <f t="shared" si="81"/>
        <v>28/6/2021</v>
      </c>
    </row>
    <row r="36" spans="1:25" s="127" customFormat="1" x14ac:dyDescent="0.3">
      <c r="A36" s="124" t="s">
        <v>116</v>
      </c>
      <c r="B36" s="124" t="str">
        <f t="shared" ref="B36:C36" si="82">B34</f>
        <v>ProVisioNET</v>
      </c>
      <c r="C36" s="124" t="str">
        <f t="shared" si="82"/>
        <v>pilot</v>
      </c>
      <c r="D36" s="125" t="s">
        <v>21</v>
      </c>
      <c r="E36" s="124" t="str">
        <f t="shared" ref="E36:F36" si="83">E34</f>
        <v>03</v>
      </c>
      <c r="F36" s="124">
        <f t="shared" si="83"/>
        <v>3</v>
      </c>
      <c r="G36" s="124" t="s">
        <v>31</v>
      </c>
      <c r="H36" s="124">
        <v>2</v>
      </c>
      <c r="I36" s="124" t="str">
        <f t="shared" si="5"/>
        <v>ProVisioNET_pilot_03_03_cam3_2</v>
      </c>
      <c r="J36" s="126" t="s">
        <v>187</v>
      </c>
      <c r="K36" s="124" t="s">
        <v>177</v>
      </c>
      <c r="L36" s="124" t="s">
        <v>191</v>
      </c>
      <c r="M36" s="124">
        <v>5</v>
      </c>
      <c r="N36" s="124" t="s">
        <v>190</v>
      </c>
      <c r="O36" s="124">
        <v>0</v>
      </c>
      <c r="P36" s="127" t="str">
        <f t="shared" ref="P36:Y36" si="84">P34</f>
        <v>lab</v>
      </c>
      <c r="Q36" s="127" t="str">
        <f t="shared" si="84"/>
        <v>MK</v>
      </c>
      <c r="R36" s="127">
        <f t="shared" si="84"/>
        <v>7</v>
      </c>
      <c r="S36" s="127">
        <f t="shared" si="84"/>
        <v>12</v>
      </c>
      <c r="T36" s="127">
        <f t="shared" si="84"/>
        <v>1995</v>
      </c>
      <c r="U36" s="127" t="str">
        <f t="shared" si="84"/>
        <v>7/12/1995</v>
      </c>
      <c r="V36" s="127">
        <f t="shared" si="84"/>
        <v>28</v>
      </c>
      <c r="W36" s="127">
        <f t="shared" si="84"/>
        <v>6</v>
      </c>
      <c r="X36" s="127">
        <f t="shared" si="84"/>
        <v>2021</v>
      </c>
      <c r="Y36" s="127" t="str">
        <f t="shared" si="84"/>
        <v>28/6/2021</v>
      </c>
    </row>
    <row r="37" spans="1:25" s="127" customFormat="1" x14ac:dyDescent="0.3">
      <c r="A37" s="124" t="s">
        <v>116</v>
      </c>
      <c r="B37" s="124" t="str">
        <f t="shared" ref="B37:C37" si="85">B35</f>
        <v>ProVisioNET</v>
      </c>
      <c r="C37" s="124" t="str">
        <f t="shared" si="85"/>
        <v>pilot</v>
      </c>
      <c r="D37" s="125" t="s">
        <v>21</v>
      </c>
      <c r="E37" s="124" t="str">
        <f t="shared" ref="E37:F37" si="86">E35</f>
        <v>03</v>
      </c>
      <c r="F37" s="124">
        <f t="shared" si="86"/>
        <v>3</v>
      </c>
      <c r="G37" s="124" t="s">
        <v>32</v>
      </c>
      <c r="H37" s="124">
        <v>1</v>
      </c>
      <c r="I37" s="124" t="str">
        <f t="shared" si="5"/>
        <v>ProVisioNET_pilot_03_03_cam4_1</v>
      </c>
      <c r="J37" s="126" t="s">
        <v>187</v>
      </c>
      <c r="K37" s="124" t="s">
        <v>177</v>
      </c>
      <c r="L37" s="124" t="s">
        <v>191</v>
      </c>
      <c r="M37" s="124">
        <v>5</v>
      </c>
      <c r="N37" s="124" t="s">
        <v>190</v>
      </c>
      <c r="O37" s="124">
        <v>0</v>
      </c>
      <c r="P37" s="127" t="str">
        <f t="shared" ref="P37:Y37" si="87">P35</f>
        <v>lab</v>
      </c>
      <c r="Q37" s="127" t="str">
        <f t="shared" si="87"/>
        <v>MK</v>
      </c>
      <c r="R37" s="127">
        <f t="shared" si="87"/>
        <v>7</v>
      </c>
      <c r="S37" s="127">
        <f t="shared" si="87"/>
        <v>12</v>
      </c>
      <c r="T37" s="127">
        <f t="shared" si="87"/>
        <v>1995</v>
      </c>
      <c r="U37" s="127" t="str">
        <f t="shared" si="87"/>
        <v>7/12/1995</v>
      </c>
      <c r="V37" s="127">
        <f t="shared" si="87"/>
        <v>28</v>
      </c>
      <c r="W37" s="127">
        <f t="shared" si="87"/>
        <v>6</v>
      </c>
      <c r="X37" s="127">
        <f t="shared" si="87"/>
        <v>2021</v>
      </c>
      <c r="Y37" s="127" t="str">
        <f t="shared" si="87"/>
        <v>28/6/2021</v>
      </c>
    </row>
    <row r="38" spans="1:25" s="127" customFormat="1" x14ac:dyDescent="0.3">
      <c r="A38" s="124" t="s">
        <v>116</v>
      </c>
      <c r="B38" s="124" t="str">
        <f t="shared" ref="B38:C38" si="88">B36</f>
        <v>ProVisioNET</v>
      </c>
      <c r="C38" s="124" t="str">
        <f t="shared" si="88"/>
        <v>pilot</v>
      </c>
      <c r="D38" s="125" t="s">
        <v>21</v>
      </c>
      <c r="E38" s="124" t="str">
        <f t="shared" ref="E38:F38" si="89">E36</f>
        <v>03</v>
      </c>
      <c r="F38" s="124">
        <f t="shared" si="89"/>
        <v>3</v>
      </c>
      <c r="G38" s="124" t="s">
        <v>32</v>
      </c>
      <c r="H38" s="124">
        <v>2</v>
      </c>
      <c r="I38" s="124" t="str">
        <f t="shared" si="5"/>
        <v>ProVisioNET_pilot_03_03_cam4_2</v>
      </c>
      <c r="J38" s="126" t="s">
        <v>187</v>
      </c>
      <c r="K38" s="124" t="s">
        <v>177</v>
      </c>
      <c r="L38" s="124" t="s">
        <v>191</v>
      </c>
      <c r="M38" s="124">
        <v>5</v>
      </c>
      <c r="N38" s="124" t="s">
        <v>190</v>
      </c>
      <c r="O38" s="124">
        <v>0</v>
      </c>
      <c r="P38" s="127" t="str">
        <f t="shared" ref="P38:Y38" si="90">P36</f>
        <v>lab</v>
      </c>
      <c r="Q38" s="127" t="str">
        <f t="shared" si="90"/>
        <v>MK</v>
      </c>
      <c r="R38" s="127">
        <f t="shared" si="90"/>
        <v>7</v>
      </c>
      <c r="S38" s="127">
        <f t="shared" si="90"/>
        <v>12</v>
      </c>
      <c r="T38" s="127">
        <f t="shared" si="90"/>
        <v>1995</v>
      </c>
      <c r="U38" s="127" t="str">
        <f t="shared" si="90"/>
        <v>7/12/1995</v>
      </c>
      <c r="V38" s="127">
        <f t="shared" si="90"/>
        <v>28</v>
      </c>
      <c r="W38" s="127">
        <f t="shared" si="90"/>
        <v>6</v>
      </c>
      <c r="X38" s="127">
        <f t="shared" si="90"/>
        <v>2021</v>
      </c>
      <c r="Y38" s="127" t="str">
        <f t="shared" si="90"/>
        <v>28/6/2021</v>
      </c>
    </row>
    <row r="39" spans="1:25" s="127" customFormat="1" x14ac:dyDescent="0.3">
      <c r="A39" s="124" t="s">
        <v>116</v>
      </c>
      <c r="B39" s="124" t="str">
        <f t="shared" ref="B39:C39" si="91">B37</f>
        <v>ProVisioNET</v>
      </c>
      <c r="C39" s="124" t="str">
        <f t="shared" si="91"/>
        <v>pilot</v>
      </c>
      <c r="D39" s="125" t="s">
        <v>21</v>
      </c>
      <c r="E39" s="124" t="str">
        <f t="shared" ref="E39" si="92">E37</f>
        <v>03</v>
      </c>
      <c r="F39" s="124">
        <f>F37</f>
        <v>3</v>
      </c>
      <c r="G39" s="124" t="s">
        <v>119</v>
      </c>
      <c r="H39" s="124"/>
      <c r="I39" s="124" t="str">
        <f t="shared" ref="I39:I44" si="93">CONCATENATE(B39,"_",C39,"_",D39,"_",E39,"_",G39)</f>
        <v>ProVisioNET_pilot_03_03_glasses</v>
      </c>
      <c r="J39" s="124" t="s">
        <v>186</v>
      </c>
      <c r="K39" s="124" t="str">
        <f t="shared" ref="K39" si="94">K37</f>
        <v>f</v>
      </c>
      <c r="L39" s="124" t="s">
        <v>191</v>
      </c>
      <c r="M39" s="124">
        <v>5</v>
      </c>
      <c r="N39" s="124" t="s">
        <v>190</v>
      </c>
      <c r="O39" s="124">
        <f t="shared" ref="O39:Y39" si="95">O37</f>
        <v>0</v>
      </c>
      <c r="P39" s="127" t="str">
        <f t="shared" si="95"/>
        <v>lab</v>
      </c>
      <c r="Q39" s="127" t="str">
        <f t="shared" si="95"/>
        <v>MK</v>
      </c>
      <c r="R39" s="127">
        <f t="shared" si="95"/>
        <v>7</v>
      </c>
      <c r="S39" s="127">
        <f t="shared" si="95"/>
        <v>12</v>
      </c>
      <c r="T39" s="127">
        <f t="shared" si="95"/>
        <v>1995</v>
      </c>
      <c r="U39" s="127" t="str">
        <f t="shared" si="95"/>
        <v>7/12/1995</v>
      </c>
      <c r="V39" s="127">
        <f t="shared" si="95"/>
        <v>28</v>
      </c>
      <c r="W39" s="127">
        <f t="shared" si="95"/>
        <v>6</v>
      </c>
      <c r="X39" s="127">
        <f t="shared" si="95"/>
        <v>2021</v>
      </c>
      <c r="Y39" s="127" t="str">
        <f t="shared" si="95"/>
        <v>28/6/2021</v>
      </c>
    </row>
    <row r="40" spans="1:25" s="127" customFormat="1" x14ac:dyDescent="0.3">
      <c r="A40" s="124" t="s">
        <v>116</v>
      </c>
      <c r="B40" s="124" t="str">
        <f t="shared" ref="B40:C40" si="96">B39</f>
        <v>ProVisioNET</v>
      </c>
      <c r="C40" s="124" t="str">
        <f t="shared" si="96"/>
        <v>pilot</v>
      </c>
      <c r="D40" s="125" t="s">
        <v>21</v>
      </c>
      <c r="E40" s="124" t="str">
        <f t="shared" ref="E40" si="97">E39</f>
        <v>03</v>
      </c>
      <c r="F40" s="124">
        <f t="shared" ref="F40:F41" si="98">F39</f>
        <v>3</v>
      </c>
      <c r="G40" s="124" t="s">
        <v>120</v>
      </c>
      <c r="H40" s="124"/>
      <c r="I40" s="124" t="str">
        <f t="shared" si="93"/>
        <v>ProVisioNET_pilot_03_03_ambient</v>
      </c>
      <c r="J40" s="126" t="s">
        <v>189</v>
      </c>
      <c r="K40" s="124" t="str">
        <f t="shared" ref="K40" si="99">K39</f>
        <v>f</v>
      </c>
      <c r="L40" s="124" t="s">
        <v>191</v>
      </c>
      <c r="M40" s="124">
        <v>5</v>
      </c>
      <c r="N40" s="124" t="s">
        <v>190</v>
      </c>
      <c r="O40" s="124">
        <f t="shared" ref="O40:Y40" si="100">O39</f>
        <v>0</v>
      </c>
      <c r="P40" s="127" t="str">
        <f t="shared" si="100"/>
        <v>lab</v>
      </c>
      <c r="Q40" s="127" t="str">
        <f t="shared" si="100"/>
        <v>MK</v>
      </c>
      <c r="R40" s="127">
        <f t="shared" si="100"/>
        <v>7</v>
      </c>
      <c r="S40" s="127">
        <f t="shared" si="100"/>
        <v>12</v>
      </c>
      <c r="T40" s="127">
        <f t="shared" si="100"/>
        <v>1995</v>
      </c>
      <c r="U40" s="127" t="str">
        <f t="shared" si="100"/>
        <v>7/12/1995</v>
      </c>
      <c r="V40" s="127">
        <f t="shared" si="100"/>
        <v>28</v>
      </c>
      <c r="W40" s="127">
        <f t="shared" si="100"/>
        <v>6</v>
      </c>
      <c r="X40" s="127">
        <f t="shared" si="100"/>
        <v>2021</v>
      </c>
      <c r="Y40" s="127" t="str">
        <f t="shared" si="100"/>
        <v>28/6/2021</v>
      </c>
    </row>
    <row r="41" spans="1:25" s="127" customFormat="1" x14ac:dyDescent="0.3">
      <c r="A41" s="124" t="s">
        <v>116</v>
      </c>
      <c r="B41" s="124" t="str">
        <f t="shared" ref="B41:C41" si="101">B40</f>
        <v>ProVisioNET</v>
      </c>
      <c r="C41" s="124" t="str">
        <f t="shared" si="101"/>
        <v>pilot</v>
      </c>
      <c r="D41" s="125" t="s">
        <v>21</v>
      </c>
      <c r="E41" s="124" t="str">
        <f t="shared" ref="E41" si="102">E40</f>
        <v>03</v>
      </c>
      <c r="F41" s="124">
        <f t="shared" si="98"/>
        <v>3</v>
      </c>
      <c r="G41" s="124" t="s">
        <v>121</v>
      </c>
      <c r="H41" s="124"/>
      <c r="I41" s="124" t="str">
        <f t="shared" si="93"/>
        <v>ProVisioNET_pilot_03_03_ETrawdata</v>
      </c>
      <c r="J41" s="126" t="s">
        <v>187</v>
      </c>
      <c r="K41" s="124" t="str">
        <f t="shared" ref="K41" si="103">K40</f>
        <v>f</v>
      </c>
      <c r="L41" s="124" t="s">
        <v>191</v>
      </c>
      <c r="M41" s="124">
        <v>5</v>
      </c>
      <c r="N41" s="124" t="s">
        <v>190</v>
      </c>
      <c r="O41" s="124">
        <f t="shared" ref="O41:Y41" si="104">O40</f>
        <v>0</v>
      </c>
      <c r="P41" s="127" t="str">
        <f t="shared" si="104"/>
        <v>lab</v>
      </c>
      <c r="Q41" s="127" t="str">
        <f t="shared" si="104"/>
        <v>MK</v>
      </c>
      <c r="R41" s="127">
        <f t="shared" si="104"/>
        <v>7</v>
      </c>
      <c r="S41" s="127">
        <f t="shared" si="104"/>
        <v>12</v>
      </c>
      <c r="T41" s="127">
        <f t="shared" si="104"/>
        <v>1995</v>
      </c>
      <c r="U41" s="127" t="str">
        <f t="shared" si="104"/>
        <v>7/12/1995</v>
      </c>
      <c r="V41" s="127">
        <f t="shared" si="104"/>
        <v>28</v>
      </c>
      <c r="W41" s="127">
        <f t="shared" si="104"/>
        <v>6</v>
      </c>
      <c r="X41" s="127">
        <f t="shared" si="104"/>
        <v>2021</v>
      </c>
      <c r="Y41" s="127" t="str">
        <f t="shared" si="104"/>
        <v>28/6/2021</v>
      </c>
    </row>
    <row r="42" spans="1:25" s="127" customFormat="1" x14ac:dyDescent="0.3">
      <c r="A42" s="124" t="s">
        <v>116</v>
      </c>
      <c r="B42" s="124" t="str">
        <f t="shared" ref="B42:C42" si="105">B41</f>
        <v>ProVisioNET</v>
      </c>
      <c r="C42" s="124" t="str">
        <f t="shared" si="105"/>
        <v>pilot</v>
      </c>
      <c r="D42" s="125" t="s">
        <v>21</v>
      </c>
      <c r="E42" s="124" t="str">
        <f t="shared" ref="E42" si="106">E41</f>
        <v>03</v>
      </c>
      <c r="F42" s="124">
        <v>3</v>
      </c>
      <c r="G42" s="124" t="s">
        <v>185</v>
      </c>
      <c r="H42" s="124"/>
      <c r="I42" s="124" t="str">
        <f t="shared" si="93"/>
        <v>ProVisioNET_pilot_03_03_sri_obs</v>
      </c>
      <c r="J42" s="126" t="s">
        <v>187</v>
      </c>
      <c r="K42" s="124" t="s">
        <v>177</v>
      </c>
      <c r="L42" s="124" t="s">
        <v>191</v>
      </c>
      <c r="M42" s="124">
        <v>5</v>
      </c>
      <c r="N42" s="124" t="s">
        <v>190</v>
      </c>
      <c r="O42" s="124">
        <f t="shared" ref="O42:Y42" si="107">O41</f>
        <v>0</v>
      </c>
      <c r="P42" s="127" t="str">
        <f t="shared" si="107"/>
        <v>lab</v>
      </c>
      <c r="Q42" s="127" t="str">
        <f t="shared" si="107"/>
        <v>MK</v>
      </c>
      <c r="R42" s="127">
        <f t="shared" si="107"/>
        <v>7</v>
      </c>
      <c r="S42" s="127">
        <f t="shared" si="107"/>
        <v>12</v>
      </c>
      <c r="T42" s="127">
        <f t="shared" si="107"/>
        <v>1995</v>
      </c>
      <c r="U42" s="127" t="str">
        <f t="shared" si="107"/>
        <v>7/12/1995</v>
      </c>
      <c r="V42" s="127">
        <f t="shared" si="107"/>
        <v>28</v>
      </c>
      <c r="W42" s="127">
        <f t="shared" si="107"/>
        <v>6</v>
      </c>
      <c r="X42" s="127">
        <f t="shared" si="107"/>
        <v>2021</v>
      </c>
      <c r="Y42" s="127" t="str">
        <f t="shared" si="107"/>
        <v>28/6/2021</v>
      </c>
    </row>
    <row r="43" spans="1:25" s="127" customFormat="1" x14ac:dyDescent="0.3">
      <c r="A43" s="124" t="s">
        <v>116</v>
      </c>
      <c r="B43" s="124" t="str">
        <f t="shared" ref="B43:C43" si="108">B42</f>
        <v>ProVisioNET</v>
      </c>
      <c r="C43" s="124" t="str">
        <f t="shared" si="108"/>
        <v>pilot</v>
      </c>
      <c r="D43" s="125" t="s">
        <v>21</v>
      </c>
      <c r="E43" s="124" t="str">
        <f t="shared" ref="E43" si="109">E42</f>
        <v>03</v>
      </c>
      <c r="F43" s="124">
        <v>3</v>
      </c>
      <c r="G43" s="124" t="s">
        <v>179</v>
      </c>
      <c r="H43" s="124"/>
      <c r="I43" s="124" t="str">
        <f t="shared" si="93"/>
        <v>ProVisioNET_pilot_03_03_sri_ambient</v>
      </c>
      <c r="J43" s="126" t="s">
        <v>187</v>
      </c>
      <c r="K43" s="124" t="s">
        <v>177</v>
      </c>
      <c r="L43" s="124" t="s">
        <v>191</v>
      </c>
      <c r="M43" s="124">
        <v>5</v>
      </c>
      <c r="N43" s="124" t="s">
        <v>190</v>
      </c>
      <c r="O43" s="124">
        <f t="shared" ref="O43:Y43" si="110">O42</f>
        <v>0</v>
      </c>
      <c r="P43" s="127" t="str">
        <f t="shared" si="110"/>
        <v>lab</v>
      </c>
      <c r="Q43" s="127" t="str">
        <f t="shared" si="110"/>
        <v>MK</v>
      </c>
      <c r="R43" s="127">
        <f t="shared" si="110"/>
        <v>7</v>
      </c>
      <c r="S43" s="127">
        <f t="shared" si="110"/>
        <v>12</v>
      </c>
      <c r="T43" s="127">
        <f t="shared" si="110"/>
        <v>1995</v>
      </c>
      <c r="U43" s="127" t="str">
        <f t="shared" si="110"/>
        <v>7/12/1995</v>
      </c>
      <c r="V43" s="127">
        <f t="shared" si="110"/>
        <v>28</v>
      </c>
      <c r="W43" s="127">
        <f t="shared" si="110"/>
        <v>6</v>
      </c>
      <c r="X43" s="127">
        <f t="shared" si="110"/>
        <v>2021</v>
      </c>
      <c r="Y43" s="127" t="str">
        <f t="shared" si="110"/>
        <v>28/6/2021</v>
      </c>
    </row>
    <row r="44" spans="1:25" s="128" customFormat="1" x14ac:dyDescent="0.3">
      <c r="A44" s="116" t="s">
        <v>115</v>
      </c>
      <c r="B44" s="117" t="s">
        <v>175</v>
      </c>
      <c r="C44" s="117" t="s">
        <v>176</v>
      </c>
      <c r="D44" s="118" t="s">
        <v>22</v>
      </c>
      <c r="E44" s="119" t="s">
        <v>22</v>
      </c>
      <c r="F44" s="117">
        <v>4</v>
      </c>
      <c r="G44" s="117" t="s">
        <v>116</v>
      </c>
      <c r="H44" s="117"/>
      <c r="I44" s="124" t="str">
        <f t="shared" si="93"/>
        <v>ProVisioNET_pilot_04_04_label</v>
      </c>
      <c r="J44" s="117" t="s">
        <v>114</v>
      </c>
      <c r="K44" s="121" t="s">
        <v>177</v>
      </c>
      <c r="L44" s="117" t="s">
        <v>182</v>
      </c>
      <c r="M44" s="117">
        <v>6</v>
      </c>
      <c r="N44" s="117" t="s">
        <v>183</v>
      </c>
      <c r="O44" s="117">
        <v>0</v>
      </c>
      <c r="P44" s="117" t="s">
        <v>10</v>
      </c>
      <c r="Q44" s="117" t="s">
        <v>17</v>
      </c>
      <c r="R44" s="117">
        <v>1</v>
      </c>
      <c r="S44" s="117">
        <v>4</v>
      </c>
      <c r="T44" s="117">
        <v>1992</v>
      </c>
      <c r="U44" s="117" t="str">
        <f>R44&amp;"/"&amp;S44&amp;"/"&amp;T44</f>
        <v>1/4/1992</v>
      </c>
      <c r="V44" s="117">
        <v>29</v>
      </c>
      <c r="W44" s="117">
        <v>6</v>
      </c>
      <c r="X44" s="122">
        <v>2021</v>
      </c>
      <c r="Y44" s="117" t="str">
        <f>V44&amp;"/"&amp;W44&amp;"/"&amp;X44</f>
        <v>29/6/2021</v>
      </c>
    </row>
    <row r="45" spans="1:25" s="127" customFormat="1" x14ac:dyDescent="0.3">
      <c r="A45" s="124" t="s">
        <v>116</v>
      </c>
      <c r="B45" s="124" t="str">
        <f t="shared" ref="B45:C45" si="111">B44</f>
        <v>ProVisioNET</v>
      </c>
      <c r="C45" s="124" t="str">
        <f t="shared" si="111"/>
        <v>pilot</v>
      </c>
      <c r="D45" s="125" t="s">
        <v>22</v>
      </c>
      <c r="E45" s="124" t="str">
        <f t="shared" ref="E45:F45" si="112">E44</f>
        <v>04</v>
      </c>
      <c r="F45" s="124">
        <f t="shared" si="112"/>
        <v>4</v>
      </c>
      <c r="G45" s="124" t="s">
        <v>118</v>
      </c>
      <c r="H45" s="124">
        <v>1</v>
      </c>
      <c r="I45" s="124" t="str">
        <f t="shared" si="5"/>
        <v>ProVisioNET_pilot_04_04_cam1_1</v>
      </c>
      <c r="J45" s="126" t="s">
        <v>187</v>
      </c>
      <c r="K45" s="124" t="str">
        <f t="shared" ref="K45:L45" si="113">K44</f>
        <v>f</v>
      </c>
      <c r="L45" s="124" t="str">
        <f t="shared" si="113"/>
        <v>Gymnasium</v>
      </c>
      <c r="M45" s="124">
        <v>6</v>
      </c>
      <c r="N45" s="124" t="s">
        <v>183</v>
      </c>
      <c r="O45" s="124">
        <f t="shared" ref="O45:Y45" si="114">O44</f>
        <v>0</v>
      </c>
      <c r="P45" s="127" t="str">
        <f t="shared" si="114"/>
        <v>lab</v>
      </c>
      <c r="Q45" s="127" t="str">
        <f t="shared" si="114"/>
        <v>MK</v>
      </c>
      <c r="R45" s="127">
        <f t="shared" si="114"/>
        <v>1</v>
      </c>
      <c r="S45" s="127">
        <f t="shared" si="114"/>
        <v>4</v>
      </c>
      <c r="T45" s="127">
        <f t="shared" si="114"/>
        <v>1992</v>
      </c>
      <c r="U45" s="127" t="str">
        <f t="shared" si="114"/>
        <v>1/4/1992</v>
      </c>
      <c r="V45" s="127">
        <f t="shared" si="114"/>
        <v>29</v>
      </c>
      <c r="W45" s="127">
        <f t="shared" si="114"/>
        <v>6</v>
      </c>
      <c r="X45" s="127">
        <f t="shared" si="114"/>
        <v>2021</v>
      </c>
      <c r="Y45" s="127" t="str">
        <f t="shared" si="114"/>
        <v>29/6/2021</v>
      </c>
    </row>
    <row r="46" spans="1:25" s="127" customFormat="1" x14ac:dyDescent="0.3">
      <c r="A46" s="124" t="s">
        <v>116</v>
      </c>
      <c r="B46" s="124" t="str">
        <f t="shared" ref="B46:C46" si="115">B45</f>
        <v>ProVisioNET</v>
      </c>
      <c r="C46" s="124" t="str">
        <f t="shared" si="115"/>
        <v>pilot</v>
      </c>
      <c r="D46" s="125" t="s">
        <v>22</v>
      </c>
      <c r="E46" s="124" t="str">
        <f t="shared" ref="E46:F46" si="116">E45</f>
        <v>04</v>
      </c>
      <c r="F46" s="124">
        <f t="shared" si="116"/>
        <v>4</v>
      </c>
      <c r="G46" s="124" t="s">
        <v>118</v>
      </c>
      <c r="H46" s="124">
        <v>2</v>
      </c>
      <c r="I46" s="124" t="str">
        <f t="shared" si="5"/>
        <v>ProVisioNET_pilot_04_04_cam1_2</v>
      </c>
      <c r="J46" s="126" t="s">
        <v>187</v>
      </c>
      <c r="K46" s="124" t="str">
        <f t="shared" ref="K46:L46" si="117">K45</f>
        <v>f</v>
      </c>
      <c r="L46" s="124" t="str">
        <f t="shared" si="117"/>
        <v>Gymnasium</v>
      </c>
      <c r="M46" s="124">
        <v>6</v>
      </c>
      <c r="N46" s="124" t="s">
        <v>183</v>
      </c>
      <c r="O46" s="124">
        <f t="shared" ref="O46:Y46" si="118">O45</f>
        <v>0</v>
      </c>
      <c r="P46" s="127" t="str">
        <f t="shared" si="118"/>
        <v>lab</v>
      </c>
      <c r="Q46" s="127" t="str">
        <f t="shared" si="118"/>
        <v>MK</v>
      </c>
      <c r="R46" s="127">
        <f t="shared" si="118"/>
        <v>1</v>
      </c>
      <c r="S46" s="127">
        <f t="shared" si="118"/>
        <v>4</v>
      </c>
      <c r="T46" s="127">
        <f t="shared" si="118"/>
        <v>1992</v>
      </c>
      <c r="U46" s="127" t="str">
        <f t="shared" si="118"/>
        <v>1/4/1992</v>
      </c>
      <c r="V46" s="127">
        <f t="shared" si="118"/>
        <v>29</v>
      </c>
      <c r="W46" s="127">
        <f t="shared" si="118"/>
        <v>6</v>
      </c>
      <c r="X46" s="127">
        <f t="shared" si="118"/>
        <v>2021</v>
      </c>
      <c r="Y46" s="127" t="str">
        <f t="shared" si="118"/>
        <v>29/6/2021</v>
      </c>
    </row>
    <row r="47" spans="1:25" s="127" customFormat="1" x14ac:dyDescent="0.3">
      <c r="A47" s="124" t="s">
        <v>116</v>
      </c>
      <c r="B47" s="124" t="str">
        <f t="shared" ref="B47" si="119">B46</f>
        <v>ProVisioNET</v>
      </c>
      <c r="C47" s="124" t="str">
        <f t="shared" ref="C47" si="120">C45</f>
        <v>pilot</v>
      </c>
      <c r="D47" s="125" t="s">
        <v>22</v>
      </c>
      <c r="E47" s="124" t="str">
        <f t="shared" ref="E47:F47" si="121">E45</f>
        <v>04</v>
      </c>
      <c r="F47" s="124">
        <f t="shared" si="121"/>
        <v>4</v>
      </c>
      <c r="G47" s="124" t="s">
        <v>30</v>
      </c>
      <c r="H47" s="124">
        <v>1</v>
      </c>
      <c r="I47" s="124" t="str">
        <f t="shared" si="5"/>
        <v>ProVisioNET_pilot_04_04_cam2_1</v>
      </c>
      <c r="J47" s="126" t="s">
        <v>187</v>
      </c>
      <c r="K47" s="124" t="str">
        <f t="shared" ref="K47:L47" si="122">K46</f>
        <v>f</v>
      </c>
      <c r="L47" s="124" t="str">
        <f t="shared" si="122"/>
        <v>Gymnasium</v>
      </c>
      <c r="M47" s="124">
        <v>6</v>
      </c>
      <c r="N47" s="124" t="s">
        <v>183</v>
      </c>
      <c r="O47" s="124">
        <f t="shared" ref="O47:Y47" si="123">O46</f>
        <v>0</v>
      </c>
      <c r="P47" s="127" t="str">
        <f t="shared" si="123"/>
        <v>lab</v>
      </c>
      <c r="Q47" s="127" t="str">
        <f t="shared" si="123"/>
        <v>MK</v>
      </c>
      <c r="R47" s="127">
        <f t="shared" si="123"/>
        <v>1</v>
      </c>
      <c r="S47" s="127">
        <f t="shared" si="123"/>
        <v>4</v>
      </c>
      <c r="T47" s="127">
        <f t="shared" si="123"/>
        <v>1992</v>
      </c>
      <c r="U47" s="127" t="str">
        <f t="shared" si="123"/>
        <v>1/4/1992</v>
      </c>
      <c r="V47" s="127">
        <f t="shared" si="123"/>
        <v>29</v>
      </c>
      <c r="W47" s="127">
        <f t="shared" si="123"/>
        <v>6</v>
      </c>
      <c r="X47" s="127">
        <f t="shared" si="123"/>
        <v>2021</v>
      </c>
      <c r="Y47" s="127" t="str">
        <f t="shared" si="123"/>
        <v>29/6/2021</v>
      </c>
    </row>
    <row r="48" spans="1:25" s="127" customFormat="1" x14ac:dyDescent="0.3">
      <c r="A48" s="124" t="s">
        <v>116</v>
      </c>
      <c r="B48" s="124" t="str">
        <f t="shared" ref="B48" si="124">B47</f>
        <v>ProVisioNET</v>
      </c>
      <c r="C48" s="124" t="str">
        <f t="shared" ref="C48" si="125">C46</f>
        <v>pilot</v>
      </c>
      <c r="D48" s="125" t="s">
        <v>22</v>
      </c>
      <c r="E48" s="124" t="str">
        <f t="shared" ref="E48:F48" si="126">E46</f>
        <v>04</v>
      </c>
      <c r="F48" s="124">
        <f t="shared" si="126"/>
        <v>4</v>
      </c>
      <c r="G48" s="124" t="s">
        <v>30</v>
      </c>
      <c r="H48" s="124">
        <v>2</v>
      </c>
      <c r="I48" s="124" t="str">
        <f t="shared" si="5"/>
        <v>ProVisioNET_pilot_04_04_cam2_2</v>
      </c>
      <c r="J48" s="126" t="s">
        <v>187</v>
      </c>
      <c r="K48" s="124" t="str">
        <f t="shared" ref="K48:L48" si="127">K47</f>
        <v>f</v>
      </c>
      <c r="L48" s="124" t="str">
        <f t="shared" si="127"/>
        <v>Gymnasium</v>
      </c>
      <c r="M48" s="124">
        <v>6</v>
      </c>
      <c r="N48" s="124" t="s">
        <v>183</v>
      </c>
      <c r="O48" s="124">
        <f t="shared" ref="O48:Y48" si="128">O47</f>
        <v>0</v>
      </c>
      <c r="P48" s="127" t="str">
        <f t="shared" si="128"/>
        <v>lab</v>
      </c>
      <c r="Q48" s="127" t="str">
        <f t="shared" si="128"/>
        <v>MK</v>
      </c>
      <c r="R48" s="127">
        <f t="shared" si="128"/>
        <v>1</v>
      </c>
      <c r="S48" s="127">
        <f t="shared" si="128"/>
        <v>4</v>
      </c>
      <c r="T48" s="127">
        <f t="shared" si="128"/>
        <v>1992</v>
      </c>
      <c r="U48" s="127" t="str">
        <f t="shared" si="128"/>
        <v>1/4/1992</v>
      </c>
      <c r="V48" s="127">
        <f t="shared" si="128"/>
        <v>29</v>
      </c>
      <c r="W48" s="127">
        <f t="shared" si="128"/>
        <v>6</v>
      </c>
      <c r="X48" s="127">
        <f t="shared" si="128"/>
        <v>2021</v>
      </c>
      <c r="Y48" s="127" t="str">
        <f t="shared" si="128"/>
        <v>29/6/2021</v>
      </c>
    </row>
    <row r="49" spans="1:25" s="127" customFormat="1" x14ac:dyDescent="0.3">
      <c r="A49" s="124" t="s">
        <v>116</v>
      </c>
      <c r="B49" s="124" t="str">
        <f t="shared" ref="B49" si="129">B48</f>
        <v>ProVisioNET</v>
      </c>
      <c r="C49" s="124" t="str">
        <f t="shared" ref="C49" si="130">C47</f>
        <v>pilot</v>
      </c>
      <c r="D49" s="125" t="s">
        <v>22</v>
      </c>
      <c r="E49" s="124" t="str">
        <f t="shared" ref="E49:F49" si="131">E47</f>
        <v>04</v>
      </c>
      <c r="F49" s="124">
        <f t="shared" si="131"/>
        <v>4</v>
      </c>
      <c r="G49" s="124" t="s">
        <v>31</v>
      </c>
      <c r="H49" s="124">
        <v>1</v>
      </c>
      <c r="I49" s="124" t="str">
        <f t="shared" si="5"/>
        <v>ProVisioNET_pilot_04_04_cam3_1</v>
      </c>
      <c r="J49" s="126" t="s">
        <v>187</v>
      </c>
      <c r="K49" s="124" t="str">
        <f t="shared" ref="K49:L49" si="132">K48</f>
        <v>f</v>
      </c>
      <c r="L49" s="124" t="str">
        <f t="shared" si="132"/>
        <v>Gymnasium</v>
      </c>
      <c r="M49" s="124">
        <v>6</v>
      </c>
      <c r="N49" s="124" t="s">
        <v>183</v>
      </c>
      <c r="O49" s="124">
        <f t="shared" ref="O49:Y49" si="133">O48</f>
        <v>0</v>
      </c>
      <c r="P49" s="127" t="str">
        <f t="shared" si="133"/>
        <v>lab</v>
      </c>
      <c r="Q49" s="127" t="str">
        <f t="shared" si="133"/>
        <v>MK</v>
      </c>
      <c r="R49" s="127">
        <f t="shared" si="133"/>
        <v>1</v>
      </c>
      <c r="S49" s="127">
        <f t="shared" si="133"/>
        <v>4</v>
      </c>
      <c r="T49" s="127">
        <f t="shared" si="133"/>
        <v>1992</v>
      </c>
      <c r="U49" s="127" t="str">
        <f t="shared" si="133"/>
        <v>1/4/1992</v>
      </c>
      <c r="V49" s="127">
        <f t="shared" si="133"/>
        <v>29</v>
      </c>
      <c r="W49" s="127">
        <f t="shared" si="133"/>
        <v>6</v>
      </c>
      <c r="X49" s="127">
        <f t="shared" si="133"/>
        <v>2021</v>
      </c>
      <c r="Y49" s="127" t="str">
        <f t="shared" si="133"/>
        <v>29/6/2021</v>
      </c>
    </row>
    <row r="50" spans="1:25" s="127" customFormat="1" x14ac:dyDescent="0.3">
      <c r="A50" s="124" t="s">
        <v>116</v>
      </c>
      <c r="B50" s="124" t="str">
        <f t="shared" ref="B50" si="134">B49</f>
        <v>ProVisioNET</v>
      </c>
      <c r="C50" s="124" t="str">
        <f t="shared" ref="C50" si="135">C48</f>
        <v>pilot</v>
      </c>
      <c r="D50" s="125" t="s">
        <v>22</v>
      </c>
      <c r="E50" s="124" t="str">
        <f t="shared" ref="E50:F50" si="136">E48</f>
        <v>04</v>
      </c>
      <c r="F50" s="124">
        <f t="shared" si="136"/>
        <v>4</v>
      </c>
      <c r="G50" s="124" t="s">
        <v>31</v>
      </c>
      <c r="H50" s="124">
        <v>2</v>
      </c>
      <c r="I50" s="124" t="str">
        <f t="shared" si="5"/>
        <v>ProVisioNET_pilot_04_04_cam3_2</v>
      </c>
      <c r="J50" s="126" t="s">
        <v>187</v>
      </c>
      <c r="K50" s="124" t="s">
        <v>177</v>
      </c>
      <c r="L50" s="124" t="str">
        <f t="shared" ref="L50" si="137">L49</f>
        <v>Gymnasium</v>
      </c>
      <c r="M50" s="124">
        <v>6</v>
      </c>
      <c r="N50" s="124" t="s">
        <v>183</v>
      </c>
      <c r="O50" s="124">
        <v>0</v>
      </c>
      <c r="P50" s="127" t="s">
        <v>10</v>
      </c>
      <c r="Q50" s="127" t="str">
        <f t="shared" ref="Q50:U50" si="138">Q49</f>
        <v>MK</v>
      </c>
      <c r="R50" s="127">
        <f t="shared" si="138"/>
        <v>1</v>
      </c>
      <c r="S50" s="127">
        <f t="shared" si="138"/>
        <v>4</v>
      </c>
      <c r="T50" s="127">
        <f t="shared" si="138"/>
        <v>1992</v>
      </c>
      <c r="U50" s="127" t="str">
        <f t="shared" si="138"/>
        <v>1/4/1992</v>
      </c>
      <c r="V50" s="117">
        <v>29</v>
      </c>
      <c r="W50" s="117">
        <v>6</v>
      </c>
      <c r="X50" s="122">
        <v>2021</v>
      </c>
      <c r="Y50" s="127" t="str">
        <f t="shared" ref="Y50" si="139">Y49</f>
        <v>29/6/2021</v>
      </c>
    </row>
    <row r="51" spans="1:25" s="127" customFormat="1" x14ac:dyDescent="0.3">
      <c r="A51" s="124" t="s">
        <v>116</v>
      </c>
      <c r="B51" s="124" t="str">
        <f t="shared" ref="B51" si="140">B50</f>
        <v>ProVisioNET</v>
      </c>
      <c r="C51" s="124" t="str">
        <f t="shared" ref="C51" si="141">C49</f>
        <v>pilot</v>
      </c>
      <c r="D51" s="125" t="s">
        <v>22</v>
      </c>
      <c r="E51" s="124" t="str">
        <f t="shared" ref="E51:F51" si="142">E49</f>
        <v>04</v>
      </c>
      <c r="F51" s="124">
        <f t="shared" si="142"/>
        <v>4</v>
      </c>
      <c r="G51" s="124" t="s">
        <v>32</v>
      </c>
      <c r="H51" s="124">
        <v>1</v>
      </c>
      <c r="I51" s="124" t="str">
        <f t="shared" si="5"/>
        <v>ProVisioNET_pilot_04_04_cam4_1</v>
      </c>
      <c r="J51" s="126" t="s">
        <v>187</v>
      </c>
      <c r="K51" s="124" t="s">
        <v>177</v>
      </c>
      <c r="L51" s="124" t="str">
        <f t="shared" ref="L51" si="143">L50</f>
        <v>Gymnasium</v>
      </c>
      <c r="M51" s="124">
        <v>6</v>
      </c>
      <c r="N51" s="124" t="s">
        <v>183</v>
      </c>
      <c r="O51" s="124">
        <v>0</v>
      </c>
      <c r="P51" s="127" t="str">
        <f t="shared" ref="P51:U51" si="144">P50</f>
        <v>lab</v>
      </c>
      <c r="Q51" s="127" t="str">
        <f t="shared" si="144"/>
        <v>MK</v>
      </c>
      <c r="R51" s="127">
        <f t="shared" si="144"/>
        <v>1</v>
      </c>
      <c r="S51" s="127">
        <f t="shared" si="144"/>
        <v>4</v>
      </c>
      <c r="T51" s="127">
        <f t="shared" si="144"/>
        <v>1992</v>
      </c>
      <c r="U51" s="127" t="str">
        <f t="shared" si="144"/>
        <v>1/4/1992</v>
      </c>
      <c r="V51" s="127">
        <f t="shared" ref="V51:Y51" si="145">V50</f>
        <v>29</v>
      </c>
      <c r="W51" s="127">
        <f t="shared" si="145"/>
        <v>6</v>
      </c>
      <c r="X51" s="127">
        <f t="shared" si="145"/>
        <v>2021</v>
      </c>
      <c r="Y51" s="127" t="str">
        <f t="shared" si="145"/>
        <v>29/6/2021</v>
      </c>
    </row>
    <row r="52" spans="1:25" s="127" customFormat="1" x14ac:dyDescent="0.3">
      <c r="A52" s="124" t="s">
        <v>116</v>
      </c>
      <c r="B52" s="124" t="str">
        <f t="shared" ref="B52" si="146">B51</f>
        <v>ProVisioNET</v>
      </c>
      <c r="C52" s="124" t="str">
        <f t="shared" ref="C52" si="147">C50</f>
        <v>pilot</v>
      </c>
      <c r="D52" s="125" t="s">
        <v>22</v>
      </c>
      <c r="E52" s="124" t="str">
        <f t="shared" ref="E52:F52" si="148">E50</f>
        <v>04</v>
      </c>
      <c r="F52" s="124">
        <f t="shared" si="148"/>
        <v>4</v>
      </c>
      <c r="G52" s="124" t="s">
        <v>32</v>
      </c>
      <c r="H52" s="124">
        <v>2</v>
      </c>
      <c r="I52" s="124" t="str">
        <f t="shared" si="5"/>
        <v>ProVisioNET_pilot_04_04_cam4_2</v>
      </c>
      <c r="J52" s="126" t="s">
        <v>187</v>
      </c>
      <c r="K52" s="124" t="s">
        <v>177</v>
      </c>
      <c r="L52" s="124" t="str">
        <f t="shared" ref="L52" si="149">L51</f>
        <v>Gymnasium</v>
      </c>
      <c r="M52" s="124">
        <v>6</v>
      </c>
      <c r="N52" s="124" t="s">
        <v>183</v>
      </c>
      <c r="O52" s="124">
        <v>0</v>
      </c>
      <c r="P52" s="127" t="str">
        <f t="shared" ref="P52:U52" si="150">P51</f>
        <v>lab</v>
      </c>
      <c r="Q52" s="127" t="str">
        <f t="shared" si="150"/>
        <v>MK</v>
      </c>
      <c r="R52" s="127">
        <f t="shared" si="150"/>
        <v>1</v>
      </c>
      <c r="S52" s="127">
        <f t="shared" si="150"/>
        <v>4</v>
      </c>
      <c r="T52" s="127">
        <f t="shared" si="150"/>
        <v>1992</v>
      </c>
      <c r="U52" s="127" t="str">
        <f t="shared" si="150"/>
        <v>1/4/1992</v>
      </c>
      <c r="V52" s="127">
        <f t="shared" ref="V52:Y52" si="151">V51</f>
        <v>29</v>
      </c>
      <c r="W52" s="127">
        <f t="shared" si="151"/>
        <v>6</v>
      </c>
      <c r="X52" s="127">
        <f t="shared" si="151"/>
        <v>2021</v>
      </c>
      <c r="Y52" s="127" t="str">
        <f t="shared" si="151"/>
        <v>29/6/2021</v>
      </c>
    </row>
    <row r="53" spans="1:25" s="127" customFormat="1" x14ac:dyDescent="0.3">
      <c r="A53" s="124" t="s">
        <v>116</v>
      </c>
      <c r="B53" s="124" t="str">
        <f t="shared" ref="B53" si="152">B52</f>
        <v>ProVisioNET</v>
      </c>
      <c r="C53" s="124" t="str">
        <f t="shared" ref="C53" si="153">C51</f>
        <v>pilot</v>
      </c>
      <c r="D53" s="125" t="s">
        <v>22</v>
      </c>
      <c r="E53" s="124" t="str">
        <f t="shared" ref="E53" si="154">E51</f>
        <v>04</v>
      </c>
      <c r="F53" s="124">
        <f>F51</f>
        <v>4</v>
      </c>
      <c r="G53" s="124" t="s">
        <v>119</v>
      </c>
      <c r="H53" s="124"/>
      <c r="I53" s="124" t="str">
        <f t="shared" ref="I53:I58" si="155">CONCATENATE(B53,"_",C53,"_",D53,"_",E53,"_",G53)</f>
        <v>ProVisioNET_pilot_04_04_glasses</v>
      </c>
      <c r="J53" s="126" t="s">
        <v>187</v>
      </c>
      <c r="K53" s="124" t="s">
        <v>177</v>
      </c>
      <c r="L53" s="124" t="str">
        <f t="shared" ref="L53" si="156">L52</f>
        <v>Gymnasium</v>
      </c>
      <c r="M53" s="124">
        <v>6</v>
      </c>
      <c r="N53" s="124" t="s">
        <v>183</v>
      </c>
      <c r="O53" s="124">
        <f t="shared" ref="O53" si="157">O49</f>
        <v>0</v>
      </c>
      <c r="P53" s="127" t="str">
        <f t="shared" ref="P53:U53" si="158">P52</f>
        <v>lab</v>
      </c>
      <c r="Q53" s="127" t="str">
        <f t="shared" si="158"/>
        <v>MK</v>
      </c>
      <c r="R53" s="127">
        <f t="shared" si="158"/>
        <v>1</v>
      </c>
      <c r="S53" s="127">
        <f t="shared" si="158"/>
        <v>4</v>
      </c>
      <c r="T53" s="127">
        <f t="shared" si="158"/>
        <v>1992</v>
      </c>
      <c r="U53" s="127" t="str">
        <f t="shared" si="158"/>
        <v>1/4/1992</v>
      </c>
      <c r="V53" s="127">
        <f t="shared" ref="V53:Y53" si="159">V52</f>
        <v>29</v>
      </c>
      <c r="W53" s="127">
        <f t="shared" si="159"/>
        <v>6</v>
      </c>
      <c r="X53" s="127">
        <f t="shared" si="159"/>
        <v>2021</v>
      </c>
      <c r="Y53" s="127" t="str">
        <f t="shared" si="159"/>
        <v>29/6/2021</v>
      </c>
    </row>
    <row r="54" spans="1:25" s="127" customFormat="1" x14ac:dyDescent="0.3">
      <c r="A54" s="124" t="s">
        <v>116</v>
      </c>
      <c r="B54" s="124" t="str">
        <f t="shared" ref="B54" si="160">B53</f>
        <v>ProVisioNET</v>
      </c>
      <c r="C54" s="124" t="str">
        <f t="shared" ref="C54" si="161">C53</f>
        <v>pilot</v>
      </c>
      <c r="D54" s="125" t="s">
        <v>22</v>
      </c>
      <c r="E54" s="124" t="str">
        <f t="shared" ref="E54:F55" si="162">E53</f>
        <v>04</v>
      </c>
      <c r="F54" s="124">
        <f t="shared" si="162"/>
        <v>4</v>
      </c>
      <c r="G54" s="124" t="s">
        <v>120</v>
      </c>
      <c r="H54" s="124"/>
      <c r="I54" s="124" t="str">
        <f t="shared" si="155"/>
        <v>ProVisioNET_pilot_04_04_ambient</v>
      </c>
      <c r="J54" s="126" t="s">
        <v>189</v>
      </c>
      <c r="K54" s="124" t="s">
        <v>177</v>
      </c>
      <c r="L54" s="124" t="str">
        <f t="shared" ref="L54" si="163">L53</f>
        <v>Gymnasium</v>
      </c>
      <c r="M54" s="124">
        <v>6</v>
      </c>
      <c r="N54" s="124" t="s">
        <v>183</v>
      </c>
      <c r="O54" s="124">
        <v>0</v>
      </c>
      <c r="P54" s="127" t="str">
        <f t="shared" ref="P54:U54" si="164">P53</f>
        <v>lab</v>
      </c>
      <c r="Q54" s="127" t="str">
        <f t="shared" si="164"/>
        <v>MK</v>
      </c>
      <c r="R54" s="127">
        <f t="shared" si="164"/>
        <v>1</v>
      </c>
      <c r="S54" s="127">
        <f t="shared" si="164"/>
        <v>4</v>
      </c>
      <c r="T54" s="127">
        <f t="shared" si="164"/>
        <v>1992</v>
      </c>
      <c r="U54" s="127" t="str">
        <f t="shared" si="164"/>
        <v>1/4/1992</v>
      </c>
      <c r="V54" s="127">
        <f t="shared" ref="V54:Y54" si="165">V53</f>
        <v>29</v>
      </c>
      <c r="W54" s="127">
        <f t="shared" si="165"/>
        <v>6</v>
      </c>
      <c r="X54" s="127">
        <f t="shared" si="165"/>
        <v>2021</v>
      </c>
      <c r="Y54" s="127" t="str">
        <f t="shared" si="165"/>
        <v>29/6/2021</v>
      </c>
    </row>
    <row r="55" spans="1:25" s="127" customFormat="1" x14ac:dyDescent="0.3">
      <c r="A55" s="124" t="s">
        <v>116</v>
      </c>
      <c r="B55" s="124" t="str">
        <f t="shared" ref="B55" si="166">B53</f>
        <v>ProVisioNET</v>
      </c>
      <c r="C55" s="124" t="str">
        <f t="shared" ref="C55" si="167">C54</f>
        <v>pilot</v>
      </c>
      <c r="D55" s="125" t="s">
        <v>22</v>
      </c>
      <c r="E55" s="124" t="str">
        <f t="shared" ref="E55:E57" si="168">E54</f>
        <v>04</v>
      </c>
      <c r="F55" s="124">
        <f t="shared" si="162"/>
        <v>4</v>
      </c>
      <c r="G55" s="124" t="s">
        <v>121</v>
      </c>
      <c r="H55" s="124"/>
      <c r="I55" s="124" t="str">
        <f t="shared" si="155"/>
        <v>ProVisioNET_pilot_04_04_ETrawdata</v>
      </c>
      <c r="J55" s="126" t="s">
        <v>187</v>
      </c>
      <c r="K55" s="124" t="s">
        <v>177</v>
      </c>
      <c r="L55" s="124" t="str">
        <f t="shared" ref="L55" si="169">L54</f>
        <v>Gymnasium</v>
      </c>
      <c r="M55" s="124">
        <v>6</v>
      </c>
      <c r="N55" s="124" t="s">
        <v>183</v>
      </c>
      <c r="O55" s="124">
        <f t="shared" ref="O55:U55" si="170">O53</f>
        <v>0</v>
      </c>
      <c r="P55" s="127" t="s">
        <v>10</v>
      </c>
      <c r="Q55" s="127" t="str">
        <f t="shared" ref="Q55" si="171">Q54</f>
        <v>MK</v>
      </c>
      <c r="R55" s="127">
        <f t="shared" si="170"/>
        <v>1</v>
      </c>
      <c r="S55" s="127">
        <f t="shared" si="170"/>
        <v>4</v>
      </c>
      <c r="T55" s="127">
        <f t="shared" si="170"/>
        <v>1992</v>
      </c>
      <c r="U55" s="127" t="str">
        <f t="shared" si="170"/>
        <v>1/4/1992</v>
      </c>
      <c r="V55" s="127">
        <f t="shared" ref="V55:Y55" si="172">V54</f>
        <v>29</v>
      </c>
      <c r="W55" s="127">
        <f t="shared" si="172"/>
        <v>6</v>
      </c>
      <c r="X55" s="127">
        <f t="shared" si="172"/>
        <v>2021</v>
      </c>
      <c r="Y55" s="127" t="str">
        <f t="shared" si="172"/>
        <v>29/6/2021</v>
      </c>
    </row>
    <row r="56" spans="1:25" s="127" customFormat="1" x14ac:dyDescent="0.3">
      <c r="A56" s="124" t="s">
        <v>116</v>
      </c>
      <c r="B56" s="124" t="str">
        <f t="shared" ref="B56:C56" si="173">B55</f>
        <v>ProVisioNET</v>
      </c>
      <c r="C56" s="124" t="str">
        <f t="shared" si="173"/>
        <v>pilot</v>
      </c>
      <c r="D56" s="125" t="s">
        <v>22</v>
      </c>
      <c r="E56" s="124" t="str">
        <f t="shared" si="168"/>
        <v>04</v>
      </c>
      <c r="F56" s="124">
        <v>4</v>
      </c>
      <c r="G56" s="124" t="s">
        <v>185</v>
      </c>
      <c r="H56" s="124"/>
      <c r="I56" s="124" t="str">
        <f t="shared" si="155"/>
        <v>ProVisioNET_pilot_04_04_sri_obs</v>
      </c>
      <c r="J56" s="126" t="s">
        <v>187</v>
      </c>
      <c r="K56" s="124" t="str">
        <f t="shared" ref="K56:L56" si="174">K55</f>
        <v>f</v>
      </c>
      <c r="L56" s="124" t="str">
        <f t="shared" si="174"/>
        <v>Gymnasium</v>
      </c>
      <c r="M56" s="124">
        <v>6</v>
      </c>
      <c r="N56" s="124" t="s">
        <v>183</v>
      </c>
      <c r="O56" s="124">
        <f t="shared" ref="O56:Y56" si="175">O55</f>
        <v>0</v>
      </c>
      <c r="P56" s="127" t="str">
        <f t="shared" si="175"/>
        <v>lab</v>
      </c>
      <c r="Q56" s="127" t="str">
        <f t="shared" si="175"/>
        <v>MK</v>
      </c>
      <c r="R56" s="127">
        <f t="shared" si="175"/>
        <v>1</v>
      </c>
      <c r="S56" s="127">
        <f t="shared" si="175"/>
        <v>4</v>
      </c>
      <c r="T56" s="127">
        <f t="shared" si="175"/>
        <v>1992</v>
      </c>
      <c r="U56" s="127" t="str">
        <f t="shared" si="175"/>
        <v>1/4/1992</v>
      </c>
      <c r="V56" s="127">
        <f t="shared" si="175"/>
        <v>29</v>
      </c>
      <c r="W56" s="127">
        <f t="shared" si="175"/>
        <v>6</v>
      </c>
      <c r="X56" s="127">
        <f t="shared" si="175"/>
        <v>2021</v>
      </c>
      <c r="Y56" s="127" t="str">
        <f t="shared" si="175"/>
        <v>29/6/2021</v>
      </c>
    </row>
    <row r="57" spans="1:25" s="124" customFormat="1" x14ac:dyDescent="0.3">
      <c r="A57" s="124" t="s">
        <v>116</v>
      </c>
      <c r="B57" s="124" t="str">
        <f>B56</f>
        <v>ProVisioNET</v>
      </c>
      <c r="C57" s="124" t="str">
        <f t="shared" ref="C57" si="176">C56</f>
        <v>pilot</v>
      </c>
      <c r="D57" s="125" t="s">
        <v>22</v>
      </c>
      <c r="E57" s="124" t="str">
        <f t="shared" si="168"/>
        <v>04</v>
      </c>
      <c r="F57" s="124">
        <v>4</v>
      </c>
      <c r="G57" s="124" t="s">
        <v>179</v>
      </c>
      <c r="I57" s="124" t="str">
        <f t="shared" si="155"/>
        <v>ProVisioNET_pilot_04_04_sri_ambient</v>
      </c>
      <c r="J57" s="126" t="s">
        <v>187</v>
      </c>
      <c r="K57" s="124" t="str">
        <f t="shared" ref="K57:L57" si="177">K56</f>
        <v>f</v>
      </c>
      <c r="L57" s="124" t="str">
        <f t="shared" si="177"/>
        <v>Gymnasium</v>
      </c>
      <c r="M57" s="124">
        <v>6</v>
      </c>
      <c r="N57" s="124" t="s">
        <v>183</v>
      </c>
      <c r="O57" s="124">
        <f t="shared" ref="O57:Y57" si="178">O56</f>
        <v>0</v>
      </c>
      <c r="P57" s="124" t="str">
        <f t="shared" si="178"/>
        <v>lab</v>
      </c>
      <c r="Q57" s="124" t="str">
        <f t="shared" si="178"/>
        <v>MK</v>
      </c>
      <c r="R57" s="124">
        <f t="shared" si="178"/>
        <v>1</v>
      </c>
      <c r="S57" s="124">
        <f t="shared" si="178"/>
        <v>4</v>
      </c>
      <c r="T57" s="124">
        <f t="shared" si="178"/>
        <v>1992</v>
      </c>
      <c r="U57" s="124" t="str">
        <f t="shared" si="178"/>
        <v>1/4/1992</v>
      </c>
      <c r="V57" s="124">
        <f t="shared" si="178"/>
        <v>29</v>
      </c>
      <c r="W57" s="124">
        <f t="shared" si="178"/>
        <v>6</v>
      </c>
      <c r="X57" s="124">
        <f t="shared" si="178"/>
        <v>2021</v>
      </c>
      <c r="Y57" s="124" t="str">
        <f t="shared" si="178"/>
        <v>29/6/2021</v>
      </c>
    </row>
    <row r="58" spans="1:25" s="128" customFormat="1" x14ac:dyDescent="0.3">
      <c r="A58" s="116" t="s">
        <v>115</v>
      </c>
      <c r="B58" s="117" t="s">
        <v>175</v>
      </c>
      <c r="C58" s="117" t="s">
        <v>176</v>
      </c>
      <c r="D58" s="118" t="s">
        <v>126</v>
      </c>
      <c r="E58" s="119" t="s">
        <v>126</v>
      </c>
      <c r="F58" s="117">
        <v>5</v>
      </c>
      <c r="G58" s="117" t="s">
        <v>116</v>
      </c>
      <c r="H58" s="117"/>
      <c r="I58" s="124" t="str">
        <f t="shared" si="155"/>
        <v>ProVisioNET_pilot_05_05_label</v>
      </c>
      <c r="J58" s="117" t="s">
        <v>114</v>
      </c>
      <c r="K58" s="121" t="s">
        <v>177</v>
      </c>
      <c r="L58" s="117" t="s">
        <v>192</v>
      </c>
      <c r="M58" s="117">
        <v>8</v>
      </c>
      <c r="N58" s="117" t="s">
        <v>183</v>
      </c>
      <c r="O58" s="117">
        <v>0</v>
      </c>
      <c r="P58" s="117" t="s">
        <v>10</v>
      </c>
      <c r="Q58" s="117" t="s">
        <v>17</v>
      </c>
      <c r="R58" s="117">
        <v>19</v>
      </c>
      <c r="S58" s="117">
        <v>4</v>
      </c>
      <c r="T58" s="117">
        <v>1980</v>
      </c>
      <c r="U58" s="117" t="str">
        <f>R58&amp;"/"&amp;S58&amp;"/"&amp;T58</f>
        <v>19/4/1980</v>
      </c>
      <c r="V58" s="117">
        <v>30</v>
      </c>
      <c r="W58" s="117">
        <v>6</v>
      </c>
      <c r="X58" s="117">
        <v>2021</v>
      </c>
      <c r="Y58" s="117" t="str">
        <f>V58&amp;"/"&amp;W58&amp;"/"&amp;X58</f>
        <v>30/6/2021</v>
      </c>
    </row>
    <row r="59" spans="1:25" s="127" customFormat="1" x14ac:dyDescent="0.3">
      <c r="A59" s="124" t="s">
        <v>116</v>
      </c>
      <c r="B59" s="124" t="str">
        <f t="shared" ref="B59:C59" si="179">B58</f>
        <v>ProVisioNET</v>
      </c>
      <c r="C59" s="124" t="str">
        <f t="shared" si="179"/>
        <v>pilot</v>
      </c>
      <c r="D59" s="125" t="s">
        <v>126</v>
      </c>
      <c r="E59" s="124" t="str">
        <f t="shared" ref="E59:F59" si="180">E58</f>
        <v>05</v>
      </c>
      <c r="F59" s="124">
        <f t="shared" si="180"/>
        <v>5</v>
      </c>
      <c r="G59" s="124" t="s">
        <v>118</v>
      </c>
      <c r="H59" s="124">
        <v>1</v>
      </c>
      <c r="I59" s="124" t="str">
        <f t="shared" si="5"/>
        <v>ProVisioNET_pilot_05_05_cam1_1</v>
      </c>
      <c r="J59" s="126" t="s">
        <v>187</v>
      </c>
      <c r="K59" s="124" t="str">
        <f t="shared" ref="K59:L66" si="181">K58</f>
        <v>f</v>
      </c>
      <c r="L59" s="124" t="str">
        <f t="shared" si="181"/>
        <v>Oberschule</v>
      </c>
      <c r="M59" s="124">
        <v>8</v>
      </c>
      <c r="N59" s="124" t="s">
        <v>183</v>
      </c>
      <c r="O59" s="124">
        <f t="shared" ref="O59" si="182">O58</f>
        <v>0</v>
      </c>
      <c r="P59" s="127" t="str">
        <f t="shared" ref="P59:Y66" si="183">P58</f>
        <v>lab</v>
      </c>
      <c r="Q59" s="127" t="str">
        <f t="shared" si="183"/>
        <v>MK</v>
      </c>
      <c r="R59" s="127">
        <f t="shared" si="183"/>
        <v>19</v>
      </c>
      <c r="S59" s="127">
        <f t="shared" si="183"/>
        <v>4</v>
      </c>
      <c r="T59" s="127">
        <f t="shared" si="183"/>
        <v>1980</v>
      </c>
      <c r="U59" s="127" t="str">
        <f t="shared" si="183"/>
        <v>19/4/1980</v>
      </c>
      <c r="V59" s="127">
        <f t="shared" si="183"/>
        <v>30</v>
      </c>
      <c r="W59" s="127">
        <f t="shared" si="183"/>
        <v>6</v>
      </c>
      <c r="X59" s="127">
        <f t="shared" si="183"/>
        <v>2021</v>
      </c>
      <c r="Y59" s="127" t="str">
        <f t="shared" si="183"/>
        <v>30/6/2021</v>
      </c>
    </row>
    <row r="60" spans="1:25" s="127" customFormat="1" x14ac:dyDescent="0.3">
      <c r="A60" s="124" t="s">
        <v>116</v>
      </c>
      <c r="B60" s="124" t="str">
        <f t="shared" ref="B60:C60" si="184">B59</f>
        <v>ProVisioNET</v>
      </c>
      <c r="C60" s="124" t="str">
        <f t="shared" si="184"/>
        <v>pilot</v>
      </c>
      <c r="D60" s="125" t="s">
        <v>126</v>
      </c>
      <c r="E60" s="124" t="str">
        <f t="shared" ref="E60:F60" si="185">E59</f>
        <v>05</v>
      </c>
      <c r="F60" s="124">
        <f t="shared" si="185"/>
        <v>5</v>
      </c>
      <c r="G60" s="124" t="s">
        <v>118</v>
      </c>
      <c r="H60" s="124">
        <v>2</v>
      </c>
      <c r="I60" s="124" t="str">
        <f t="shared" si="5"/>
        <v>ProVisioNET_pilot_05_05_cam1_2</v>
      </c>
      <c r="J60" s="126" t="s">
        <v>187</v>
      </c>
      <c r="K60" s="124" t="str">
        <f t="shared" si="181"/>
        <v>f</v>
      </c>
      <c r="L60" s="124" t="str">
        <f t="shared" si="181"/>
        <v>Oberschule</v>
      </c>
      <c r="M60" s="124">
        <v>8</v>
      </c>
      <c r="N60" s="124" t="s">
        <v>183</v>
      </c>
      <c r="O60" s="124">
        <f t="shared" ref="O60" si="186">O59</f>
        <v>0</v>
      </c>
      <c r="P60" s="127" t="str">
        <f t="shared" si="183"/>
        <v>lab</v>
      </c>
      <c r="Q60" s="127" t="str">
        <f t="shared" si="183"/>
        <v>MK</v>
      </c>
      <c r="R60" s="127">
        <f t="shared" si="183"/>
        <v>19</v>
      </c>
      <c r="S60" s="127">
        <f t="shared" si="183"/>
        <v>4</v>
      </c>
      <c r="T60" s="127">
        <f t="shared" si="183"/>
        <v>1980</v>
      </c>
      <c r="U60" s="127" t="str">
        <f t="shared" si="183"/>
        <v>19/4/1980</v>
      </c>
      <c r="V60" s="127">
        <f t="shared" si="183"/>
        <v>30</v>
      </c>
      <c r="W60" s="127">
        <f t="shared" si="183"/>
        <v>6</v>
      </c>
      <c r="X60" s="127">
        <f t="shared" si="183"/>
        <v>2021</v>
      </c>
      <c r="Y60" s="127" t="str">
        <f t="shared" si="183"/>
        <v>30/6/2021</v>
      </c>
    </row>
    <row r="61" spans="1:25" s="127" customFormat="1" x14ac:dyDescent="0.3">
      <c r="A61" s="124" t="s">
        <v>116</v>
      </c>
      <c r="B61" s="124" t="str">
        <f t="shared" ref="B61" si="187">B60</f>
        <v>ProVisioNET</v>
      </c>
      <c r="C61" s="124" t="str">
        <f t="shared" ref="C61:C67" si="188">C59</f>
        <v>pilot</v>
      </c>
      <c r="D61" s="125" t="s">
        <v>126</v>
      </c>
      <c r="E61" s="124" t="str">
        <f t="shared" ref="E61:F61" si="189">E59</f>
        <v>05</v>
      </c>
      <c r="F61" s="124">
        <f t="shared" si="189"/>
        <v>5</v>
      </c>
      <c r="G61" s="124" t="s">
        <v>30</v>
      </c>
      <c r="H61" s="124">
        <v>1</v>
      </c>
      <c r="I61" s="124" t="str">
        <f t="shared" si="5"/>
        <v>ProVisioNET_pilot_05_05_cam2_1</v>
      </c>
      <c r="J61" s="126" t="s">
        <v>187</v>
      </c>
      <c r="K61" s="124" t="str">
        <f t="shared" ref="K61:L61" si="190">K59</f>
        <v>f</v>
      </c>
      <c r="L61" s="124" t="str">
        <f t="shared" si="190"/>
        <v>Oberschule</v>
      </c>
      <c r="M61" s="124">
        <v>8</v>
      </c>
      <c r="N61" s="124" t="s">
        <v>183</v>
      </c>
      <c r="O61" s="124">
        <f t="shared" ref="O61" si="191">O60</f>
        <v>0</v>
      </c>
      <c r="P61" s="127" t="str">
        <f t="shared" ref="P61:Y61" si="192">P59</f>
        <v>lab</v>
      </c>
      <c r="Q61" s="127" t="str">
        <f t="shared" si="192"/>
        <v>MK</v>
      </c>
      <c r="R61" s="127">
        <f t="shared" si="192"/>
        <v>19</v>
      </c>
      <c r="S61" s="127">
        <f t="shared" si="192"/>
        <v>4</v>
      </c>
      <c r="T61" s="127">
        <f t="shared" si="192"/>
        <v>1980</v>
      </c>
      <c r="U61" s="127" t="str">
        <f t="shared" si="192"/>
        <v>19/4/1980</v>
      </c>
      <c r="V61" s="127">
        <f t="shared" si="192"/>
        <v>30</v>
      </c>
      <c r="W61" s="127">
        <f t="shared" si="192"/>
        <v>6</v>
      </c>
      <c r="X61" s="127">
        <f t="shared" si="192"/>
        <v>2021</v>
      </c>
      <c r="Y61" s="127" t="str">
        <f t="shared" si="192"/>
        <v>30/6/2021</v>
      </c>
    </row>
    <row r="62" spans="1:25" s="127" customFormat="1" x14ac:dyDescent="0.3">
      <c r="A62" s="124" t="s">
        <v>116</v>
      </c>
      <c r="B62" s="124" t="str">
        <f t="shared" ref="B62" si="193">B61</f>
        <v>ProVisioNET</v>
      </c>
      <c r="C62" s="124" t="str">
        <f t="shared" si="188"/>
        <v>pilot</v>
      </c>
      <c r="D62" s="125" t="s">
        <v>126</v>
      </c>
      <c r="E62" s="124" t="str">
        <f t="shared" ref="E62:F62" si="194">E60</f>
        <v>05</v>
      </c>
      <c r="F62" s="124">
        <f t="shared" si="194"/>
        <v>5</v>
      </c>
      <c r="G62" s="124" t="s">
        <v>30</v>
      </c>
      <c r="H62" s="124">
        <v>2</v>
      </c>
      <c r="I62" s="124" t="str">
        <f t="shared" si="5"/>
        <v>ProVisioNET_pilot_05_05_cam2_2</v>
      </c>
      <c r="J62" s="126" t="s">
        <v>187</v>
      </c>
      <c r="K62" s="124" t="str">
        <f t="shared" si="181"/>
        <v>f</v>
      </c>
      <c r="L62" s="124" t="str">
        <f t="shared" si="181"/>
        <v>Oberschule</v>
      </c>
      <c r="M62" s="124">
        <v>8</v>
      </c>
      <c r="N62" s="124" t="s">
        <v>183</v>
      </c>
      <c r="O62" s="124">
        <f t="shared" ref="O62" si="195">O61</f>
        <v>0</v>
      </c>
      <c r="P62" s="127" t="str">
        <f t="shared" si="183"/>
        <v>lab</v>
      </c>
      <c r="Q62" s="127" t="str">
        <f t="shared" si="183"/>
        <v>MK</v>
      </c>
      <c r="R62" s="127">
        <f t="shared" si="183"/>
        <v>19</v>
      </c>
      <c r="S62" s="127">
        <f t="shared" si="183"/>
        <v>4</v>
      </c>
      <c r="T62" s="127">
        <f t="shared" si="183"/>
        <v>1980</v>
      </c>
      <c r="U62" s="127" t="str">
        <f t="shared" si="183"/>
        <v>19/4/1980</v>
      </c>
      <c r="V62" s="127">
        <f t="shared" si="183"/>
        <v>30</v>
      </c>
      <c r="W62" s="127">
        <f t="shared" si="183"/>
        <v>6</v>
      </c>
      <c r="X62" s="127">
        <f t="shared" si="183"/>
        <v>2021</v>
      </c>
      <c r="Y62" s="127" t="str">
        <f t="shared" si="183"/>
        <v>30/6/2021</v>
      </c>
    </row>
    <row r="63" spans="1:25" s="127" customFormat="1" x14ac:dyDescent="0.3">
      <c r="A63" s="124" t="s">
        <v>116</v>
      </c>
      <c r="B63" s="124" t="str">
        <f t="shared" ref="B63" si="196">B62</f>
        <v>ProVisioNET</v>
      </c>
      <c r="C63" s="124" t="str">
        <f t="shared" si="188"/>
        <v>pilot</v>
      </c>
      <c r="D63" s="125" t="s">
        <v>126</v>
      </c>
      <c r="E63" s="124" t="str">
        <f t="shared" ref="E63:F63" si="197">E61</f>
        <v>05</v>
      </c>
      <c r="F63" s="124">
        <f t="shared" si="197"/>
        <v>5</v>
      </c>
      <c r="G63" s="124" t="s">
        <v>31</v>
      </c>
      <c r="H63" s="124">
        <v>1</v>
      </c>
      <c r="I63" s="124" t="str">
        <f t="shared" si="5"/>
        <v>ProVisioNET_pilot_05_05_cam3_1</v>
      </c>
      <c r="J63" s="126" t="s">
        <v>187</v>
      </c>
      <c r="K63" s="124" t="str">
        <f t="shared" ref="K63:L63" si="198">K61</f>
        <v>f</v>
      </c>
      <c r="L63" s="124" t="str">
        <f t="shared" si="198"/>
        <v>Oberschule</v>
      </c>
      <c r="M63" s="124">
        <v>8</v>
      </c>
      <c r="N63" s="124" t="s">
        <v>183</v>
      </c>
      <c r="O63" s="124">
        <f t="shared" ref="O63" si="199">O62</f>
        <v>0</v>
      </c>
      <c r="P63" s="127" t="str">
        <f t="shared" ref="P63:Y63" si="200">P61</f>
        <v>lab</v>
      </c>
      <c r="Q63" s="127" t="str">
        <f t="shared" si="200"/>
        <v>MK</v>
      </c>
      <c r="R63" s="127">
        <f t="shared" si="200"/>
        <v>19</v>
      </c>
      <c r="S63" s="127">
        <f t="shared" si="200"/>
        <v>4</v>
      </c>
      <c r="T63" s="127">
        <f t="shared" si="200"/>
        <v>1980</v>
      </c>
      <c r="U63" s="127" t="str">
        <f t="shared" si="200"/>
        <v>19/4/1980</v>
      </c>
      <c r="V63" s="127">
        <f t="shared" si="200"/>
        <v>30</v>
      </c>
      <c r="W63" s="127">
        <f t="shared" si="200"/>
        <v>6</v>
      </c>
      <c r="X63" s="127">
        <f t="shared" si="200"/>
        <v>2021</v>
      </c>
      <c r="Y63" s="127" t="str">
        <f t="shared" si="200"/>
        <v>30/6/2021</v>
      </c>
    </row>
    <row r="64" spans="1:25" s="127" customFormat="1" x14ac:dyDescent="0.3">
      <c r="A64" s="124" t="s">
        <v>116</v>
      </c>
      <c r="B64" s="124" t="str">
        <f t="shared" ref="B64" si="201">B63</f>
        <v>ProVisioNET</v>
      </c>
      <c r="C64" s="124" t="str">
        <f t="shared" si="188"/>
        <v>pilot</v>
      </c>
      <c r="D64" s="125" t="s">
        <v>126</v>
      </c>
      <c r="E64" s="124" t="str">
        <f t="shared" ref="E64:F64" si="202">E62</f>
        <v>05</v>
      </c>
      <c r="F64" s="124">
        <f t="shared" si="202"/>
        <v>5</v>
      </c>
      <c r="G64" s="124" t="s">
        <v>31</v>
      </c>
      <c r="H64" s="124">
        <v>2</v>
      </c>
      <c r="I64" s="124" t="str">
        <f t="shared" si="5"/>
        <v>ProVisioNET_pilot_05_05_cam3_2</v>
      </c>
      <c r="J64" s="126" t="s">
        <v>187</v>
      </c>
      <c r="K64" s="124" t="str">
        <f t="shared" si="181"/>
        <v>f</v>
      </c>
      <c r="L64" s="124" t="str">
        <f t="shared" si="181"/>
        <v>Oberschule</v>
      </c>
      <c r="M64" s="124">
        <v>8</v>
      </c>
      <c r="N64" s="124" t="s">
        <v>183</v>
      </c>
      <c r="O64" s="124">
        <v>0</v>
      </c>
      <c r="P64" s="127" t="str">
        <f t="shared" si="183"/>
        <v>lab</v>
      </c>
      <c r="Q64" s="127" t="str">
        <f t="shared" si="183"/>
        <v>MK</v>
      </c>
      <c r="R64" s="127">
        <f t="shared" si="183"/>
        <v>19</v>
      </c>
      <c r="S64" s="127">
        <f t="shared" si="183"/>
        <v>4</v>
      </c>
      <c r="T64" s="127">
        <f t="shared" si="183"/>
        <v>1980</v>
      </c>
      <c r="U64" s="127" t="str">
        <f t="shared" si="183"/>
        <v>19/4/1980</v>
      </c>
      <c r="V64" s="127">
        <f t="shared" si="183"/>
        <v>30</v>
      </c>
      <c r="W64" s="127">
        <f t="shared" si="183"/>
        <v>6</v>
      </c>
      <c r="X64" s="127">
        <f t="shared" si="183"/>
        <v>2021</v>
      </c>
      <c r="Y64" s="127" t="str">
        <f t="shared" si="183"/>
        <v>30/6/2021</v>
      </c>
    </row>
    <row r="65" spans="1:25" s="127" customFormat="1" x14ac:dyDescent="0.3">
      <c r="A65" s="124" t="s">
        <v>116</v>
      </c>
      <c r="B65" s="124" t="str">
        <f t="shared" ref="B65" si="203">B64</f>
        <v>ProVisioNET</v>
      </c>
      <c r="C65" s="124" t="str">
        <f t="shared" si="188"/>
        <v>pilot</v>
      </c>
      <c r="D65" s="125" t="s">
        <v>126</v>
      </c>
      <c r="E65" s="124" t="str">
        <f t="shared" ref="E65:F65" si="204">E63</f>
        <v>05</v>
      </c>
      <c r="F65" s="124">
        <f t="shared" si="204"/>
        <v>5</v>
      </c>
      <c r="G65" s="124" t="s">
        <v>32</v>
      </c>
      <c r="H65" s="124">
        <v>1</v>
      </c>
      <c r="I65" s="124" t="str">
        <f t="shared" si="5"/>
        <v>ProVisioNET_pilot_05_05_cam4_1</v>
      </c>
      <c r="J65" s="126" t="s">
        <v>187</v>
      </c>
      <c r="K65" s="124" t="str">
        <f t="shared" ref="K65:L65" si="205">K63</f>
        <v>f</v>
      </c>
      <c r="L65" s="124" t="str">
        <f t="shared" si="205"/>
        <v>Oberschule</v>
      </c>
      <c r="M65" s="124">
        <v>8</v>
      </c>
      <c r="N65" s="124" t="s">
        <v>183</v>
      </c>
      <c r="O65" s="124">
        <v>0</v>
      </c>
      <c r="P65" s="127" t="str">
        <f t="shared" ref="P65:Y65" si="206">P63</f>
        <v>lab</v>
      </c>
      <c r="Q65" s="127" t="str">
        <f t="shared" si="206"/>
        <v>MK</v>
      </c>
      <c r="R65" s="127">
        <f t="shared" si="206"/>
        <v>19</v>
      </c>
      <c r="S65" s="127">
        <f t="shared" si="206"/>
        <v>4</v>
      </c>
      <c r="T65" s="127">
        <f t="shared" si="206"/>
        <v>1980</v>
      </c>
      <c r="U65" s="127" t="str">
        <f t="shared" si="206"/>
        <v>19/4/1980</v>
      </c>
      <c r="V65" s="127">
        <f t="shared" si="206"/>
        <v>30</v>
      </c>
      <c r="W65" s="127">
        <f t="shared" si="206"/>
        <v>6</v>
      </c>
      <c r="X65" s="127">
        <f t="shared" si="206"/>
        <v>2021</v>
      </c>
      <c r="Y65" s="127" t="str">
        <f t="shared" si="206"/>
        <v>30/6/2021</v>
      </c>
    </row>
    <row r="66" spans="1:25" s="127" customFormat="1" x14ac:dyDescent="0.3">
      <c r="A66" s="124" t="s">
        <v>116</v>
      </c>
      <c r="B66" s="124" t="str">
        <f t="shared" ref="B66" si="207">B65</f>
        <v>ProVisioNET</v>
      </c>
      <c r="C66" s="124" t="str">
        <f t="shared" si="188"/>
        <v>pilot</v>
      </c>
      <c r="D66" s="125" t="s">
        <v>126</v>
      </c>
      <c r="E66" s="124" t="str">
        <f t="shared" ref="E66:F66" si="208">E64</f>
        <v>05</v>
      </c>
      <c r="F66" s="124">
        <f t="shared" si="208"/>
        <v>5</v>
      </c>
      <c r="G66" s="124" t="s">
        <v>32</v>
      </c>
      <c r="H66" s="124">
        <v>2</v>
      </c>
      <c r="I66" s="124" t="str">
        <f t="shared" si="5"/>
        <v>ProVisioNET_pilot_05_05_cam4_2</v>
      </c>
      <c r="J66" s="126" t="s">
        <v>187</v>
      </c>
      <c r="K66" s="124" t="str">
        <f t="shared" si="181"/>
        <v>f</v>
      </c>
      <c r="L66" s="124" t="str">
        <f t="shared" si="181"/>
        <v>Oberschule</v>
      </c>
      <c r="M66" s="124">
        <v>8</v>
      </c>
      <c r="N66" s="124" t="s">
        <v>183</v>
      </c>
      <c r="O66" s="124">
        <v>0</v>
      </c>
      <c r="P66" s="127" t="str">
        <f t="shared" si="183"/>
        <v>lab</v>
      </c>
      <c r="Q66" s="127" t="str">
        <f t="shared" si="183"/>
        <v>MK</v>
      </c>
      <c r="R66" s="127">
        <f t="shared" si="183"/>
        <v>19</v>
      </c>
      <c r="S66" s="127">
        <f t="shared" si="183"/>
        <v>4</v>
      </c>
      <c r="T66" s="127">
        <f t="shared" si="183"/>
        <v>1980</v>
      </c>
      <c r="U66" s="127" t="str">
        <f t="shared" si="183"/>
        <v>19/4/1980</v>
      </c>
      <c r="V66" s="127">
        <f t="shared" si="183"/>
        <v>30</v>
      </c>
      <c r="W66" s="127">
        <f t="shared" si="183"/>
        <v>6</v>
      </c>
      <c r="X66" s="127">
        <f t="shared" si="183"/>
        <v>2021</v>
      </c>
      <c r="Y66" s="127" t="str">
        <f t="shared" si="183"/>
        <v>30/6/2021</v>
      </c>
    </row>
    <row r="67" spans="1:25" s="127" customFormat="1" x14ac:dyDescent="0.3">
      <c r="A67" s="124" t="s">
        <v>116</v>
      </c>
      <c r="B67" s="124" t="str">
        <f t="shared" ref="B67" si="209">B66</f>
        <v>ProVisioNET</v>
      </c>
      <c r="C67" s="124" t="str">
        <f t="shared" si="188"/>
        <v>pilot</v>
      </c>
      <c r="D67" s="125" t="s">
        <v>126</v>
      </c>
      <c r="E67" s="124" t="str">
        <f t="shared" ref="E67" si="210">E65</f>
        <v>05</v>
      </c>
      <c r="F67" s="124">
        <f>F65</f>
        <v>5</v>
      </c>
      <c r="G67" s="124" t="s">
        <v>119</v>
      </c>
      <c r="H67" s="124"/>
      <c r="I67" s="124" t="str">
        <f t="shared" ref="I67:I72" si="211">CONCATENATE(B67,"_",C67,"_",D67,"_",E67,"_",G67)</f>
        <v>ProVisioNET_pilot_05_05_glasses</v>
      </c>
      <c r="J67" s="126" t="s">
        <v>187</v>
      </c>
      <c r="K67" s="124" t="str">
        <f>K65</f>
        <v>f</v>
      </c>
      <c r="L67" s="124" t="str">
        <f>L65</f>
        <v>Oberschule</v>
      </c>
      <c r="M67" s="124">
        <v>8</v>
      </c>
      <c r="N67" s="124" t="s">
        <v>183</v>
      </c>
      <c r="O67" s="124">
        <f t="shared" ref="O67" si="212">O63</f>
        <v>0</v>
      </c>
      <c r="P67" s="127" t="str">
        <f t="shared" ref="P67:Y67" si="213">P65</f>
        <v>lab</v>
      </c>
      <c r="Q67" s="127" t="str">
        <f t="shared" si="213"/>
        <v>MK</v>
      </c>
      <c r="R67" s="127">
        <f t="shared" si="213"/>
        <v>19</v>
      </c>
      <c r="S67" s="127">
        <f t="shared" si="213"/>
        <v>4</v>
      </c>
      <c r="T67" s="127">
        <f t="shared" si="213"/>
        <v>1980</v>
      </c>
      <c r="U67" s="127" t="str">
        <f t="shared" si="213"/>
        <v>19/4/1980</v>
      </c>
      <c r="V67" s="127">
        <f t="shared" si="213"/>
        <v>30</v>
      </c>
      <c r="W67" s="127">
        <f t="shared" si="213"/>
        <v>6</v>
      </c>
      <c r="X67" s="127">
        <f t="shared" si="213"/>
        <v>2021</v>
      </c>
      <c r="Y67" s="127" t="str">
        <f t="shared" si="213"/>
        <v>30/6/2021</v>
      </c>
    </row>
    <row r="68" spans="1:25" s="127" customFormat="1" x14ac:dyDescent="0.3">
      <c r="A68" s="124" t="s">
        <v>116</v>
      </c>
      <c r="B68" s="124" t="str">
        <f t="shared" ref="B68:C69" si="214">B67</f>
        <v>ProVisioNET</v>
      </c>
      <c r="C68" s="124" t="str">
        <f t="shared" si="214"/>
        <v>pilot</v>
      </c>
      <c r="D68" s="125" t="s">
        <v>126</v>
      </c>
      <c r="E68" s="124" t="str">
        <f t="shared" ref="E68:F68" si="215">E67</f>
        <v>05</v>
      </c>
      <c r="F68" s="124">
        <f t="shared" si="215"/>
        <v>5</v>
      </c>
      <c r="G68" s="124" t="s">
        <v>120</v>
      </c>
      <c r="H68" s="124"/>
      <c r="I68" s="124" t="str">
        <f t="shared" si="211"/>
        <v>ProVisioNET_pilot_05_05_ambient</v>
      </c>
      <c r="J68" s="126" t="s">
        <v>187</v>
      </c>
      <c r="K68" s="124" t="str">
        <f>K67</f>
        <v>f</v>
      </c>
      <c r="L68" s="124" t="str">
        <f>L67</f>
        <v>Oberschule</v>
      </c>
      <c r="M68" s="124">
        <v>8</v>
      </c>
      <c r="N68" s="124" t="s">
        <v>183</v>
      </c>
      <c r="O68" s="124">
        <v>0</v>
      </c>
      <c r="P68" s="127" t="str">
        <f t="shared" ref="P68:Y68" si="216">P67</f>
        <v>lab</v>
      </c>
      <c r="Q68" s="127" t="str">
        <f t="shared" si="216"/>
        <v>MK</v>
      </c>
      <c r="R68" s="127">
        <f t="shared" si="216"/>
        <v>19</v>
      </c>
      <c r="S68" s="127">
        <f t="shared" si="216"/>
        <v>4</v>
      </c>
      <c r="T68" s="127">
        <f t="shared" si="216"/>
        <v>1980</v>
      </c>
      <c r="U68" s="127" t="str">
        <f t="shared" si="216"/>
        <v>19/4/1980</v>
      </c>
      <c r="V68" s="127">
        <f t="shared" si="216"/>
        <v>30</v>
      </c>
      <c r="W68" s="127">
        <f t="shared" si="216"/>
        <v>6</v>
      </c>
      <c r="X68" s="127">
        <f t="shared" si="216"/>
        <v>2021</v>
      </c>
      <c r="Y68" s="127" t="str">
        <f t="shared" si="216"/>
        <v>30/6/2021</v>
      </c>
    </row>
    <row r="69" spans="1:25" s="127" customFormat="1" x14ac:dyDescent="0.3">
      <c r="A69" s="124" t="s">
        <v>116</v>
      </c>
      <c r="B69" s="124" t="str">
        <f t="shared" ref="B69" si="217">B67</f>
        <v>ProVisioNET</v>
      </c>
      <c r="C69" s="124" t="str">
        <f t="shared" si="214"/>
        <v>pilot</v>
      </c>
      <c r="D69" s="125" t="s">
        <v>126</v>
      </c>
      <c r="E69" s="124" t="str">
        <f t="shared" ref="E69:F69" si="218">E68</f>
        <v>05</v>
      </c>
      <c r="F69" s="124">
        <f t="shared" si="218"/>
        <v>5</v>
      </c>
      <c r="G69" s="124" t="s">
        <v>121</v>
      </c>
      <c r="H69" s="124"/>
      <c r="I69" s="124" t="str">
        <f t="shared" si="211"/>
        <v>ProVisioNET_pilot_05_05_ETrawdata</v>
      </c>
      <c r="J69" s="126" t="s">
        <v>187</v>
      </c>
      <c r="K69" s="124" t="str">
        <f t="shared" ref="K69:L69" si="219">K68</f>
        <v>f</v>
      </c>
      <c r="L69" s="124" t="str">
        <f t="shared" si="219"/>
        <v>Oberschule</v>
      </c>
      <c r="M69" s="124">
        <v>8</v>
      </c>
      <c r="N69" s="124" t="s">
        <v>183</v>
      </c>
      <c r="O69" s="124">
        <f t="shared" ref="O69" si="220">O67</f>
        <v>0</v>
      </c>
      <c r="P69" s="127" t="str">
        <f t="shared" ref="P69:Y69" si="221">P68</f>
        <v>lab</v>
      </c>
      <c r="Q69" s="127" t="str">
        <f t="shared" si="221"/>
        <v>MK</v>
      </c>
      <c r="R69" s="127">
        <f t="shared" si="221"/>
        <v>19</v>
      </c>
      <c r="S69" s="127">
        <f t="shared" si="221"/>
        <v>4</v>
      </c>
      <c r="T69" s="127">
        <f t="shared" si="221"/>
        <v>1980</v>
      </c>
      <c r="U69" s="127" t="str">
        <f t="shared" si="221"/>
        <v>19/4/1980</v>
      </c>
      <c r="V69" s="127">
        <f t="shared" si="221"/>
        <v>30</v>
      </c>
      <c r="W69" s="127">
        <f t="shared" si="221"/>
        <v>6</v>
      </c>
      <c r="X69" s="127">
        <f t="shared" si="221"/>
        <v>2021</v>
      </c>
      <c r="Y69" s="127" t="str">
        <f t="shared" si="221"/>
        <v>30/6/2021</v>
      </c>
    </row>
    <row r="70" spans="1:25" s="127" customFormat="1" x14ac:dyDescent="0.3">
      <c r="A70" s="124" t="s">
        <v>116</v>
      </c>
      <c r="B70" s="124" t="str">
        <f t="shared" ref="B70:C71" si="222">B69</f>
        <v>ProVisioNET</v>
      </c>
      <c r="C70" s="124" t="str">
        <f t="shared" si="222"/>
        <v>pilot</v>
      </c>
      <c r="D70" s="125" t="s">
        <v>126</v>
      </c>
      <c r="E70" s="124" t="str">
        <f t="shared" ref="E70" si="223">E69</f>
        <v>05</v>
      </c>
      <c r="F70" s="124">
        <v>5</v>
      </c>
      <c r="G70" s="124" t="s">
        <v>185</v>
      </c>
      <c r="H70" s="124"/>
      <c r="I70" s="124" t="str">
        <f t="shared" si="211"/>
        <v>ProVisioNET_pilot_05_05_sri_obs</v>
      </c>
      <c r="J70" s="126" t="s">
        <v>187</v>
      </c>
      <c r="K70" s="124" t="str">
        <f t="shared" ref="K70:L70" si="224">K69</f>
        <v>f</v>
      </c>
      <c r="L70" s="124" t="str">
        <f t="shared" si="224"/>
        <v>Oberschule</v>
      </c>
      <c r="M70" s="124">
        <v>8</v>
      </c>
      <c r="N70" s="124" t="s">
        <v>183</v>
      </c>
      <c r="O70" s="124">
        <f t="shared" ref="O70:Y70" si="225">O69</f>
        <v>0</v>
      </c>
      <c r="P70" s="127" t="str">
        <f t="shared" si="225"/>
        <v>lab</v>
      </c>
      <c r="Q70" s="127" t="str">
        <f t="shared" si="225"/>
        <v>MK</v>
      </c>
      <c r="R70" s="127">
        <f t="shared" si="225"/>
        <v>19</v>
      </c>
      <c r="S70" s="127">
        <f t="shared" si="225"/>
        <v>4</v>
      </c>
      <c r="T70" s="127">
        <f t="shared" si="225"/>
        <v>1980</v>
      </c>
      <c r="U70" s="127" t="str">
        <f t="shared" si="225"/>
        <v>19/4/1980</v>
      </c>
      <c r="V70" s="127">
        <f t="shared" si="225"/>
        <v>30</v>
      </c>
      <c r="W70" s="127">
        <f t="shared" si="225"/>
        <v>6</v>
      </c>
      <c r="X70" s="127">
        <f t="shared" si="225"/>
        <v>2021</v>
      </c>
      <c r="Y70" s="127" t="str">
        <f t="shared" si="225"/>
        <v>30/6/2021</v>
      </c>
    </row>
    <row r="71" spans="1:25" s="127" customFormat="1" x14ac:dyDescent="0.3">
      <c r="A71" s="124" t="s">
        <v>116</v>
      </c>
      <c r="B71" s="124" t="str">
        <f>B70</f>
        <v>ProVisioNET</v>
      </c>
      <c r="C71" s="124" t="str">
        <f t="shared" si="222"/>
        <v>pilot</v>
      </c>
      <c r="D71" s="125" t="s">
        <v>126</v>
      </c>
      <c r="E71" s="124" t="str">
        <f t="shared" ref="E71" si="226">E70</f>
        <v>05</v>
      </c>
      <c r="F71" s="124">
        <v>5</v>
      </c>
      <c r="G71" s="124" t="s">
        <v>179</v>
      </c>
      <c r="H71" s="124"/>
      <c r="I71" s="124" t="str">
        <f t="shared" si="211"/>
        <v>ProVisioNET_pilot_05_05_sri_ambient</v>
      </c>
      <c r="J71" s="126" t="s">
        <v>187</v>
      </c>
      <c r="K71" s="124" t="str">
        <f t="shared" ref="K71:L71" si="227">K70</f>
        <v>f</v>
      </c>
      <c r="L71" s="124" t="str">
        <f t="shared" si="227"/>
        <v>Oberschule</v>
      </c>
      <c r="M71" s="124">
        <v>8</v>
      </c>
      <c r="N71" s="124" t="s">
        <v>183</v>
      </c>
      <c r="O71" s="124">
        <f t="shared" ref="O71:Y71" si="228">O70</f>
        <v>0</v>
      </c>
      <c r="P71" s="127" t="str">
        <f t="shared" si="228"/>
        <v>lab</v>
      </c>
      <c r="Q71" s="127" t="str">
        <f t="shared" si="228"/>
        <v>MK</v>
      </c>
      <c r="R71" s="127">
        <f t="shared" si="228"/>
        <v>19</v>
      </c>
      <c r="S71" s="127">
        <f t="shared" si="228"/>
        <v>4</v>
      </c>
      <c r="T71" s="127">
        <f t="shared" si="228"/>
        <v>1980</v>
      </c>
      <c r="U71" s="127" t="str">
        <f t="shared" si="228"/>
        <v>19/4/1980</v>
      </c>
      <c r="V71" s="127">
        <f t="shared" si="228"/>
        <v>30</v>
      </c>
      <c r="W71" s="127">
        <f t="shared" si="228"/>
        <v>6</v>
      </c>
      <c r="X71" s="127">
        <f t="shared" si="228"/>
        <v>2021</v>
      </c>
      <c r="Y71" s="127" t="str">
        <f t="shared" si="228"/>
        <v>30/6/2021</v>
      </c>
    </row>
    <row r="72" spans="1:25" s="123" customFormat="1" x14ac:dyDescent="0.3">
      <c r="A72" s="116" t="s">
        <v>115</v>
      </c>
      <c r="B72" s="117" t="s">
        <v>175</v>
      </c>
      <c r="C72" s="117" t="s">
        <v>176</v>
      </c>
      <c r="D72" s="118" t="s">
        <v>127</v>
      </c>
      <c r="E72" s="119" t="s">
        <v>127</v>
      </c>
      <c r="F72" s="117">
        <v>6</v>
      </c>
      <c r="G72" s="117" t="s">
        <v>116</v>
      </c>
      <c r="H72" s="117"/>
      <c r="I72" s="124" t="str">
        <f t="shared" si="211"/>
        <v>ProVisioNET_pilot_06_06_label</v>
      </c>
      <c r="J72" s="117" t="s">
        <v>114</v>
      </c>
      <c r="K72" s="121" t="s">
        <v>177</v>
      </c>
      <c r="L72" s="117" t="s">
        <v>182</v>
      </c>
      <c r="M72" s="117">
        <v>5</v>
      </c>
      <c r="N72" s="117" t="s">
        <v>193</v>
      </c>
      <c r="O72" s="117">
        <v>0</v>
      </c>
      <c r="P72" s="117" t="s">
        <v>10</v>
      </c>
      <c r="Q72" s="117" t="s">
        <v>17</v>
      </c>
      <c r="R72" s="117">
        <v>16</v>
      </c>
      <c r="S72" s="117">
        <v>6</v>
      </c>
      <c r="T72" s="117">
        <v>1999</v>
      </c>
      <c r="U72" s="117" t="str">
        <f>R72&amp;"/"&amp;S72&amp;"/"&amp;T72</f>
        <v>16/6/1999</v>
      </c>
      <c r="V72" s="117">
        <v>2</v>
      </c>
      <c r="W72" s="117">
        <v>7</v>
      </c>
      <c r="X72" s="117">
        <v>2021</v>
      </c>
      <c r="Y72" s="117" t="str">
        <f>V72&amp;"/"&amp;W72&amp;"/"&amp;X72</f>
        <v>2/7/2021</v>
      </c>
    </row>
    <row r="73" spans="1:25" s="127" customFormat="1" x14ac:dyDescent="0.3">
      <c r="A73" s="124" t="s">
        <v>116</v>
      </c>
      <c r="B73" s="124" t="str">
        <f t="shared" ref="B73:C73" si="229">B72</f>
        <v>ProVisioNET</v>
      </c>
      <c r="C73" s="124" t="str">
        <f t="shared" si="229"/>
        <v>pilot</v>
      </c>
      <c r="D73" s="125" t="s">
        <v>127</v>
      </c>
      <c r="E73" s="124" t="str">
        <f t="shared" ref="E73:F73" si="230">E72</f>
        <v>06</v>
      </c>
      <c r="F73" s="124">
        <f t="shared" si="230"/>
        <v>6</v>
      </c>
      <c r="G73" s="124" t="s">
        <v>118</v>
      </c>
      <c r="H73" s="124">
        <v>1</v>
      </c>
      <c r="I73" s="124" t="str">
        <f t="shared" ref="I73:I126" si="231">CONCATENATE(B73,"_",C73,"_",D73,"_",E73,"_",G73,"_",H73)</f>
        <v>ProVisioNET_pilot_06_06_cam1_1</v>
      </c>
      <c r="J73" s="126" t="s">
        <v>187</v>
      </c>
      <c r="K73" s="124" t="str">
        <f t="shared" ref="K73" si="232">K72</f>
        <v>f</v>
      </c>
      <c r="L73" s="124" t="str">
        <f t="shared" ref="L73" si="233">L72</f>
        <v>Gymnasium</v>
      </c>
      <c r="M73" s="124">
        <v>5</v>
      </c>
      <c r="N73" s="124" t="s">
        <v>193</v>
      </c>
      <c r="O73" s="124">
        <f t="shared" ref="O73" si="234">O72</f>
        <v>0</v>
      </c>
      <c r="P73" s="127" t="str">
        <f t="shared" ref="P73:Y73" si="235">P72</f>
        <v>lab</v>
      </c>
      <c r="Q73" s="127" t="str">
        <f t="shared" si="235"/>
        <v>MK</v>
      </c>
      <c r="R73" s="127">
        <f t="shared" si="235"/>
        <v>16</v>
      </c>
      <c r="S73" s="127">
        <f t="shared" si="235"/>
        <v>6</v>
      </c>
      <c r="T73" s="127">
        <f t="shared" si="235"/>
        <v>1999</v>
      </c>
      <c r="U73" s="127" t="str">
        <f t="shared" si="235"/>
        <v>16/6/1999</v>
      </c>
      <c r="V73" s="127">
        <f t="shared" si="235"/>
        <v>2</v>
      </c>
      <c r="W73" s="127">
        <f t="shared" si="235"/>
        <v>7</v>
      </c>
      <c r="X73" s="127">
        <f t="shared" si="235"/>
        <v>2021</v>
      </c>
      <c r="Y73" s="127" t="str">
        <f t="shared" si="235"/>
        <v>2/7/2021</v>
      </c>
    </row>
    <row r="74" spans="1:25" s="127" customFormat="1" x14ac:dyDescent="0.3">
      <c r="A74" s="124" t="s">
        <v>116</v>
      </c>
      <c r="B74" s="124" t="str">
        <f t="shared" ref="B74:C74" si="236">B73</f>
        <v>ProVisioNET</v>
      </c>
      <c r="C74" s="124" t="str">
        <f t="shared" si="236"/>
        <v>pilot</v>
      </c>
      <c r="D74" s="125" t="s">
        <v>127</v>
      </c>
      <c r="E74" s="124" t="str">
        <f t="shared" ref="E74:F74" si="237">E73</f>
        <v>06</v>
      </c>
      <c r="F74" s="124">
        <f t="shared" si="237"/>
        <v>6</v>
      </c>
      <c r="G74" s="124" t="s">
        <v>118</v>
      </c>
      <c r="H74" s="124">
        <v>2</v>
      </c>
      <c r="I74" s="124" t="str">
        <f t="shared" si="231"/>
        <v>ProVisioNET_pilot_06_06_cam1_2</v>
      </c>
      <c r="J74" s="126" t="s">
        <v>187</v>
      </c>
      <c r="K74" s="124" t="str">
        <f t="shared" ref="K74" si="238">K73</f>
        <v>f</v>
      </c>
      <c r="L74" s="124" t="str">
        <f t="shared" ref="L74" si="239">L72</f>
        <v>Gymnasium</v>
      </c>
      <c r="M74" s="124">
        <v>5</v>
      </c>
      <c r="N74" s="124" t="s">
        <v>193</v>
      </c>
      <c r="O74" s="124">
        <f t="shared" ref="O74" si="240">O73</f>
        <v>0</v>
      </c>
      <c r="P74" s="127" t="str">
        <f t="shared" ref="P74:Y74" si="241">P73</f>
        <v>lab</v>
      </c>
      <c r="Q74" s="127" t="str">
        <f t="shared" si="241"/>
        <v>MK</v>
      </c>
      <c r="R74" s="127">
        <f t="shared" si="241"/>
        <v>16</v>
      </c>
      <c r="S74" s="127">
        <f t="shared" si="241"/>
        <v>6</v>
      </c>
      <c r="T74" s="127">
        <f t="shared" si="241"/>
        <v>1999</v>
      </c>
      <c r="U74" s="127" t="str">
        <f t="shared" si="241"/>
        <v>16/6/1999</v>
      </c>
      <c r="V74" s="127">
        <f t="shared" si="241"/>
        <v>2</v>
      </c>
      <c r="W74" s="127">
        <f t="shared" si="241"/>
        <v>7</v>
      </c>
      <c r="X74" s="127">
        <f t="shared" si="241"/>
        <v>2021</v>
      </c>
      <c r="Y74" s="127" t="str">
        <f t="shared" si="241"/>
        <v>2/7/2021</v>
      </c>
    </row>
    <row r="75" spans="1:25" s="127" customFormat="1" x14ac:dyDescent="0.3">
      <c r="A75" s="124" t="s">
        <v>116</v>
      </c>
      <c r="B75" s="124" t="str">
        <f t="shared" ref="B75" si="242">B74</f>
        <v>ProVisioNET</v>
      </c>
      <c r="C75" s="124" t="str">
        <f t="shared" ref="C75:C81" si="243">C73</f>
        <v>pilot</v>
      </c>
      <c r="D75" s="125" t="s">
        <v>127</v>
      </c>
      <c r="E75" s="124" t="str">
        <f t="shared" ref="E75:F75" si="244">E73</f>
        <v>06</v>
      </c>
      <c r="F75" s="124">
        <f t="shared" si="244"/>
        <v>6</v>
      </c>
      <c r="G75" s="124" t="s">
        <v>30</v>
      </c>
      <c r="H75" s="124">
        <v>1</v>
      </c>
      <c r="I75" s="124" t="str">
        <f t="shared" si="231"/>
        <v>ProVisioNET_pilot_06_06_cam2_1</v>
      </c>
      <c r="J75" s="126" t="s">
        <v>187</v>
      </c>
      <c r="K75" s="124" t="str">
        <f t="shared" ref="K75" si="245">K73</f>
        <v>f</v>
      </c>
      <c r="L75" s="124" t="str">
        <f t="shared" ref="L75" si="246">L74</f>
        <v>Gymnasium</v>
      </c>
      <c r="M75" s="124">
        <v>5</v>
      </c>
      <c r="N75" s="124" t="s">
        <v>193</v>
      </c>
      <c r="O75" s="124">
        <f t="shared" ref="O75" si="247">O74</f>
        <v>0</v>
      </c>
      <c r="P75" s="127" t="str">
        <f t="shared" ref="P75:Y75" si="248">P73</f>
        <v>lab</v>
      </c>
      <c r="Q75" s="127" t="str">
        <f t="shared" si="248"/>
        <v>MK</v>
      </c>
      <c r="R75" s="127">
        <f t="shared" si="248"/>
        <v>16</v>
      </c>
      <c r="S75" s="127">
        <f t="shared" si="248"/>
        <v>6</v>
      </c>
      <c r="T75" s="127">
        <f t="shared" si="248"/>
        <v>1999</v>
      </c>
      <c r="U75" s="127" t="str">
        <f t="shared" si="248"/>
        <v>16/6/1999</v>
      </c>
      <c r="V75" s="127">
        <f t="shared" si="248"/>
        <v>2</v>
      </c>
      <c r="W75" s="127">
        <f t="shared" si="248"/>
        <v>7</v>
      </c>
      <c r="X75" s="127">
        <f t="shared" si="248"/>
        <v>2021</v>
      </c>
      <c r="Y75" s="127" t="str">
        <f t="shared" si="248"/>
        <v>2/7/2021</v>
      </c>
    </row>
    <row r="76" spans="1:25" s="127" customFormat="1" x14ac:dyDescent="0.3">
      <c r="A76" s="124" t="s">
        <v>116</v>
      </c>
      <c r="B76" s="124" t="str">
        <f t="shared" ref="B76" si="249">B75</f>
        <v>ProVisioNET</v>
      </c>
      <c r="C76" s="124" t="str">
        <f t="shared" si="243"/>
        <v>pilot</v>
      </c>
      <c r="D76" s="125" t="s">
        <v>127</v>
      </c>
      <c r="E76" s="124" t="str">
        <f t="shared" ref="E76:F76" si="250">E74</f>
        <v>06</v>
      </c>
      <c r="F76" s="124">
        <f t="shared" si="250"/>
        <v>6</v>
      </c>
      <c r="G76" s="124" t="s">
        <v>30</v>
      </c>
      <c r="H76" s="124">
        <v>2</v>
      </c>
      <c r="I76" s="124" t="str">
        <f t="shared" si="231"/>
        <v>ProVisioNET_pilot_06_06_cam2_2</v>
      </c>
      <c r="J76" s="126" t="s">
        <v>187</v>
      </c>
      <c r="K76" s="124" t="str">
        <f t="shared" ref="K76:L76" si="251">K75</f>
        <v>f</v>
      </c>
      <c r="L76" s="124" t="str">
        <f t="shared" si="251"/>
        <v>Gymnasium</v>
      </c>
      <c r="M76" s="124">
        <v>5</v>
      </c>
      <c r="N76" s="124" t="s">
        <v>193</v>
      </c>
      <c r="O76" s="124">
        <f t="shared" ref="O76" si="252">O75</f>
        <v>0</v>
      </c>
      <c r="P76" s="127" t="str">
        <f t="shared" ref="P76:Y76" si="253">P75</f>
        <v>lab</v>
      </c>
      <c r="Q76" s="127" t="str">
        <f t="shared" si="253"/>
        <v>MK</v>
      </c>
      <c r="R76" s="127">
        <f t="shared" si="253"/>
        <v>16</v>
      </c>
      <c r="S76" s="127">
        <f t="shared" si="253"/>
        <v>6</v>
      </c>
      <c r="T76" s="127">
        <f t="shared" si="253"/>
        <v>1999</v>
      </c>
      <c r="U76" s="127" t="str">
        <f t="shared" si="253"/>
        <v>16/6/1999</v>
      </c>
      <c r="V76" s="127">
        <f t="shared" si="253"/>
        <v>2</v>
      </c>
      <c r="W76" s="127">
        <f t="shared" si="253"/>
        <v>7</v>
      </c>
      <c r="X76" s="127">
        <f t="shared" si="253"/>
        <v>2021</v>
      </c>
      <c r="Y76" s="127" t="str">
        <f t="shared" si="253"/>
        <v>2/7/2021</v>
      </c>
    </row>
    <row r="77" spans="1:25" s="127" customFormat="1" x14ac:dyDescent="0.3">
      <c r="A77" s="124" t="s">
        <v>116</v>
      </c>
      <c r="B77" s="124" t="str">
        <f t="shared" ref="B77" si="254">B76</f>
        <v>ProVisioNET</v>
      </c>
      <c r="C77" s="124" t="str">
        <f t="shared" si="243"/>
        <v>pilot</v>
      </c>
      <c r="D77" s="125" t="s">
        <v>127</v>
      </c>
      <c r="E77" s="124" t="str">
        <f t="shared" ref="E77:F77" si="255">E75</f>
        <v>06</v>
      </c>
      <c r="F77" s="124">
        <f t="shared" si="255"/>
        <v>6</v>
      </c>
      <c r="G77" s="124" t="s">
        <v>31</v>
      </c>
      <c r="H77" s="124">
        <v>1</v>
      </c>
      <c r="I77" s="124" t="str">
        <f t="shared" si="231"/>
        <v>ProVisioNET_pilot_06_06_cam3_1</v>
      </c>
      <c r="J77" s="126" t="s">
        <v>187</v>
      </c>
      <c r="K77" s="124" t="str">
        <f t="shared" ref="K77:L77" si="256">K75</f>
        <v>f</v>
      </c>
      <c r="L77" s="124" t="str">
        <f t="shared" si="256"/>
        <v>Gymnasium</v>
      </c>
      <c r="M77" s="124">
        <v>5</v>
      </c>
      <c r="N77" s="124" t="s">
        <v>193</v>
      </c>
      <c r="O77" s="124">
        <f t="shared" ref="O77" si="257">O76</f>
        <v>0</v>
      </c>
      <c r="P77" s="127" t="str">
        <f t="shared" ref="P77:Y77" si="258">P75</f>
        <v>lab</v>
      </c>
      <c r="Q77" s="127" t="str">
        <f t="shared" si="258"/>
        <v>MK</v>
      </c>
      <c r="R77" s="127">
        <f t="shared" si="258"/>
        <v>16</v>
      </c>
      <c r="S77" s="127">
        <f t="shared" si="258"/>
        <v>6</v>
      </c>
      <c r="T77" s="127">
        <f t="shared" si="258"/>
        <v>1999</v>
      </c>
      <c r="U77" s="127" t="str">
        <f t="shared" si="258"/>
        <v>16/6/1999</v>
      </c>
      <c r="V77" s="127">
        <f t="shared" si="258"/>
        <v>2</v>
      </c>
      <c r="W77" s="127">
        <f t="shared" si="258"/>
        <v>7</v>
      </c>
      <c r="X77" s="127">
        <f t="shared" si="258"/>
        <v>2021</v>
      </c>
      <c r="Y77" s="127" t="str">
        <f t="shared" si="258"/>
        <v>2/7/2021</v>
      </c>
    </row>
    <row r="78" spans="1:25" s="127" customFormat="1" x14ac:dyDescent="0.3">
      <c r="A78" s="124" t="s">
        <v>116</v>
      </c>
      <c r="B78" s="124" t="str">
        <f t="shared" ref="B78" si="259">B77</f>
        <v>ProVisioNET</v>
      </c>
      <c r="C78" s="124" t="str">
        <f t="shared" si="243"/>
        <v>pilot</v>
      </c>
      <c r="D78" s="125" t="s">
        <v>127</v>
      </c>
      <c r="E78" s="124" t="str">
        <f t="shared" ref="E78:F78" si="260">E76</f>
        <v>06</v>
      </c>
      <c r="F78" s="124">
        <f t="shared" si="260"/>
        <v>6</v>
      </c>
      <c r="G78" s="124" t="s">
        <v>31</v>
      </c>
      <c r="H78" s="124">
        <v>2</v>
      </c>
      <c r="I78" s="124" t="str">
        <f t="shared" si="231"/>
        <v>ProVisioNET_pilot_06_06_cam3_2</v>
      </c>
      <c r="J78" s="126" t="s">
        <v>187</v>
      </c>
      <c r="K78" s="124" t="str">
        <f t="shared" ref="K78:L78" si="261">K77</f>
        <v>f</v>
      </c>
      <c r="L78" s="124" t="str">
        <f t="shared" si="261"/>
        <v>Gymnasium</v>
      </c>
      <c r="M78" s="124">
        <v>5</v>
      </c>
      <c r="N78" s="124" t="s">
        <v>193</v>
      </c>
      <c r="O78" s="124">
        <v>0</v>
      </c>
      <c r="P78" s="127" t="str">
        <f t="shared" ref="P78:Y78" si="262">P77</f>
        <v>lab</v>
      </c>
      <c r="Q78" s="127" t="str">
        <f t="shared" si="262"/>
        <v>MK</v>
      </c>
      <c r="R78" s="127">
        <f t="shared" si="262"/>
        <v>16</v>
      </c>
      <c r="S78" s="127">
        <f t="shared" si="262"/>
        <v>6</v>
      </c>
      <c r="T78" s="127">
        <f t="shared" si="262"/>
        <v>1999</v>
      </c>
      <c r="U78" s="127" t="str">
        <f t="shared" si="262"/>
        <v>16/6/1999</v>
      </c>
      <c r="V78" s="127">
        <f t="shared" si="262"/>
        <v>2</v>
      </c>
      <c r="W78" s="127">
        <f t="shared" si="262"/>
        <v>7</v>
      </c>
      <c r="X78" s="127">
        <f t="shared" si="262"/>
        <v>2021</v>
      </c>
      <c r="Y78" s="127" t="str">
        <f t="shared" si="262"/>
        <v>2/7/2021</v>
      </c>
    </row>
    <row r="79" spans="1:25" s="127" customFormat="1" x14ac:dyDescent="0.3">
      <c r="A79" s="124" t="s">
        <v>116</v>
      </c>
      <c r="B79" s="124" t="str">
        <f t="shared" ref="B79" si="263">B78</f>
        <v>ProVisioNET</v>
      </c>
      <c r="C79" s="124" t="str">
        <f t="shared" si="243"/>
        <v>pilot</v>
      </c>
      <c r="D79" s="125" t="s">
        <v>127</v>
      </c>
      <c r="E79" s="124" t="str">
        <f t="shared" ref="E79:F79" si="264">E77</f>
        <v>06</v>
      </c>
      <c r="F79" s="124">
        <f t="shared" si="264"/>
        <v>6</v>
      </c>
      <c r="G79" s="124" t="s">
        <v>32</v>
      </c>
      <c r="H79" s="124">
        <v>1</v>
      </c>
      <c r="I79" s="124" t="str">
        <f t="shared" si="231"/>
        <v>ProVisioNET_pilot_06_06_cam4_1</v>
      </c>
      <c r="J79" s="126" t="s">
        <v>187</v>
      </c>
      <c r="K79" s="124" t="str">
        <f t="shared" ref="K79" si="265">K77</f>
        <v>f</v>
      </c>
      <c r="L79" s="124" t="str">
        <f t="shared" ref="L79:L81" si="266">L78</f>
        <v>Gymnasium</v>
      </c>
      <c r="M79" s="124">
        <v>5</v>
      </c>
      <c r="N79" s="124" t="str">
        <f t="shared" ref="N79:Y79" si="267">N77</f>
        <v>Biology</v>
      </c>
      <c r="O79" s="124">
        <v>0</v>
      </c>
      <c r="P79" s="127" t="str">
        <f t="shared" si="267"/>
        <v>lab</v>
      </c>
      <c r="Q79" s="127" t="str">
        <f t="shared" si="267"/>
        <v>MK</v>
      </c>
      <c r="R79" s="127">
        <f t="shared" si="267"/>
        <v>16</v>
      </c>
      <c r="S79" s="127">
        <f t="shared" si="267"/>
        <v>6</v>
      </c>
      <c r="T79" s="127">
        <f t="shared" si="267"/>
        <v>1999</v>
      </c>
      <c r="U79" s="127" t="str">
        <f t="shared" si="267"/>
        <v>16/6/1999</v>
      </c>
      <c r="V79" s="127">
        <f t="shared" si="267"/>
        <v>2</v>
      </c>
      <c r="W79" s="127">
        <f t="shared" si="267"/>
        <v>7</v>
      </c>
      <c r="X79" s="127">
        <f t="shared" si="267"/>
        <v>2021</v>
      </c>
      <c r="Y79" s="127" t="str">
        <f t="shared" si="267"/>
        <v>2/7/2021</v>
      </c>
    </row>
    <row r="80" spans="1:25" s="127" customFormat="1" x14ac:dyDescent="0.3">
      <c r="A80" s="124" t="s">
        <v>116</v>
      </c>
      <c r="B80" s="124" t="str">
        <f t="shared" ref="B80" si="268">B79</f>
        <v>ProVisioNET</v>
      </c>
      <c r="C80" s="124" t="str">
        <f t="shared" si="243"/>
        <v>pilot</v>
      </c>
      <c r="D80" s="125" t="s">
        <v>127</v>
      </c>
      <c r="E80" s="124" t="str">
        <f t="shared" ref="E80:F80" si="269">E78</f>
        <v>06</v>
      </c>
      <c r="F80" s="124">
        <f t="shared" si="269"/>
        <v>6</v>
      </c>
      <c r="G80" s="124" t="s">
        <v>32</v>
      </c>
      <c r="H80" s="124">
        <v>2</v>
      </c>
      <c r="I80" s="124" t="str">
        <f t="shared" si="231"/>
        <v>ProVisioNET_pilot_06_06_cam4_2</v>
      </c>
      <c r="J80" s="126" t="s">
        <v>187</v>
      </c>
      <c r="K80" s="124" t="str">
        <f t="shared" ref="K80:L80" si="270">K79</f>
        <v>f</v>
      </c>
      <c r="L80" s="124" t="str">
        <f t="shared" si="270"/>
        <v>Gymnasium</v>
      </c>
      <c r="M80" s="124">
        <v>5</v>
      </c>
      <c r="N80" s="124" t="s">
        <v>193</v>
      </c>
      <c r="O80" s="124">
        <v>0</v>
      </c>
      <c r="P80" s="127" t="str">
        <f t="shared" ref="P80:Y80" si="271">P79</f>
        <v>lab</v>
      </c>
      <c r="Q80" s="127" t="str">
        <f t="shared" si="271"/>
        <v>MK</v>
      </c>
      <c r="R80" s="127">
        <f t="shared" si="271"/>
        <v>16</v>
      </c>
      <c r="S80" s="127">
        <f t="shared" si="271"/>
        <v>6</v>
      </c>
      <c r="T80" s="127">
        <f t="shared" si="271"/>
        <v>1999</v>
      </c>
      <c r="U80" s="127" t="str">
        <f t="shared" si="271"/>
        <v>16/6/1999</v>
      </c>
      <c r="V80" s="127">
        <f t="shared" si="271"/>
        <v>2</v>
      </c>
      <c r="W80" s="127">
        <f t="shared" si="271"/>
        <v>7</v>
      </c>
      <c r="X80" s="127">
        <f t="shared" si="271"/>
        <v>2021</v>
      </c>
      <c r="Y80" s="127" t="str">
        <f t="shared" si="271"/>
        <v>2/7/2021</v>
      </c>
    </row>
    <row r="81" spans="1:25" s="127" customFormat="1" x14ac:dyDescent="0.3">
      <c r="A81" s="124" t="s">
        <v>116</v>
      </c>
      <c r="B81" s="124" t="str">
        <f t="shared" ref="B81" si="272">B80</f>
        <v>ProVisioNET</v>
      </c>
      <c r="C81" s="124" t="str">
        <f t="shared" si="243"/>
        <v>pilot</v>
      </c>
      <c r="D81" s="125" t="s">
        <v>127</v>
      </c>
      <c r="E81" s="124" t="str">
        <f t="shared" ref="E81" si="273">E79</f>
        <v>06</v>
      </c>
      <c r="F81" s="124">
        <f>F79</f>
        <v>6</v>
      </c>
      <c r="G81" s="124" t="s">
        <v>119</v>
      </c>
      <c r="H81" s="124"/>
      <c r="I81" s="124" t="str">
        <f t="shared" ref="I81:I86" si="274">CONCATENATE(B81,"_",C81,"_",D81,"_",E81,"_",G81)</f>
        <v>ProVisioNET_pilot_06_06_glasses</v>
      </c>
      <c r="J81" s="126" t="s">
        <v>187</v>
      </c>
      <c r="K81" s="124" t="str">
        <f>K79</f>
        <v>f</v>
      </c>
      <c r="L81" s="124" t="str">
        <f t="shared" si="266"/>
        <v>Gymnasium</v>
      </c>
      <c r="M81" s="124">
        <v>5</v>
      </c>
      <c r="N81" s="124" t="s">
        <v>193</v>
      </c>
      <c r="O81" s="124">
        <f t="shared" ref="O81" si="275">O77</f>
        <v>0</v>
      </c>
      <c r="P81" s="127" t="str">
        <f t="shared" ref="P81:Y81" si="276">P79</f>
        <v>lab</v>
      </c>
      <c r="Q81" s="127" t="str">
        <f t="shared" si="276"/>
        <v>MK</v>
      </c>
      <c r="R81" s="127">
        <f t="shared" si="276"/>
        <v>16</v>
      </c>
      <c r="S81" s="127">
        <f t="shared" si="276"/>
        <v>6</v>
      </c>
      <c r="T81" s="127">
        <f t="shared" si="276"/>
        <v>1999</v>
      </c>
      <c r="U81" s="127" t="str">
        <f t="shared" si="276"/>
        <v>16/6/1999</v>
      </c>
      <c r="V81" s="127">
        <f t="shared" si="276"/>
        <v>2</v>
      </c>
      <c r="W81" s="127">
        <f t="shared" si="276"/>
        <v>7</v>
      </c>
      <c r="X81" s="127">
        <f t="shared" si="276"/>
        <v>2021</v>
      </c>
      <c r="Y81" s="127" t="str">
        <f t="shared" si="276"/>
        <v>2/7/2021</v>
      </c>
    </row>
    <row r="82" spans="1:25" s="127" customFormat="1" x14ac:dyDescent="0.3">
      <c r="A82" s="124" t="s">
        <v>116</v>
      </c>
      <c r="B82" s="124" t="str">
        <f t="shared" ref="B82:C82" si="277">B81</f>
        <v>ProVisioNET</v>
      </c>
      <c r="C82" s="124" t="str">
        <f t="shared" si="277"/>
        <v>pilot</v>
      </c>
      <c r="D82" s="125" t="s">
        <v>127</v>
      </c>
      <c r="E82" s="124" t="str">
        <f t="shared" ref="E82:F82" si="278">E81</f>
        <v>06</v>
      </c>
      <c r="F82" s="124">
        <f t="shared" si="278"/>
        <v>6</v>
      </c>
      <c r="G82" s="124" t="s">
        <v>120</v>
      </c>
      <c r="H82" s="124"/>
      <c r="I82" s="124" t="str">
        <f t="shared" si="274"/>
        <v>ProVisioNET_pilot_06_06_ambient</v>
      </c>
      <c r="J82" s="126" t="s">
        <v>187</v>
      </c>
      <c r="K82" s="124" t="str">
        <f>K81</f>
        <v>f</v>
      </c>
      <c r="L82" s="124" t="str">
        <f t="shared" ref="L82" si="279">L81</f>
        <v>Gymnasium</v>
      </c>
      <c r="M82" s="124">
        <v>5</v>
      </c>
      <c r="N82" s="124" t="s">
        <v>193</v>
      </c>
      <c r="O82" s="124">
        <v>0</v>
      </c>
      <c r="P82" s="127" t="str">
        <f t="shared" ref="P82:Y82" si="280">P81</f>
        <v>lab</v>
      </c>
      <c r="Q82" s="127" t="str">
        <f t="shared" si="280"/>
        <v>MK</v>
      </c>
      <c r="R82" s="127">
        <f t="shared" si="280"/>
        <v>16</v>
      </c>
      <c r="S82" s="127">
        <f t="shared" si="280"/>
        <v>6</v>
      </c>
      <c r="T82" s="127">
        <f t="shared" si="280"/>
        <v>1999</v>
      </c>
      <c r="U82" s="127" t="str">
        <f t="shared" si="280"/>
        <v>16/6/1999</v>
      </c>
      <c r="V82" s="127">
        <f t="shared" si="280"/>
        <v>2</v>
      </c>
      <c r="W82" s="127">
        <f t="shared" si="280"/>
        <v>7</v>
      </c>
      <c r="X82" s="127">
        <f t="shared" si="280"/>
        <v>2021</v>
      </c>
      <c r="Y82" s="127" t="str">
        <f t="shared" si="280"/>
        <v>2/7/2021</v>
      </c>
    </row>
    <row r="83" spans="1:25" s="127" customFormat="1" x14ac:dyDescent="0.3">
      <c r="A83" s="124" t="s">
        <v>116</v>
      </c>
      <c r="B83" s="124" t="str">
        <f t="shared" ref="B83" si="281">B81</f>
        <v>ProVisioNET</v>
      </c>
      <c r="C83" s="124" t="str">
        <f t="shared" ref="C83" si="282">C82</f>
        <v>pilot</v>
      </c>
      <c r="D83" s="125" t="s">
        <v>127</v>
      </c>
      <c r="E83" s="124" t="str">
        <f t="shared" ref="E83:F83" si="283">E82</f>
        <v>06</v>
      </c>
      <c r="F83" s="124">
        <f t="shared" si="283"/>
        <v>6</v>
      </c>
      <c r="G83" s="124" t="s">
        <v>121</v>
      </c>
      <c r="H83" s="124"/>
      <c r="I83" s="124" t="str">
        <f t="shared" si="274"/>
        <v>ProVisioNET_pilot_06_06_ETrawdata</v>
      </c>
      <c r="J83" s="126" t="s">
        <v>187</v>
      </c>
      <c r="K83" s="124" t="str">
        <f t="shared" ref="K83" si="284">K82</f>
        <v>f</v>
      </c>
      <c r="L83" s="124" t="str">
        <f t="shared" ref="L83" si="285">L82</f>
        <v>Gymnasium</v>
      </c>
      <c r="M83" s="124">
        <v>5</v>
      </c>
      <c r="N83" s="124" t="str">
        <f t="shared" ref="N83:Y83" si="286">N82</f>
        <v>Biology</v>
      </c>
      <c r="O83" s="124">
        <f t="shared" ref="O83" si="287">O81</f>
        <v>0</v>
      </c>
      <c r="P83" s="127" t="str">
        <f t="shared" si="286"/>
        <v>lab</v>
      </c>
      <c r="Q83" s="127" t="str">
        <f t="shared" si="286"/>
        <v>MK</v>
      </c>
      <c r="R83" s="127">
        <f t="shared" si="286"/>
        <v>16</v>
      </c>
      <c r="S83" s="127">
        <f t="shared" si="286"/>
        <v>6</v>
      </c>
      <c r="T83" s="127">
        <f t="shared" si="286"/>
        <v>1999</v>
      </c>
      <c r="U83" s="127" t="str">
        <f t="shared" si="286"/>
        <v>16/6/1999</v>
      </c>
      <c r="V83" s="127">
        <f t="shared" si="286"/>
        <v>2</v>
      </c>
      <c r="W83" s="127">
        <f t="shared" si="286"/>
        <v>7</v>
      </c>
      <c r="X83" s="127">
        <f t="shared" si="286"/>
        <v>2021</v>
      </c>
      <c r="Y83" s="127" t="str">
        <f t="shared" si="286"/>
        <v>2/7/2021</v>
      </c>
    </row>
    <row r="84" spans="1:25" s="127" customFormat="1" x14ac:dyDescent="0.3">
      <c r="A84" s="124" t="s">
        <v>116</v>
      </c>
      <c r="B84" s="124" t="str">
        <f t="shared" ref="B84:C84" si="288">B83</f>
        <v>ProVisioNET</v>
      </c>
      <c r="C84" s="124" t="str">
        <f t="shared" si="288"/>
        <v>pilot</v>
      </c>
      <c r="D84" s="125" t="s">
        <v>127</v>
      </c>
      <c r="E84" s="124" t="str">
        <f t="shared" ref="E84" si="289">E83</f>
        <v>06</v>
      </c>
      <c r="F84" s="124">
        <v>6</v>
      </c>
      <c r="G84" s="124" t="s">
        <v>185</v>
      </c>
      <c r="H84" s="124"/>
      <c r="I84" s="124" t="str">
        <f t="shared" si="274"/>
        <v>ProVisioNET_pilot_06_06_sri_obs</v>
      </c>
      <c r="J84" s="126" t="s">
        <v>187</v>
      </c>
      <c r="K84" s="124" t="str">
        <f t="shared" ref="K84" si="290">K83</f>
        <v>f</v>
      </c>
      <c r="L84" s="124" t="str">
        <f t="shared" ref="L84" si="291">L83</f>
        <v>Gymnasium</v>
      </c>
      <c r="M84" s="124">
        <v>5</v>
      </c>
      <c r="N84" s="124" t="str">
        <f t="shared" ref="N84:Y84" si="292">N83</f>
        <v>Biology</v>
      </c>
      <c r="O84" s="124">
        <f t="shared" si="292"/>
        <v>0</v>
      </c>
      <c r="P84" s="127" t="str">
        <f t="shared" si="292"/>
        <v>lab</v>
      </c>
      <c r="Q84" s="127" t="str">
        <f t="shared" si="292"/>
        <v>MK</v>
      </c>
      <c r="R84" s="127">
        <f t="shared" si="292"/>
        <v>16</v>
      </c>
      <c r="S84" s="127">
        <f t="shared" si="292"/>
        <v>6</v>
      </c>
      <c r="T84" s="127">
        <f t="shared" si="292"/>
        <v>1999</v>
      </c>
      <c r="U84" s="127" t="str">
        <f t="shared" si="292"/>
        <v>16/6/1999</v>
      </c>
      <c r="V84" s="127">
        <f t="shared" si="292"/>
        <v>2</v>
      </c>
      <c r="W84" s="127">
        <f t="shared" si="292"/>
        <v>7</v>
      </c>
      <c r="X84" s="127">
        <f t="shared" si="292"/>
        <v>2021</v>
      </c>
      <c r="Y84" s="127" t="str">
        <f t="shared" si="292"/>
        <v>2/7/2021</v>
      </c>
    </row>
    <row r="85" spans="1:25" s="129" customFormat="1" ht="15" thickBot="1" x14ac:dyDescent="0.35">
      <c r="A85" s="129" t="s">
        <v>116</v>
      </c>
      <c r="B85" s="129" t="str">
        <f>B84</f>
        <v>ProVisioNET</v>
      </c>
      <c r="C85" s="129" t="str">
        <f t="shared" ref="C85" si="293">C84</f>
        <v>pilot</v>
      </c>
      <c r="D85" s="130" t="s">
        <v>127</v>
      </c>
      <c r="E85" s="129" t="str">
        <f t="shared" ref="E85" si="294">E84</f>
        <v>06</v>
      </c>
      <c r="F85" s="129">
        <v>6</v>
      </c>
      <c r="G85" s="129" t="s">
        <v>179</v>
      </c>
      <c r="I85" s="124" t="str">
        <f t="shared" si="274"/>
        <v>ProVisioNET_pilot_06_06_sri_ambient</v>
      </c>
      <c r="J85" s="131" t="s">
        <v>187</v>
      </c>
      <c r="K85" s="129" t="str">
        <f t="shared" ref="K85" si="295">K84</f>
        <v>f</v>
      </c>
      <c r="L85" s="129" t="str">
        <f t="shared" ref="L85" si="296">L84</f>
        <v>Gymnasium</v>
      </c>
      <c r="M85" s="129">
        <v>5</v>
      </c>
      <c r="N85" s="129" t="str">
        <f t="shared" ref="N85:Y85" si="297">N84</f>
        <v>Biology</v>
      </c>
      <c r="O85" s="129">
        <f t="shared" si="297"/>
        <v>0</v>
      </c>
      <c r="P85" s="129" t="str">
        <f t="shared" si="297"/>
        <v>lab</v>
      </c>
      <c r="Q85" s="129" t="str">
        <f t="shared" si="297"/>
        <v>MK</v>
      </c>
      <c r="R85" s="129">
        <f t="shared" si="297"/>
        <v>16</v>
      </c>
      <c r="S85" s="129">
        <f t="shared" si="297"/>
        <v>6</v>
      </c>
      <c r="T85" s="129">
        <f t="shared" si="297"/>
        <v>1999</v>
      </c>
      <c r="U85" s="129" t="str">
        <f t="shared" si="297"/>
        <v>16/6/1999</v>
      </c>
      <c r="V85" s="129">
        <f t="shared" si="297"/>
        <v>2</v>
      </c>
      <c r="W85" s="129">
        <f t="shared" si="297"/>
        <v>7</v>
      </c>
      <c r="X85" s="129">
        <f t="shared" si="297"/>
        <v>2021</v>
      </c>
      <c r="Y85" s="129" t="str">
        <f t="shared" si="297"/>
        <v>2/7/2021</v>
      </c>
    </row>
    <row r="86" spans="1:25" s="123" customFormat="1" x14ac:dyDescent="0.3">
      <c r="A86" s="116" t="s">
        <v>115</v>
      </c>
      <c r="B86" s="117" t="s">
        <v>175</v>
      </c>
      <c r="C86" s="117" t="s">
        <v>0</v>
      </c>
      <c r="D86" s="118" t="s">
        <v>197</v>
      </c>
      <c r="E86" s="119" t="s">
        <v>19</v>
      </c>
      <c r="F86" s="117">
        <v>1</v>
      </c>
      <c r="G86" s="117" t="s">
        <v>116</v>
      </c>
      <c r="H86" s="117"/>
      <c r="I86" s="124" t="str">
        <f t="shared" si="274"/>
        <v>ProVisioNET_study_101_01_label</v>
      </c>
      <c r="J86" s="117" t="s">
        <v>114</v>
      </c>
      <c r="K86" s="132" t="s">
        <v>195</v>
      </c>
      <c r="L86" s="117" t="s">
        <v>182</v>
      </c>
      <c r="M86" s="117">
        <v>7</v>
      </c>
      <c r="N86" s="117" t="s">
        <v>196</v>
      </c>
      <c r="O86" s="117">
        <v>0</v>
      </c>
      <c r="P86" s="122" t="s">
        <v>10</v>
      </c>
      <c r="Q86" s="122" t="s">
        <v>17</v>
      </c>
      <c r="R86" s="122">
        <v>24</v>
      </c>
      <c r="S86" s="122">
        <v>5</v>
      </c>
      <c r="T86" s="122">
        <v>1999</v>
      </c>
      <c r="U86" s="122" t="str">
        <f>R86&amp;"/"&amp;S86&amp;"/"&amp;T86</f>
        <v>24/5/1999</v>
      </c>
      <c r="V86" s="122">
        <v>21</v>
      </c>
      <c r="W86" s="122">
        <v>7</v>
      </c>
      <c r="X86" s="122">
        <v>2021</v>
      </c>
      <c r="Y86" s="122" t="str">
        <f>V86&amp;"/"&amp;W86&amp;"/"&amp;X86</f>
        <v>21/7/2021</v>
      </c>
    </row>
    <row r="87" spans="1:25" s="127" customFormat="1" x14ac:dyDescent="0.3">
      <c r="A87" s="124" t="s">
        <v>116</v>
      </c>
      <c r="B87" s="124" t="str">
        <f t="shared" ref="B87:C87" si="298">B86</f>
        <v>ProVisioNET</v>
      </c>
      <c r="C87" s="124" t="str">
        <f t="shared" si="298"/>
        <v>study</v>
      </c>
      <c r="D87" s="125" t="s">
        <v>197</v>
      </c>
      <c r="E87" s="124" t="str">
        <f t="shared" ref="E87:F87" si="299">E86</f>
        <v>01</v>
      </c>
      <c r="F87" s="124">
        <f t="shared" si="299"/>
        <v>1</v>
      </c>
      <c r="G87" s="124" t="s">
        <v>118</v>
      </c>
      <c r="H87" s="124">
        <v>1</v>
      </c>
      <c r="I87" s="124" t="str">
        <f t="shared" si="231"/>
        <v>ProVisioNET_study_101_01_cam1_1</v>
      </c>
      <c r="J87" s="126" t="s">
        <v>187</v>
      </c>
      <c r="K87" s="124" t="str">
        <f t="shared" ref="K87:K98" si="300">K86</f>
        <v>m</v>
      </c>
      <c r="L87" s="124" t="str">
        <f t="shared" ref="L87:L98" si="301">L86</f>
        <v>Gymnasium</v>
      </c>
      <c r="M87" s="124">
        <v>7</v>
      </c>
      <c r="N87" s="124" t="s">
        <v>196</v>
      </c>
      <c r="O87" s="124">
        <v>0</v>
      </c>
      <c r="P87" s="127" t="str">
        <f t="shared" ref="P87:P98" si="302">P86</f>
        <v>lab</v>
      </c>
      <c r="Q87" s="127" t="str">
        <f t="shared" ref="Q87:Q99" si="303">Q86</f>
        <v>MK</v>
      </c>
      <c r="R87" s="127">
        <f t="shared" ref="R87:R94" si="304">R86</f>
        <v>24</v>
      </c>
      <c r="S87" s="127">
        <f t="shared" ref="S87:S94" si="305">S86</f>
        <v>5</v>
      </c>
      <c r="T87" s="127">
        <f t="shared" ref="T87:T94" si="306">T86</f>
        <v>1999</v>
      </c>
      <c r="U87" s="127" t="str">
        <f t="shared" ref="U87:U94" si="307">U86</f>
        <v>24/5/1999</v>
      </c>
      <c r="V87" s="127">
        <f t="shared" ref="V87:V100" si="308">V86</f>
        <v>21</v>
      </c>
      <c r="W87" s="127">
        <f t="shared" ref="W87:W100" si="309">W86</f>
        <v>7</v>
      </c>
      <c r="X87" s="127">
        <f t="shared" ref="X87:Y116" si="310">X86</f>
        <v>2021</v>
      </c>
      <c r="Y87" s="127" t="str">
        <f t="shared" ref="Y87:Y100" si="311">Y86</f>
        <v>21/7/2021</v>
      </c>
    </row>
    <row r="88" spans="1:25" s="127" customFormat="1" x14ac:dyDescent="0.3">
      <c r="A88" s="124" t="s">
        <v>116</v>
      </c>
      <c r="B88" s="124" t="str">
        <f t="shared" ref="B88:C88" si="312">B87</f>
        <v>ProVisioNET</v>
      </c>
      <c r="C88" s="124" t="str">
        <f t="shared" si="312"/>
        <v>study</v>
      </c>
      <c r="D88" s="125" t="s">
        <v>197</v>
      </c>
      <c r="E88" s="124" t="str">
        <f t="shared" ref="E88:F88" si="313">E87</f>
        <v>01</v>
      </c>
      <c r="F88" s="124">
        <f t="shared" si="313"/>
        <v>1</v>
      </c>
      <c r="G88" s="124" t="s">
        <v>118</v>
      </c>
      <c r="H88" s="124">
        <v>2</v>
      </c>
      <c r="I88" s="124" t="str">
        <f t="shared" si="231"/>
        <v>ProVisioNET_study_101_01_cam1_2</v>
      </c>
      <c r="J88" s="126" t="s">
        <v>187</v>
      </c>
      <c r="K88" s="124" t="str">
        <f t="shared" si="300"/>
        <v>m</v>
      </c>
      <c r="L88" s="124" t="str">
        <f t="shared" si="301"/>
        <v>Gymnasium</v>
      </c>
      <c r="M88" s="124">
        <v>7</v>
      </c>
      <c r="N88" s="124" t="s">
        <v>196</v>
      </c>
      <c r="O88" s="124">
        <v>0</v>
      </c>
      <c r="P88" s="127" t="str">
        <f t="shared" si="302"/>
        <v>lab</v>
      </c>
      <c r="Q88" s="127" t="str">
        <f t="shared" si="303"/>
        <v>MK</v>
      </c>
      <c r="R88" s="127">
        <f t="shared" si="304"/>
        <v>24</v>
      </c>
      <c r="S88" s="127">
        <f t="shared" si="305"/>
        <v>5</v>
      </c>
      <c r="T88" s="127">
        <f t="shared" si="306"/>
        <v>1999</v>
      </c>
      <c r="U88" s="127" t="str">
        <f t="shared" si="307"/>
        <v>24/5/1999</v>
      </c>
      <c r="V88" s="127">
        <f t="shared" si="308"/>
        <v>21</v>
      </c>
      <c r="W88" s="127">
        <f t="shared" si="309"/>
        <v>7</v>
      </c>
      <c r="X88" s="127">
        <f t="shared" si="310"/>
        <v>2021</v>
      </c>
      <c r="Y88" s="127" t="str">
        <f t="shared" si="311"/>
        <v>21/7/2021</v>
      </c>
    </row>
    <row r="89" spans="1:25" s="127" customFormat="1" x14ac:dyDescent="0.3">
      <c r="A89" s="124" t="s">
        <v>116</v>
      </c>
      <c r="B89" s="124" t="str">
        <f t="shared" ref="B89" si="314">B88</f>
        <v>ProVisioNET</v>
      </c>
      <c r="C89" s="124" t="str">
        <f t="shared" ref="C89:C95" si="315">C87</f>
        <v>study</v>
      </c>
      <c r="D89" s="125" t="s">
        <v>197</v>
      </c>
      <c r="E89" s="124" t="str">
        <f t="shared" ref="E89:F89" si="316">E87</f>
        <v>01</v>
      </c>
      <c r="F89" s="124">
        <f t="shared" si="316"/>
        <v>1</v>
      </c>
      <c r="G89" s="124" t="s">
        <v>30</v>
      </c>
      <c r="H89" s="124">
        <v>1</v>
      </c>
      <c r="I89" s="124" t="str">
        <f t="shared" si="231"/>
        <v>ProVisioNET_study_101_01_cam2_1</v>
      </c>
      <c r="J89" s="126" t="s">
        <v>187</v>
      </c>
      <c r="K89" s="124" t="str">
        <f t="shared" si="300"/>
        <v>m</v>
      </c>
      <c r="L89" s="124" t="str">
        <f t="shared" si="301"/>
        <v>Gymnasium</v>
      </c>
      <c r="M89" s="124">
        <v>7</v>
      </c>
      <c r="N89" s="124" t="s">
        <v>196</v>
      </c>
      <c r="O89" s="124">
        <v>0</v>
      </c>
      <c r="P89" s="127" t="str">
        <f t="shared" si="302"/>
        <v>lab</v>
      </c>
      <c r="Q89" s="127" t="str">
        <f t="shared" si="303"/>
        <v>MK</v>
      </c>
      <c r="R89" s="127">
        <f t="shared" si="304"/>
        <v>24</v>
      </c>
      <c r="S89" s="127">
        <f t="shared" si="305"/>
        <v>5</v>
      </c>
      <c r="T89" s="127">
        <f t="shared" si="306"/>
        <v>1999</v>
      </c>
      <c r="U89" s="127" t="str">
        <f t="shared" si="307"/>
        <v>24/5/1999</v>
      </c>
      <c r="V89" s="127">
        <f t="shared" si="308"/>
        <v>21</v>
      </c>
      <c r="W89" s="127">
        <f t="shared" si="309"/>
        <v>7</v>
      </c>
      <c r="X89" s="127">
        <f t="shared" si="310"/>
        <v>2021</v>
      </c>
      <c r="Y89" s="127" t="str">
        <f t="shared" si="311"/>
        <v>21/7/2021</v>
      </c>
    </row>
    <row r="90" spans="1:25" s="127" customFormat="1" x14ac:dyDescent="0.3">
      <c r="A90" s="124" t="s">
        <v>116</v>
      </c>
      <c r="B90" s="124" t="str">
        <f t="shared" ref="B90" si="317">B89</f>
        <v>ProVisioNET</v>
      </c>
      <c r="C90" s="124" t="str">
        <f t="shared" si="315"/>
        <v>study</v>
      </c>
      <c r="D90" s="125" t="s">
        <v>197</v>
      </c>
      <c r="E90" s="124" t="str">
        <f t="shared" ref="E90:F90" si="318">E88</f>
        <v>01</v>
      </c>
      <c r="F90" s="124">
        <f t="shared" si="318"/>
        <v>1</v>
      </c>
      <c r="G90" s="124" t="s">
        <v>30</v>
      </c>
      <c r="H90" s="124">
        <v>2</v>
      </c>
      <c r="I90" s="124" t="str">
        <f t="shared" si="231"/>
        <v>ProVisioNET_study_101_01_cam2_2</v>
      </c>
      <c r="J90" s="126" t="s">
        <v>187</v>
      </c>
      <c r="K90" s="124" t="str">
        <f t="shared" si="300"/>
        <v>m</v>
      </c>
      <c r="L90" s="124" t="str">
        <f t="shared" si="301"/>
        <v>Gymnasium</v>
      </c>
      <c r="M90" s="124">
        <v>7</v>
      </c>
      <c r="N90" s="124" t="s">
        <v>196</v>
      </c>
      <c r="O90" s="124">
        <v>0</v>
      </c>
      <c r="P90" s="127" t="str">
        <f t="shared" si="302"/>
        <v>lab</v>
      </c>
      <c r="Q90" s="127" t="str">
        <f t="shared" si="303"/>
        <v>MK</v>
      </c>
      <c r="R90" s="127">
        <f t="shared" si="304"/>
        <v>24</v>
      </c>
      <c r="S90" s="127">
        <f t="shared" si="305"/>
        <v>5</v>
      </c>
      <c r="T90" s="127">
        <f t="shared" si="306"/>
        <v>1999</v>
      </c>
      <c r="U90" s="127" t="str">
        <f t="shared" si="307"/>
        <v>24/5/1999</v>
      </c>
      <c r="V90" s="127">
        <f t="shared" si="308"/>
        <v>21</v>
      </c>
      <c r="W90" s="127">
        <f t="shared" si="309"/>
        <v>7</v>
      </c>
      <c r="X90" s="127">
        <f t="shared" si="310"/>
        <v>2021</v>
      </c>
      <c r="Y90" s="127" t="str">
        <f t="shared" si="311"/>
        <v>21/7/2021</v>
      </c>
    </row>
    <row r="91" spans="1:25" s="127" customFormat="1" x14ac:dyDescent="0.3">
      <c r="A91" s="124" t="s">
        <v>116</v>
      </c>
      <c r="B91" s="124" t="str">
        <f t="shared" ref="B91" si="319">B90</f>
        <v>ProVisioNET</v>
      </c>
      <c r="C91" s="124" t="str">
        <f t="shared" si="315"/>
        <v>study</v>
      </c>
      <c r="D91" s="125" t="s">
        <v>197</v>
      </c>
      <c r="E91" s="124" t="str">
        <f t="shared" ref="E91:F91" si="320">E89</f>
        <v>01</v>
      </c>
      <c r="F91" s="124">
        <f t="shared" si="320"/>
        <v>1</v>
      </c>
      <c r="G91" s="124" t="s">
        <v>31</v>
      </c>
      <c r="H91" s="124">
        <v>1</v>
      </c>
      <c r="I91" s="124" t="str">
        <f t="shared" si="231"/>
        <v>ProVisioNET_study_101_01_cam3_1</v>
      </c>
      <c r="J91" s="126" t="s">
        <v>187</v>
      </c>
      <c r="K91" s="124" t="str">
        <f t="shared" si="300"/>
        <v>m</v>
      </c>
      <c r="L91" s="124" t="str">
        <f t="shared" si="301"/>
        <v>Gymnasium</v>
      </c>
      <c r="M91" s="124">
        <v>7</v>
      </c>
      <c r="N91" s="124" t="s">
        <v>196</v>
      </c>
      <c r="O91" s="124">
        <v>0</v>
      </c>
      <c r="P91" s="127" t="str">
        <f t="shared" si="302"/>
        <v>lab</v>
      </c>
      <c r="Q91" s="127" t="str">
        <f t="shared" si="303"/>
        <v>MK</v>
      </c>
      <c r="R91" s="127">
        <f t="shared" si="304"/>
        <v>24</v>
      </c>
      <c r="S91" s="127">
        <f t="shared" si="305"/>
        <v>5</v>
      </c>
      <c r="T91" s="127">
        <f t="shared" si="306"/>
        <v>1999</v>
      </c>
      <c r="U91" s="127" t="str">
        <f t="shared" si="307"/>
        <v>24/5/1999</v>
      </c>
      <c r="V91" s="127">
        <f t="shared" si="308"/>
        <v>21</v>
      </c>
      <c r="W91" s="127">
        <f t="shared" si="309"/>
        <v>7</v>
      </c>
      <c r="X91" s="127">
        <f t="shared" si="310"/>
        <v>2021</v>
      </c>
      <c r="Y91" s="127" t="str">
        <f t="shared" si="311"/>
        <v>21/7/2021</v>
      </c>
    </row>
    <row r="92" spans="1:25" s="127" customFormat="1" x14ac:dyDescent="0.3">
      <c r="A92" s="124" t="s">
        <v>116</v>
      </c>
      <c r="B92" s="124" t="str">
        <f t="shared" ref="B92" si="321">B91</f>
        <v>ProVisioNET</v>
      </c>
      <c r="C92" s="124" t="str">
        <f t="shared" si="315"/>
        <v>study</v>
      </c>
      <c r="D92" s="125" t="s">
        <v>197</v>
      </c>
      <c r="E92" s="124" t="str">
        <f t="shared" ref="E92:F92" si="322">E90</f>
        <v>01</v>
      </c>
      <c r="F92" s="124">
        <f t="shared" si="322"/>
        <v>1</v>
      </c>
      <c r="G92" s="124" t="s">
        <v>31</v>
      </c>
      <c r="H92" s="124">
        <v>2</v>
      </c>
      <c r="I92" s="124" t="str">
        <f t="shared" si="231"/>
        <v>ProVisioNET_study_101_01_cam3_2</v>
      </c>
      <c r="J92" s="126" t="s">
        <v>187</v>
      </c>
      <c r="K92" s="124" t="str">
        <f t="shared" si="300"/>
        <v>m</v>
      </c>
      <c r="L92" s="124" t="str">
        <f t="shared" si="301"/>
        <v>Gymnasium</v>
      </c>
      <c r="M92" s="124">
        <v>7</v>
      </c>
      <c r="N92" s="124" t="s">
        <v>196</v>
      </c>
      <c r="O92" s="124">
        <v>0</v>
      </c>
      <c r="P92" s="127" t="str">
        <f t="shared" si="302"/>
        <v>lab</v>
      </c>
      <c r="Q92" s="127" t="str">
        <f t="shared" si="303"/>
        <v>MK</v>
      </c>
      <c r="R92" s="127">
        <f t="shared" si="304"/>
        <v>24</v>
      </c>
      <c r="S92" s="127">
        <f t="shared" si="305"/>
        <v>5</v>
      </c>
      <c r="T92" s="127">
        <f t="shared" si="306"/>
        <v>1999</v>
      </c>
      <c r="U92" s="127" t="str">
        <f t="shared" si="307"/>
        <v>24/5/1999</v>
      </c>
      <c r="V92" s="127">
        <f t="shared" si="308"/>
        <v>21</v>
      </c>
      <c r="W92" s="127">
        <f t="shared" si="309"/>
        <v>7</v>
      </c>
      <c r="X92" s="127">
        <f t="shared" si="310"/>
        <v>2021</v>
      </c>
      <c r="Y92" s="127" t="str">
        <f t="shared" si="311"/>
        <v>21/7/2021</v>
      </c>
    </row>
    <row r="93" spans="1:25" s="127" customFormat="1" x14ac:dyDescent="0.3">
      <c r="A93" s="124" t="s">
        <v>116</v>
      </c>
      <c r="B93" s="124" t="str">
        <f t="shared" ref="B93" si="323">B92</f>
        <v>ProVisioNET</v>
      </c>
      <c r="C93" s="124" t="str">
        <f t="shared" si="315"/>
        <v>study</v>
      </c>
      <c r="D93" s="125" t="s">
        <v>197</v>
      </c>
      <c r="E93" s="124" t="str">
        <f t="shared" ref="E93:F93" si="324">E91</f>
        <v>01</v>
      </c>
      <c r="F93" s="124">
        <f t="shared" si="324"/>
        <v>1</v>
      </c>
      <c r="G93" s="124" t="s">
        <v>32</v>
      </c>
      <c r="H93" s="124">
        <v>1</v>
      </c>
      <c r="I93" s="124" t="str">
        <f t="shared" si="231"/>
        <v>ProVisioNET_study_101_01_cam4_1</v>
      </c>
      <c r="J93" s="126" t="s">
        <v>187</v>
      </c>
      <c r="K93" s="124" t="str">
        <f t="shared" si="300"/>
        <v>m</v>
      </c>
      <c r="L93" s="124" t="str">
        <f t="shared" si="301"/>
        <v>Gymnasium</v>
      </c>
      <c r="M93" s="124">
        <v>7</v>
      </c>
      <c r="N93" s="124" t="s">
        <v>196</v>
      </c>
      <c r="O93" s="124">
        <v>0</v>
      </c>
      <c r="P93" s="127" t="str">
        <f t="shared" si="302"/>
        <v>lab</v>
      </c>
      <c r="Q93" s="127" t="str">
        <f t="shared" si="303"/>
        <v>MK</v>
      </c>
      <c r="R93" s="127">
        <f t="shared" si="304"/>
        <v>24</v>
      </c>
      <c r="S93" s="127">
        <f t="shared" si="305"/>
        <v>5</v>
      </c>
      <c r="T93" s="127">
        <f t="shared" si="306"/>
        <v>1999</v>
      </c>
      <c r="U93" s="127" t="str">
        <f t="shared" si="307"/>
        <v>24/5/1999</v>
      </c>
      <c r="V93" s="127">
        <f t="shared" si="308"/>
        <v>21</v>
      </c>
      <c r="W93" s="127">
        <f t="shared" si="309"/>
        <v>7</v>
      </c>
      <c r="X93" s="127">
        <f t="shared" si="310"/>
        <v>2021</v>
      </c>
      <c r="Y93" s="127" t="str">
        <f t="shared" si="311"/>
        <v>21/7/2021</v>
      </c>
    </row>
    <row r="94" spans="1:25" s="127" customFormat="1" x14ac:dyDescent="0.3">
      <c r="A94" s="124" t="s">
        <v>116</v>
      </c>
      <c r="B94" s="124" t="str">
        <f t="shared" ref="B94" si="325">B93</f>
        <v>ProVisioNET</v>
      </c>
      <c r="C94" s="124" t="str">
        <f t="shared" si="315"/>
        <v>study</v>
      </c>
      <c r="D94" s="125" t="s">
        <v>197</v>
      </c>
      <c r="E94" s="124" t="str">
        <f t="shared" ref="E94:F94" si="326">E92</f>
        <v>01</v>
      </c>
      <c r="F94" s="124">
        <f t="shared" si="326"/>
        <v>1</v>
      </c>
      <c r="G94" s="124" t="s">
        <v>32</v>
      </c>
      <c r="H94" s="124">
        <v>2</v>
      </c>
      <c r="I94" s="124" t="str">
        <f t="shared" si="231"/>
        <v>ProVisioNET_study_101_01_cam4_2</v>
      </c>
      <c r="J94" s="126" t="s">
        <v>187</v>
      </c>
      <c r="K94" s="124" t="str">
        <f t="shared" si="300"/>
        <v>m</v>
      </c>
      <c r="L94" s="124" t="str">
        <f t="shared" si="301"/>
        <v>Gymnasium</v>
      </c>
      <c r="M94" s="124">
        <v>7</v>
      </c>
      <c r="N94" s="124" t="s">
        <v>196</v>
      </c>
      <c r="O94" s="124">
        <v>0</v>
      </c>
      <c r="P94" s="127" t="str">
        <f t="shared" si="302"/>
        <v>lab</v>
      </c>
      <c r="Q94" s="127" t="str">
        <f t="shared" si="303"/>
        <v>MK</v>
      </c>
      <c r="R94" s="127">
        <f t="shared" si="304"/>
        <v>24</v>
      </c>
      <c r="S94" s="127">
        <f t="shared" si="305"/>
        <v>5</v>
      </c>
      <c r="T94" s="127">
        <f t="shared" si="306"/>
        <v>1999</v>
      </c>
      <c r="U94" s="127" t="str">
        <f t="shared" si="307"/>
        <v>24/5/1999</v>
      </c>
      <c r="V94" s="127">
        <f t="shared" si="308"/>
        <v>21</v>
      </c>
      <c r="W94" s="127">
        <f t="shared" si="309"/>
        <v>7</v>
      </c>
      <c r="X94" s="127">
        <f t="shared" si="310"/>
        <v>2021</v>
      </c>
      <c r="Y94" s="127" t="str">
        <f t="shared" si="311"/>
        <v>21/7/2021</v>
      </c>
    </row>
    <row r="95" spans="1:25" s="127" customFormat="1" x14ac:dyDescent="0.3">
      <c r="A95" s="124" t="s">
        <v>116</v>
      </c>
      <c r="B95" s="124" t="str">
        <f t="shared" ref="B95" si="327">B94</f>
        <v>ProVisioNET</v>
      </c>
      <c r="C95" s="124" t="str">
        <f t="shared" si="315"/>
        <v>study</v>
      </c>
      <c r="D95" s="125" t="s">
        <v>197</v>
      </c>
      <c r="E95" s="124" t="str">
        <f t="shared" ref="E95" si="328">E93</f>
        <v>01</v>
      </c>
      <c r="F95" s="124">
        <f>F93</f>
        <v>1</v>
      </c>
      <c r="G95" s="124" t="s">
        <v>119</v>
      </c>
      <c r="H95" s="124"/>
      <c r="I95" s="124" t="str">
        <f t="shared" ref="I95:I102" si="329">CONCATENATE(B95,"_",C95,"_",D95,"_",E95,"_",G95)</f>
        <v>ProVisioNET_study_101_01_glasses</v>
      </c>
      <c r="J95" s="126" t="s">
        <v>187</v>
      </c>
      <c r="K95" s="124" t="str">
        <f t="shared" ref="K95:Q95" si="330">K94</f>
        <v>m</v>
      </c>
      <c r="L95" s="124" t="str">
        <f t="shared" si="330"/>
        <v>Gymnasium</v>
      </c>
      <c r="M95" s="124">
        <v>7</v>
      </c>
      <c r="N95" s="124" t="s">
        <v>196</v>
      </c>
      <c r="O95" s="124">
        <v>0</v>
      </c>
      <c r="P95" s="127" t="str">
        <f t="shared" si="330"/>
        <v>lab</v>
      </c>
      <c r="Q95" s="127" t="str">
        <f t="shared" si="330"/>
        <v>MK</v>
      </c>
      <c r="R95" s="127">
        <f t="shared" ref="R95:Y101" si="331">R94</f>
        <v>24</v>
      </c>
      <c r="S95" s="127">
        <f t="shared" si="331"/>
        <v>5</v>
      </c>
      <c r="T95" s="127">
        <f t="shared" si="331"/>
        <v>1999</v>
      </c>
      <c r="U95" s="127" t="str">
        <f t="shared" si="331"/>
        <v>24/5/1999</v>
      </c>
      <c r="V95" s="127">
        <f t="shared" si="331"/>
        <v>21</v>
      </c>
      <c r="W95" s="127">
        <f t="shared" si="331"/>
        <v>7</v>
      </c>
      <c r="X95" s="127">
        <f t="shared" si="331"/>
        <v>2021</v>
      </c>
      <c r="Y95" s="127" t="str">
        <f t="shared" si="331"/>
        <v>21/7/2021</v>
      </c>
    </row>
    <row r="96" spans="1:25" s="127" customFormat="1" x14ac:dyDescent="0.3">
      <c r="A96" s="124" t="s">
        <v>116</v>
      </c>
      <c r="B96" s="124" t="str">
        <f t="shared" ref="B96:C97" si="332">B95</f>
        <v>ProVisioNET</v>
      </c>
      <c r="C96" s="124" t="str">
        <f t="shared" si="332"/>
        <v>study</v>
      </c>
      <c r="D96" s="125" t="s">
        <v>197</v>
      </c>
      <c r="E96" s="124" t="str">
        <f t="shared" ref="E96:F96" si="333">E95</f>
        <v>01</v>
      </c>
      <c r="F96" s="124">
        <f t="shared" si="333"/>
        <v>1</v>
      </c>
      <c r="G96" s="124" t="s">
        <v>120</v>
      </c>
      <c r="H96" s="124"/>
      <c r="I96" s="124" t="str">
        <f t="shared" si="329"/>
        <v>ProVisioNET_study_101_01_ambient</v>
      </c>
      <c r="J96" s="126" t="s">
        <v>187</v>
      </c>
      <c r="K96" s="124" t="str">
        <f t="shared" si="300"/>
        <v>m</v>
      </c>
      <c r="L96" s="124" t="str">
        <f t="shared" si="301"/>
        <v>Gymnasium</v>
      </c>
      <c r="M96" s="124">
        <v>7</v>
      </c>
      <c r="N96" s="124" t="s">
        <v>196</v>
      </c>
      <c r="O96" s="124">
        <v>0</v>
      </c>
      <c r="P96" s="127" t="str">
        <f t="shared" si="302"/>
        <v>lab</v>
      </c>
      <c r="Q96" s="127" t="str">
        <f t="shared" si="303"/>
        <v>MK</v>
      </c>
      <c r="R96" s="127">
        <f t="shared" si="331"/>
        <v>24</v>
      </c>
      <c r="S96" s="127">
        <f t="shared" si="331"/>
        <v>5</v>
      </c>
      <c r="T96" s="127">
        <f t="shared" si="331"/>
        <v>1999</v>
      </c>
      <c r="U96" s="127" t="str">
        <f t="shared" si="331"/>
        <v>24/5/1999</v>
      </c>
      <c r="V96" s="127">
        <f t="shared" si="308"/>
        <v>21</v>
      </c>
      <c r="W96" s="127">
        <f t="shared" si="309"/>
        <v>7</v>
      </c>
      <c r="X96" s="127">
        <f t="shared" si="310"/>
        <v>2021</v>
      </c>
      <c r="Y96" s="127" t="str">
        <f t="shared" si="311"/>
        <v>21/7/2021</v>
      </c>
    </row>
    <row r="97" spans="1:25" s="127" customFormat="1" x14ac:dyDescent="0.3">
      <c r="A97" s="124" t="s">
        <v>116</v>
      </c>
      <c r="B97" s="124" t="str">
        <f t="shared" ref="B97" si="334">B95</f>
        <v>ProVisioNET</v>
      </c>
      <c r="C97" s="124" t="str">
        <f t="shared" si="332"/>
        <v>study</v>
      </c>
      <c r="D97" s="125" t="s">
        <v>197</v>
      </c>
      <c r="E97" s="124" t="str">
        <f t="shared" ref="E97:F98" si="335">E96</f>
        <v>01</v>
      </c>
      <c r="F97" s="124">
        <f t="shared" si="335"/>
        <v>1</v>
      </c>
      <c r="G97" s="124" t="s">
        <v>121</v>
      </c>
      <c r="H97" s="124"/>
      <c r="I97" s="124" t="str">
        <f t="shared" si="329"/>
        <v>ProVisioNET_study_101_01_ETrawdata</v>
      </c>
      <c r="J97" s="126" t="s">
        <v>187</v>
      </c>
      <c r="K97" s="124" t="str">
        <f t="shared" si="300"/>
        <v>m</v>
      </c>
      <c r="L97" s="124" t="str">
        <f t="shared" si="301"/>
        <v>Gymnasium</v>
      </c>
      <c r="M97" s="124">
        <v>7</v>
      </c>
      <c r="N97" s="124" t="s">
        <v>196</v>
      </c>
      <c r="O97" s="124">
        <v>0</v>
      </c>
      <c r="P97" s="127" t="str">
        <f t="shared" si="302"/>
        <v>lab</v>
      </c>
      <c r="Q97" s="127" t="str">
        <f t="shared" si="303"/>
        <v>MK</v>
      </c>
      <c r="R97" s="127">
        <f t="shared" si="331"/>
        <v>24</v>
      </c>
      <c r="S97" s="127">
        <f t="shared" si="331"/>
        <v>5</v>
      </c>
      <c r="T97" s="127">
        <f t="shared" si="331"/>
        <v>1999</v>
      </c>
      <c r="U97" s="127" t="str">
        <f t="shared" si="331"/>
        <v>24/5/1999</v>
      </c>
      <c r="V97" s="127">
        <f t="shared" si="308"/>
        <v>21</v>
      </c>
      <c r="W97" s="127">
        <f t="shared" si="309"/>
        <v>7</v>
      </c>
      <c r="X97" s="127">
        <f t="shared" si="310"/>
        <v>2021</v>
      </c>
      <c r="Y97" s="127" t="str">
        <f t="shared" si="311"/>
        <v>21/7/2021</v>
      </c>
    </row>
    <row r="98" spans="1:25" s="127" customFormat="1" x14ac:dyDescent="0.3">
      <c r="A98" s="124" t="s">
        <v>116</v>
      </c>
      <c r="B98" s="124" t="str">
        <f t="shared" ref="B98:C98" si="336">B97</f>
        <v>ProVisioNET</v>
      </c>
      <c r="C98" s="124" t="str">
        <f t="shared" si="336"/>
        <v>study</v>
      </c>
      <c r="D98" s="125" t="s">
        <v>197</v>
      </c>
      <c r="E98" s="124" t="str">
        <f t="shared" si="335"/>
        <v>01</v>
      </c>
      <c r="F98" s="124">
        <v>1</v>
      </c>
      <c r="G98" s="124" t="s">
        <v>185</v>
      </c>
      <c r="H98" s="124"/>
      <c r="I98" s="124" t="str">
        <f t="shared" si="329"/>
        <v>ProVisioNET_study_101_01_sri_obs</v>
      </c>
      <c r="J98" s="126" t="s">
        <v>187</v>
      </c>
      <c r="K98" s="124" t="str">
        <f t="shared" si="300"/>
        <v>m</v>
      </c>
      <c r="L98" s="124" t="str">
        <f t="shared" si="301"/>
        <v>Gymnasium</v>
      </c>
      <c r="M98" s="124">
        <v>7</v>
      </c>
      <c r="N98" s="124" t="s">
        <v>196</v>
      </c>
      <c r="O98" s="124">
        <v>0</v>
      </c>
      <c r="P98" s="127" t="str">
        <f t="shared" si="302"/>
        <v>lab</v>
      </c>
      <c r="Q98" s="127" t="str">
        <f t="shared" si="303"/>
        <v>MK</v>
      </c>
      <c r="R98" s="127">
        <f t="shared" si="331"/>
        <v>24</v>
      </c>
      <c r="S98" s="127">
        <f t="shared" si="331"/>
        <v>5</v>
      </c>
      <c r="T98" s="127">
        <f t="shared" si="331"/>
        <v>1999</v>
      </c>
      <c r="U98" s="127" t="str">
        <f t="shared" si="331"/>
        <v>24/5/1999</v>
      </c>
      <c r="V98" s="127">
        <f t="shared" si="308"/>
        <v>21</v>
      </c>
      <c r="W98" s="127">
        <f t="shared" si="309"/>
        <v>7</v>
      </c>
      <c r="X98" s="127">
        <f t="shared" si="310"/>
        <v>2021</v>
      </c>
      <c r="Y98" s="127" t="str">
        <f t="shared" si="311"/>
        <v>21/7/2021</v>
      </c>
    </row>
    <row r="99" spans="1:25" s="124" customFormat="1" x14ac:dyDescent="0.3">
      <c r="A99" s="124" t="s">
        <v>116</v>
      </c>
      <c r="B99" s="124" t="str">
        <f t="shared" ref="B99:C99" si="337">B98</f>
        <v>ProVisioNET</v>
      </c>
      <c r="C99" s="124" t="str">
        <f t="shared" si="337"/>
        <v>study</v>
      </c>
      <c r="D99" s="125" t="s">
        <v>197</v>
      </c>
      <c r="E99" s="124" t="str">
        <f>E98</f>
        <v>01</v>
      </c>
      <c r="F99" s="124">
        <v>1</v>
      </c>
      <c r="G99" s="124" t="s">
        <v>179</v>
      </c>
      <c r="I99" s="124" t="str">
        <f t="shared" si="329"/>
        <v>ProVisioNET_study_101_01_sri_ambient</v>
      </c>
      <c r="J99" s="133" t="s">
        <v>187</v>
      </c>
      <c r="K99" s="124" t="str">
        <f t="shared" ref="K99:L100" si="338">K98</f>
        <v>m</v>
      </c>
      <c r="L99" s="124" t="str">
        <f t="shared" si="338"/>
        <v>Gymnasium</v>
      </c>
      <c r="M99" s="124">
        <v>7</v>
      </c>
      <c r="N99" s="124" t="s">
        <v>196</v>
      </c>
      <c r="O99" s="124">
        <v>0</v>
      </c>
      <c r="P99" s="127" t="str">
        <f t="shared" ref="P99" si="339">P98</f>
        <v>lab</v>
      </c>
      <c r="Q99" s="127" t="str">
        <f t="shared" si="303"/>
        <v>MK</v>
      </c>
      <c r="R99" s="127">
        <f t="shared" si="331"/>
        <v>24</v>
      </c>
      <c r="S99" s="127">
        <f t="shared" si="331"/>
        <v>5</v>
      </c>
      <c r="T99" s="127">
        <f t="shared" si="331"/>
        <v>1999</v>
      </c>
      <c r="U99" s="127" t="str">
        <f t="shared" si="331"/>
        <v>24/5/1999</v>
      </c>
      <c r="V99" s="127">
        <f t="shared" si="308"/>
        <v>21</v>
      </c>
      <c r="W99" s="127">
        <f t="shared" si="309"/>
        <v>7</v>
      </c>
      <c r="X99" s="127">
        <f t="shared" si="310"/>
        <v>2021</v>
      </c>
      <c r="Y99" s="127" t="str">
        <f t="shared" si="311"/>
        <v>21/7/2021</v>
      </c>
    </row>
    <row r="100" spans="1:25" s="124" customFormat="1" x14ac:dyDescent="0.3">
      <c r="A100" s="124" t="s">
        <v>116</v>
      </c>
      <c r="B100" s="124" t="str">
        <f t="shared" ref="B100" si="340">B99</f>
        <v>ProVisioNET</v>
      </c>
      <c r="C100" s="124" t="str">
        <f t="shared" ref="C100" si="341">C99</f>
        <v>study</v>
      </c>
      <c r="D100" s="125" t="s">
        <v>197</v>
      </c>
      <c r="E100" s="124" t="str">
        <f>E99</f>
        <v>01</v>
      </c>
      <c r="F100" s="124">
        <v>1</v>
      </c>
      <c r="G100" s="124" t="s">
        <v>198</v>
      </c>
      <c r="I100" s="124" t="str">
        <f t="shared" si="329"/>
        <v>ProVisioNET_study_101_01_fitbit</v>
      </c>
      <c r="J100" s="133" t="s">
        <v>187</v>
      </c>
      <c r="K100" s="124" t="str">
        <f t="shared" si="338"/>
        <v>m</v>
      </c>
      <c r="L100" s="124" t="str">
        <f t="shared" si="338"/>
        <v>Gymnasium</v>
      </c>
      <c r="M100" s="124">
        <v>7</v>
      </c>
      <c r="N100" s="124" t="s">
        <v>196</v>
      </c>
      <c r="O100" s="124">
        <v>0</v>
      </c>
      <c r="P100" s="127" t="s">
        <v>10</v>
      </c>
      <c r="Q100" s="127" t="s">
        <v>17</v>
      </c>
      <c r="R100" s="127">
        <f t="shared" si="331"/>
        <v>24</v>
      </c>
      <c r="S100" s="127">
        <f t="shared" si="331"/>
        <v>5</v>
      </c>
      <c r="T100" s="127">
        <f t="shared" si="331"/>
        <v>1999</v>
      </c>
      <c r="U100" s="127" t="str">
        <f t="shared" si="331"/>
        <v>24/5/1999</v>
      </c>
      <c r="V100" s="127">
        <f t="shared" si="308"/>
        <v>21</v>
      </c>
      <c r="W100" s="127">
        <f t="shared" si="309"/>
        <v>7</v>
      </c>
      <c r="X100" s="127">
        <f t="shared" si="310"/>
        <v>2021</v>
      </c>
      <c r="Y100" s="127" t="str">
        <f t="shared" si="311"/>
        <v>21/7/2021</v>
      </c>
    </row>
    <row r="101" spans="1:25" s="134" customFormat="1" x14ac:dyDescent="0.3">
      <c r="A101" s="134" t="s">
        <v>116</v>
      </c>
      <c r="B101" s="134" t="str">
        <f>B99</f>
        <v>ProVisioNET</v>
      </c>
      <c r="C101" s="134" t="str">
        <f>C99</f>
        <v>study</v>
      </c>
      <c r="D101" s="135" t="s">
        <v>197</v>
      </c>
      <c r="E101" s="134" t="str">
        <f>E99</f>
        <v>01</v>
      </c>
      <c r="F101" s="134">
        <v>1</v>
      </c>
      <c r="G101" s="134" t="s">
        <v>194</v>
      </c>
      <c r="I101" s="134" t="str">
        <f t="shared" si="329"/>
        <v>ProVisioNET_study_101_01_zed</v>
      </c>
      <c r="J101" s="136" t="s">
        <v>204</v>
      </c>
      <c r="K101" s="134" t="str">
        <f>K99</f>
        <v>m</v>
      </c>
      <c r="L101" s="134" t="s">
        <v>182</v>
      </c>
      <c r="M101" s="134">
        <v>7</v>
      </c>
      <c r="N101" s="134" t="s">
        <v>196</v>
      </c>
      <c r="O101" s="134">
        <v>0</v>
      </c>
      <c r="P101" s="134" t="str">
        <f>P99</f>
        <v>lab</v>
      </c>
      <c r="Q101" s="134" t="str">
        <f>Q99</f>
        <v>MK</v>
      </c>
      <c r="R101" s="134">
        <f t="shared" si="331"/>
        <v>24</v>
      </c>
      <c r="S101" s="134">
        <f t="shared" si="331"/>
        <v>5</v>
      </c>
      <c r="T101" s="134">
        <f t="shared" si="331"/>
        <v>1999</v>
      </c>
      <c r="U101" s="134" t="str">
        <f t="shared" si="331"/>
        <v>24/5/1999</v>
      </c>
      <c r="V101" s="134">
        <f t="shared" ref="V101:Y101" si="342">V99</f>
        <v>21</v>
      </c>
      <c r="W101" s="134">
        <f t="shared" si="342"/>
        <v>7</v>
      </c>
      <c r="X101" s="134">
        <f t="shared" si="342"/>
        <v>2021</v>
      </c>
      <c r="Y101" s="134" t="str">
        <f t="shared" si="342"/>
        <v>21/7/2021</v>
      </c>
    </row>
    <row r="102" spans="1:25" s="123" customFormat="1" x14ac:dyDescent="0.3">
      <c r="A102" s="116" t="s">
        <v>115</v>
      </c>
      <c r="B102" s="117" t="s">
        <v>175</v>
      </c>
      <c r="C102" s="117" t="s">
        <v>0</v>
      </c>
      <c r="D102" s="118" t="s">
        <v>199</v>
      </c>
      <c r="E102" s="119" t="s">
        <v>20</v>
      </c>
      <c r="F102" s="117">
        <v>2</v>
      </c>
      <c r="G102" s="117" t="s">
        <v>116</v>
      </c>
      <c r="H102" s="117"/>
      <c r="I102" s="124" t="str">
        <f t="shared" si="329"/>
        <v>ProVisioNET_study_102_02_label</v>
      </c>
      <c r="J102" s="117" t="s">
        <v>114</v>
      </c>
      <c r="K102" s="132" t="s">
        <v>195</v>
      </c>
      <c r="L102" s="117" t="s">
        <v>182</v>
      </c>
      <c r="M102" s="117">
        <v>6</v>
      </c>
      <c r="N102" s="117" t="s">
        <v>200</v>
      </c>
      <c r="O102" s="117">
        <v>0</v>
      </c>
      <c r="P102" s="122" t="s">
        <v>10</v>
      </c>
      <c r="Q102" s="122" t="s">
        <v>17</v>
      </c>
      <c r="R102" s="122">
        <v>22</v>
      </c>
      <c r="S102" s="122">
        <v>11</v>
      </c>
      <c r="T102" s="122">
        <v>1996</v>
      </c>
      <c r="U102" s="122" t="str">
        <f>R102&amp;"/"&amp;S102&amp;"/"&amp;T102</f>
        <v>22/11/1996</v>
      </c>
      <c r="V102" s="122">
        <v>27</v>
      </c>
      <c r="W102" s="122">
        <v>7</v>
      </c>
      <c r="X102" s="122">
        <v>2021</v>
      </c>
      <c r="Y102" s="122" t="str">
        <f>V102&amp;"/"&amp;W102&amp;"/"&amp;X102</f>
        <v>27/7/2021</v>
      </c>
    </row>
    <row r="103" spans="1:25" s="127" customFormat="1" x14ac:dyDescent="0.3">
      <c r="A103" s="124" t="s">
        <v>116</v>
      </c>
      <c r="B103" s="124" t="str">
        <f t="shared" ref="B103:C103" si="343">B102</f>
        <v>ProVisioNET</v>
      </c>
      <c r="C103" s="124" t="str">
        <f t="shared" si="343"/>
        <v>study</v>
      </c>
      <c r="D103" s="125" t="s">
        <v>199</v>
      </c>
      <c r="E103" s="124" t="str">
        <f t="shared" ref="E103" si="344">E102</f>
        <v>02</v>
      </c>
      <c r="F103" s="124">
        <v>2</v>
      </c>
      <c r="G103" s="124" t="s">
        <v>118</v>
      </c>
      <c r="H103" s="124">
        <v>1</v>
      </c>
      <c r="I103" s="124" t="str">
        <f t="shared" si="231"/>
        <v>ProVisioNET_study_102_02_cam1_1</v>
      </c>
      <c r="J103" s="126" t="s">
        <v>187</v>
      </c>
      <c r="K103" s="124" t="str">
        <f t="shared" ref="K103:L114" si="345">K102</f>
        <v>m</v>
      </c>
      <c r="L103" s="124" t="str">
        <f t="shared" si="345"/>
        <v>Gymnasium</v>
      </c>
      <c r="M103" s="124">
        <v>6</v>
      </c>
      <c r="N103" s="124" t="s">
        <v>200</v>
      </c>
      <c r="O103" s="124">
        <v>0</v>
      </c>
      <c r="P103" s="127" t="str">
        <f t="shared" ref="P103:W116" si="346">P102</f>
        <v>lab</v>
      </c>
      <c r="Q103" s="127" t="str">
        <f t="shared" si="346"/>
        <v>MK</v>
      </c>
      <c r="R103" s="127">
        <v>22</v>
      </c>
      <c r="S103" s="127">
        <v>11</v>
      </c>
      <c r="T103" s="127">
        <v>1996</v>
      </c>
      <c r="U103" s="127" t="str">
        <f t="shared" ref="U103:U110" si="347">U102</f>
        <v>22/11/1996</v>
      </c>
      <c r="V103" s="127">
        <f t="shared" si="346"/>
        <v>27</v>
      </c>
      <c r="W103" s="127">
        <f t="shared" si="346"/>
        <v>7</v>
      </c>
      <c r="X103" s="127">
        <f t="shared" si="310"/>
        <v>2021</v>
      </c>
      <c r="Y103" s="127" t="str">
        <f t="shared" si="310"/>
        <v>27/7/2021</v>
      </c>
    </row>
    <row r="104" spans="1:25" s="127" customFormat="1" x14ac:dyDescent="0.3">
      <c r="A104" s="124" t="s">
        <v>116</v>
      </c>
      <c r="B104" s="124" t="str">
        <f t="shared" ref="B104:C104" si="348">B103</f>
        <v>ProVisioNET</v>
      </c>
      <c r="C104" s="124" t="str">
        <f t="shared" si="348"/>
        <v>study</v>
      </c>
      <c r="D104" s="125" t="s">
        <v>199</v>
      </c>
      <c r="E104" s="124" t="str">
        <f t="shared" ref="E104" si="349">E103</f>
        <v>02</v>
      </c>
      <c r="F104" s="124">
        <v>2</v>
      </c>
      <c r="G104" s="124" t="s">
        <v>118</v>
      </c>
      <c r="H104" s="124">
        <v>2</v>
      </c>
      <c r="I104" s="124" t="str">
        <f t="shared" si="231"/>
        <v>ProVisioNET_study_102_02_cam1_2</v>
      </c>
      <c r="J104" s="126" t="s">
        <v>187</v>
      </c>
      <c r="K104" s="124" t="str">
        <f t="shared" si="345"/>
        <v>m</v>
      </c>
      <c r="L104" s="124" t="str">
        <f t="shared" si="345"/>
        <v>Gymnasium</v>
      </c>
      <c r="M104" s="124">
        <v>6</v>
      </c>
      <c r="N104" s="124" t="s">
        <v>200</v>
      </c>
      <c r="O104" s="124">
        <v>0</v>
      </c>
      <c r="P104" s="127" t="str">
        <f t="shared" si="346"/>
        <v>lab</v>
      </c>
      <c r="Q104" s="127" t="str">
        <f t="shared" si="346"/>
        <v>MK</v>
      </c>
      <c r="R104" s="127">
        <v>22</v>
      </c>
      <c r="S104" s="127">
        <v>11</v>
      </c>
      <c r="T104" s="127">
        <v>1996</v>
      </c>
      <c r="U104" s="127" t="str">
        <f t="shared" si="347"/>
        <v>22/11/1996</v>
      </c>
      <c r="V104" s="127">
        <f t="shared" si="346"/>
        <v>27</v>
      </c>
      <c r="W104" s="127">
        <f t="shared" si="346"/>
        <v>7</v>
      </c>
      <c r="X104" s="127">
        <f t="shared" si="310"/>
        <v>2021</v>
      </c>
      <c r="Y104" s="127" t="str">
        <f t="shared" si="310"/>
        <v>27/7/2021</v>
      </c>
    </row>
    <row r="105" spans="1:25" s="127" customFormat="1" x14ac:dyDescent="0.3">
      <c r="A105" s="124" t="s">
        <v>116</v>
      </c>
      <c r="B105" s="124" t="str">
        <f t="shared" ref="B105" si="350">B104</f>
        <v>ProVisioNET</v>
      </c>
      <c r="C105" s="124" t="str">
        <f t="shared" ref="C105:C111" si="351">C103</f>
        <v>study</v>
      </c>
      <c r="D105" s="125" t="s">
        <v>199</v>
      </c>
      <c r="E105" s="124" t="str">
        <f t="shared" ref="E105:F105" si="352">E103</f>
        <v>02</v>
      </c>
      <c r="F105" s="124">
        <f t="shared" si="352"/>
        <v>2</v>
      </c>
      <c r="G105" s="124" t="s">
        <v>30</v>
      </c>
      <c r="H105" s="124">
        <v>1</v>
      </c>
      <c r="I105" s="124" t="str">
        <f t="shared" si="231"/>
        <v>ProVisioNET_study_102_02_cam2_1</v>
      </c>
      <c r="J105" s="126" t="s">
        <v>187</v>
      </c>
      <c r="K105" s="124" t="str">
        <f t="shared" si="345"/>
        <v>m</v>
      </c>
      <c r="L105" s="124" t="str">
        <f t="shared" si="345"/>
        <v>Gymnasium</v>
      </c>
      <c r="M105" s="124">
        <v>6</v>
      </c>
      <c r="N105" s="124" t="s">
        <v>200</v>
      </c>
      <c r="O105" s="124">
        <v>0</v>
      </c>
      <c r="P105" s="127" t="str">
        <f t="shared" si="346"/>
        <v>lab</v>
      </c>
      <c r="Q105" s="127" t="str">
        <f t="shared" si="346"/>
        <v>MK</v>
      </c>
      <c r="R105" s="127">
        <v>22</v>
      </c>
      <c r="S105" s="127">
        <v>11</v>
      </c>
      <c r="T105" s="127">
        <v>1996</v>
      </c>
      <c r="U105" s="127" t="str">
        <f t="shared" si="347"/>
        <v>22/11/1996</v>
      </c>
      <c r="V105" s="127">
        <f t="shared" si="346"/>
        <v>27</v>
      </c>
      <c r="W105" s="127">
        <f t="shared" si="346"/>
        <v>7</v>
      </c>
      <c r="X105" s="127">
        <f t="shared" si="310"/>
        <v>2021</v>
      </c>
      <c r="Y105" s="127" t="str">
        <f t="shared" si="310"/>
        <v>27/7/2021</v>
      </c>
    </row>
    <row r="106" spans="1:25" s="127" customFormat="1" x14ac:dyDescent="0.3">
      <c r="A106" s="124" t="s">
        <v>116</v>
      </c>
      <c r="B106" s="124" t="str">
        <f t="shared" ref="B106" si="353">B105</f>
        <v>ProVisioNET</v>
      </c>
      <c r="C106" s="124" t="str">
        <f t="shared" si="351"/>
        <v>study</v>
      </c>
      <c r="D106" s="125" t="s">
        <v>199</v>
      </c>
      <c r="E106" s="124" t="str">
        <f t="shared" ref="E106:F106" si="354">E104</f>
        <v>02</v>
      </c>
      <c r="F106" s="124">
        <f t="shared" si="354"/>
        <v>2</v>
      </c>
      <c r="G106" s="124" t="s">
        <v>30</v>
      </c>
      <c r="H106" s="124">
        <v>2</v>
      </c>
      <c r="I106" s="124" t="str">
        <f t="shared" si="231"/>
        <v>ProVisioNET_study_102_02_cam2_2</v>
      </c>
      <c r="J106" s="126" t="s">
        <v>187</v>
      </c>
      <c r="K106" s="124" t="str">
        <f t="shared" si="345"/>
        <v>m</v>
      </c>
      <c r="L106" s="124" t="str">
        <f t="shared" si="345"/>
        <v>Gymnasium</v>
      </c>
      <c r="M106" s="124">
        <v>6</v>
      </c>
      <c r="N106" s="124" t="s">
        <v>200</v>
      </c>
      <c r="O106" s="124">
        <v>0</v>
      </c>
      <c r="P106" s="127" t="str">
        <f t="shared" si="346"/>
        <v>lab</v>
      </c>
      <c r="Q106" s="127" t="str">
        <f t="shared" si="346"/>
        <v>MK</v>
      </c>
      <c r="R106" s="127">
        <v>22</v>
      </c>
      <c r="S106" s="127">
        <v>11</v>
      </c>
      <c r="T106" s="127">
        <v>1996</v>
      </c>
      <c r="U106" s="127" t="str">
        <f t="shared" si="347"/>
        <v>22/11/1996</v>
      </c>
      <c r="V106" s="127">
        <f t="shared" si="346"/>
        <v>27</v>
      </c>
      <c r="W106" s="127">
        <f t="shared" si="346"/>
        <v>7</v>
      </c>
      <c r="X106" s="127">
        <f t="shared" si="310"/>
        <v>2021</v>
      </c>
      <c r="Y106" s="127" t="str">
        <f t="shared" si="310"/>
        <v>27/7/2021</v>
      </c>
    </row>
    <row r="107" spans="1:25" s="127" customFormat="1" x14ac:dyDescent="0.3">
      <c r="A107" s="124" t="s">
        <v>116</v>
      </c>
      <c r="B107" s="124" t="str">
        <f t="shared" ref="B107" si="355">B106</f>
        <v>ProVisioNET</v>
      </c>
      <c r="C107" s="124" t="str">
        <f t="shared" si="351"/>
        <v>study</v>
      </c>
      <c r="D107" s="125" t="s">
        <v>199</v>
      </c>
      <c r="E107" s="124" t="str">
        <f t="shared" ref="E107:F107" si="356">E105</f>
        <v>02</v>
      </c>
      <c r="F107" s="124">
        <f t="shared" si="356"/>
        <v>2</v>
      </c>
      <c r="G107" s="124" t="s">
        <v>31</v>
      </c>
      <c r="H107" s="124">
        <v>1</v>
      </c>
      <c r="I107" s="124" t="str">
        <f t="shared" si="231"/>
        <v>ProVisioNET_study_102_02_cam3_1</v>
      </c>
      <c r="J107" s="126" t="s">
        <v>187</v>
      </c>
      <c r="K107" s="124" t="str">
        <f t="shared" si="345"/>
        <v>m</v>
      </c>
      <c r="L107" s="124" t="str">
        <f t="shared" si="345"/>
        <v>Gymnasium</v>
      </c>
      <c r="M107" s="124">
        <v>6</v>
      </c>
      <c r="N107" s="124" t="s">
        <v>200</v>
      </c>
      <c r="O107" s="124">
        <v>0</v>
      </c>
      <c r="P107" s="127" t="str">
        <f t="shared" si="346"/>
        <v>lab</v>
      </c>
      <c r="Q107" s="127" t="str">
        <f t="shared" si="346"/>
        <v>MK</v>
      </c>
      <c r="R107" s="127">
        <v>22</v>
      </c>
      <c r="S107" s="127">
        <v>11</v>
      </c>
      <c r="T107" s="127">
        <v>1996</v>
      </c>
      <c r="U107" s="127" t="str">
        <f t="shared" si="347"/>
        <v>22/11/1996</v>
      </c>
      <c r="V107" s="127">
        <f t="shared" si="346"/>
        <v>27</v>
      </c>
      <c r="W107" s="127">
        <f t="shared" si="346"/>
        <v>7</v>
      </c>
      <c r="X107" s="127">
        <f t="shared" si="310"/>
        <v>2021</v>
      </c>
      <c r="Y107" s="127" t="str">
        <f t="shared" si="310"/>
        <v>27/7/2021</v>
      </c>
    </row>
    <row r="108" spans="1:25" s="127" customFormat="1" x14ac:dyDescent="0.3">
      <c r="A108" s="124" t="s">
        <v>116</v>
      </c>
      <c r="B108" s="124" t="str">
        <f t="shared" ref="B108" si="357">B107</f>
        <v>ProVisioNET</v>
      </c>
      <c r="C108" s="124" t="str">
        <f t="shared" si="351"/>
        <v>study</v>
      </c>
      <c r="D108" s="125" t="s">
        <v>199</v>
      </c>
      <c r="E108" s="124" t="str">
        <f t="shared" ref="E108:F108" si="358">E106</f>
        <v>02</v>
      </c>
      <c r="F108" s="124">
        <f t="shared" si="358"/>
        <v>2</v>
      </c>
      <c r="G108" s="124" t="s">
        <v>31</v>
      </c>
      <c r="H108" s="124">
        <v>2</v>
      </c>
      <c r="I108" s="124" t="str">
        <f t="shared" si="231"/>
        <v>ProVisioNET_study_102_02_cam3_2</v>
      </c>
      <c r="J108" s="126" t="s">
        <v>187</v>
      </c>
      <c r="K108" s="124" t="str">
        <f t="shared" si="345"/>
        <v>m</v>
      </c>
      <c r="L108" s="124" t="str">
        <f t="shared" si="345"/>
        <v>Gymnasium</v>
      </c>
      <c r="M108" s="124">
        <v>6</v>
      </c>
      <c r="N108" s="124" t="s">
        <v>200</v>
      </c>
      <c r="O108" s="124">
        <v>0</v>
      </c>
      <c r="P108" s="127" t="str">
        <f t="shared" si="346"/>
        <v>lab</v>
      </c>
      <c r="Q108" s="127" t="str">
        <f t="shared" si="346"/>
        <v>MK</v>
      </c>
      <c r="R108" s="127">
        <v>22</v>
      </c>
      <c r="S108" s="127">
        <v>11</v>
      </c>
      <c r="T108" s="127">
        <v>1996</v>
      </c>
      <c r="U108" s="127" t="str">
        <f t="shared" si="347"/>
        <v>22/11/1996</v>
      </c>
      <c r="V108" s="127">
        <f t="shared" si="346"/>
        <v>27</v>
      </c>
      <c r="W108" s="127">
        <f t="shared" si="346"/>
        <v>7</v>
      </c>
      <c r="X108" s="127">
        <f t="shared" si="310"/>
        <v>2021</v>
      </c>
      <c r="Y108" s="127" t="str">
        <f t="shared" si="310"/>
        <v>27/7/2021</v>
      </c>
    </row>
    <row r="109" spans="1:25" s="127" customFormat="1" x14ac:dyDescent="0.3">
      <c r="A109" s="124" t="s">
        <v>116</v>
      </c>
      <c r="B109" s="124" t="str">
        <f t="shared" ref="B109" si="359">B108</f>
        <v>ProVisioNET</v>
      </c>
      <c r="C109" s="124" t="str">
        <f t="shared" si="351"/>
        <v>study</v>
      </c>
      <c r="D109" s="125" t="s">
        <v>199</v>
      </c>
      <c r="E109" s="124" t="str">
        <f t="shared" ref="E109:F109" si="360">E107</f>
        <v>02</v>
      </c>
      <c r="F109" s="124">
        <f t="shared" si="360"/>
        <v>2</v>
      </c>
      <c r="G109" s="124" t="s">
        <v>32</v>
      </c>
      <c r="H109" s="124">
        <v>1</v>
      </c>
      <c r="I109" s="124" t="str">
        <f t="shared" si="231"/>
        <v>ProVisioNET_study_102_02_cam4_1</v>
      </c>
      <c r="J109" s="126" t="s">
        <v>187</v>
      </c>
      <c r="K109" s="124" t="str">
        <f t="shared" si="345"/>
        <v>m</v>
      </c>
      <c r="L109" s="124" t="str">
        <f t="shared" si="345"/>
        <v>Gymnasium</v>
      </c>
      <c r="M109" s="124">
        <v>6</v>
      </c>
      <c r="N109" s="124" t="s">
        <v>200</v>
      </c>
      <c r="O109" s="124">
        <v>0</v>
      </c>
      <c r="P109" s="127" t="str">
        <f t="shared" si="346"/>
        <v>lab</v>
      </c>
      <c r="Q109" s="127" t="str">
        <f t="shared" si="346"/>
        <v>MK</v>
      </c>
      <c r="R109" s="127">
        <v>22</v>
      </c>
      <c r="S109" s="127">
        <v>11</v>
      </c>
      <c r="T109" s="127">
        <v>1996</v>
      </c>
      <c r="U109" s="127" t="str">
        <f t="shared" si="347"/>
        <v>22/11/1996</v>
      </c>
      <c r="V109" s="127">
        <f t="shared" si="346"/>
        <v>27</v>
      </c>
      <c r="W109" s="127">
        <f t="shared" si="346"/>
        <v>7</v>
      </c>
      <c r="X109" s="127">
        <f t="shared" si="310"/>
        <v>2021</v>
      </c>
      <c r="Y109" s="127" t="str">
        <f t="shared" si="310"/>
        <v>27/7/2021</v>
      </c>
    </row>
    <row r="110" spans="1:25" s="127" customFormat="1" x14ac:dyDescent="0.3">
      <c r="A110" s="124" t="s">
        <v>116</v>
      </c>
      <c r="B110" s="124" t="str">
        <f t="shared" ref="B110" si="361">B109</f>
        <v>ProVisioNET</v>
      </c>
      <c r="C110" s="124" t="str">
        <f t="shared" si="351"/>
        <v>study</v>
      </c>
      <c r="D110" s="125" t="s">
        <v>199</v>
      </c>
      <c r="E110" s="124" t="str">
        <f t="shared" ref="E110:F110" si="362">E108</f>
        <v>02</v>
      </c>
      <c r="F110" s="124">
        <f t="shared" si="362"/>
        <v>2</v>
      </c>
      <c r="G110" s="124" t="s">
        <v>32</v>
      </c>
      <c r="H110" s="124">
        <v>2</v>
      </c>
      <c r="I110" s="124" t="str">
        <f t="shared" si="231"/>
        <v>ProVisioNET_study_102_02_cam4_2</v>
      </c>
      <c r="J110" s="126" t="s">
        <v>187</v>
      </c>
      <c r="K110" s="124" t="str">
        <f t="shared" si="345"/>
        <v>m</v>
      </c>
      <c r="L110" s="124" t="str">
        <f t="shared" si="345"/>
        <v>Gymnasium</v>
      </c>
      <c r="M110" s="124">
        <v>6</v>
      </c>
      <c r="N110" s="124" t="s">
        <v>200</v>
      </c>
      <c r="O110" s="124">
        <v>0</v>
      </c>
      <c r="P110" s="127" t="str">
        <f t="shared" si="346"/>
        <v>lab</v>
      </c>
      <c r="Q110" s="127" t="str">
        <f t="shared" si="346"/>
        <v>MK</v>
      </c>
      <c r="R110" s="127">
        <v>22</v>
      </c>
      <c r="S110" s="127">
        <v>11</v>
      </c>
      <c r="T110" s="127">
        <v>1996</v>
      </c>
      <c r="U110" s="127" t="str">
        <f t="shared" si="347"/>
        <v>22/11/1996</v>
      </c>
      <c r="V110" s="127">
        <f t="shared" si="346"/>
        <v>27</v>
      </c>
      <c r="W110" s="127">
        <f t="shared" si="346"/>
        <v>7</v>
      </c>
      <c r="X110" s="127">
        <f t="shared" si="310"/>
        <v>2021</v>
      </c>
      <c r="Y110" s="127" t="str">
        <f t="shared" si="310"/>
        <v>27/7/2021</v>
      </c>
    </row>
    <row r="111" spans="1:25" s="127" customFormat="1" x14ac:dyDescent="0.3">
      <c r="A111" s="124" t="s">
        <v>116</v>
      </c>
      <c r="B111" s="124" t="str">
        <f t="shared" ref="B111" si="363">B110</f>
        <v>ProVisioNET</v>
      </c>
      <c r="C111" s="124" t="str">
        <f t="shared" si="351"/>
        <v>study</v>
      </c>
      <c r="D111" s="125" t="s">
        <v>199</v>
      </c>
      <c r="E111" s="124" t="str">
        <f t="shared" ref="E111" si="364">E109</f>
        <v>02</v>
      </c>
      <c r="F111" s="124">
        <f>F109</f>
        <v>2</v>
      </c>
      <c r="G111" s="124" t="s">
        <v>119</v>
      </c>
      <c r="H111" s="124"/>
      <c r="I111" s="124" t="str">
        <f t="shared" ref="I111:I118" si="365">CONCATENATE(B111,"_",C111,"_",D111,"_",E111,"_",G111)</f>
        <v>ProVisioNET_study_102_02_glasses</v>
      </c>
      <c r="J111" s="126" t="s">
        <v>187</v>
      </c>
      <c r="K111" s="124" t="str">
        <f t="shared" ref="K111:L111" si="366">K110</f>
        <v>m</v>
      </c>
      <c r="L111" s="124" t="str">
        <f t="shared" si="366"/>
        <v>Gymnasium</v>
      </c>
      <c r="M111" s="124">
        <v>6</v>
      </c>
      <c r="N111" s="124" t="s">
        <v>200</v>
      </c>
      <c r="O111" s="124">
        <v>0</v>
      </c>
      <c r="P111" s="127" t="str">
        <f t="shared" ref="P111:Y111" si="367">P110</f>
        <v>lab</v>
      </c>
      <c r="Q111" s="127" t="str">
        <f t="shared" si="367"/>
        <v>MK</v>
      </c>
      <c r="R111" s="127">
        <v>22</v>
      </c>
      <c r="S111" s="127">
        <v>11</v>
      </c>
      <c r="T111" s="127">
        <v>1996</v>
      </c>
      <c r="U111" s="127" t="str">
        <f t="shared" ref="U111" si="368">U110</f>
        <v>22/11/1996</v>
      </c>
      <c r="V111" s="127">
        <f t="shared" si="367"/>
        <v>27</v>
      </c>
      <c r="W111" s="127">
        <f t="shared" si="367"/>
        <v>7</v>
      </c>
      <c r="X111" s="127">
        <f t="shared" si="367"/>
        <v>2021</v>
      </c>
      <c r="Y111" s="127" t="str">
        <f t="shared" si="367"/>
        <v>27/7/2021</v>
      </c>
    </row>
    <row r="112" spans="1:25" s="127" customFormat="1" x14ac:dyDescent="0.3">
      <c r="A112" s="124" t="s">
        <v>116</v>
      </c>
      <c r="B112" s="124" t="str">
        <f t="shared" ref="B112:C112" si="369">B111</f>
        <v>ProVisioNET</v>
      </c>
      <c r="C112" s="124" t="str">
        <f t="shared" si="369"/>
        <v>study</v>
      </c>
      <c r="D112" s="125" t="s">
        <v>199</v>
      </c>
      <c r="E112" s="124" t="str">
        <f t="shared" ref="E112:F112" si="370">E111</f>
        <v>02</v>
      </c>
      <c r="F112" s="124">
        <f t="shared" si="370"/>
        <v>2</v>
      </c>
      <c r="G112" s="124" t="s">
        <v>120</v>
      </c>
      <c r="H112" s="124"/>
      <c r="I112" s="124" t="str">
        <f t="shared" si="365"/>
        <v>ProVisioNET_study_102_02_ambient</v>
      </c>
      <c r="J112" s="126" t="s">
        <v>187</v>
      </c>
      <c r="K112" s="124" t="str">
        <f t="shared" si="345"/>
        <v>m</v>
      </c>
      <c r="L112" s="124" t="str">
        <f t="shared" si="345"/>
        <v>Gymnasium</v>
      </c>
      <c r="M112" s="124">
        <v>6</v>
      </c>
      <c r="N112" s="124" t="s">
        <v>200</v>
      </c>
      <c r="O112" s="124">
        <v>0</v>
      </c>
      <c r="P112" s="127" t="str">
        <f t="shared" si="346"/>
        <v>lab</v>
      </c>
      <c r="Q112" s="127" t="str">
        <f t="shared" si="346"/>
        <v>MK</v>
      </c>
      <c r="R112" s="127">
        <v>22</v>
      </c>
      <c r="S112" s="127">
        <v>11</v>
      </c>
      <c r="T112" s="127">
        <v>1996</v>
      </c>
      <c r="U112" s="127" t="str">
        <f t="shared" ref="U112" si="371">U111</f>
        <v>22/11/1996</v>
      </c>
      <c r="V112" s="127">
        <f t="shared" si="346"/>
        <v>27</v>
      </c>
      <c r="W112" s="127">
        <f t="shared" si="346"/>
        <v>7</v>
      </c>
      <c r="X112" s="127">
        <f t="shared" si="310"/>
        <v>2021</v>
      </c>
      <c r="Y112" s="127" t="str">
        <f t="shared" si="310"/>
        <v>27/7/2021</v>
      </c>
    </row>
    <row r="113" spans="1:25" s="127" customFormat="1" x14ac:dyDescent="0.3">
      <c r="A113" s="124" t="s">
        <v>116</v>
      </c>
      <c r="B113" s="124" t="str">
        <f t="shared" ref="B113" si="372">B111</f>
        <v>ProVisioNET</v>
      </c>
      <c r="C113" s="124" t="str">
        <f t="shared" ref="C113" si="373">C112</f>
        <v>study</v>
      </c>
      <c r="D113" s="125" t="s">
        <v>199</v>
      </c>
      <c r="E113" s="124" t="str">
        <f t="shared" ref="E113:F113" si="374">E112</f>
        <v>02</v>
      </c>
      <c r="F113" s="124">
        <f t="shared" si="374"/>
        <v>2</v>
      </c>
      <c r="G113" s="124" t="s">
        <v>121</v>
      </c>
      <c r="H113" s="124"/>
      <c r="I113" s="124" t="str">
        <f t="shared" si="365"/>
        <v>ProVisioNET_study_102_02_ETrawdata</v>
      </c>
      <c r="J113" s="126" t="s">
        <v>187</v>
      </c>
      <c r="K113" s="124" t="str">
        <f t="shared" si="345"/>
        <v>m</v>
      </c>
      <c r="L113" s="124" t="str">
        <f t="shared" si="345"/>
        <v>Gymnasium</v>
      </c>
      <c r="M113" s="124">
        <v>6</v>
      </c>
      <c r="N113" s="124" t="s">
        <v>200</v>
      </c>
      <c r="O113" s="124">
        <v>0</v>
      </c>
      <c r="P113" s="127" t="str">
        <f t="shared" si="346"/>
        <v>lab</v>
      </c>
      <c r="Q113" s="127" t="str">
        <f t="shared" si="346"/>
        <v>MK</v>
      </c>
      <c r="R113" s="127">
        <v>22</v>
      </c>
      <c r="S113" s="127">
        <v>11</v>
      </c>
      <c r="T113" s="127">
        <v>1996</v>
      </c>
      <c r="U113" s="127" t="str">
        <f t="shared" ref="U113" si="375">U112</f>
        <v>22/11/1996</v>
      </c>
      <c r="V113" s="127">
        <f t="shared" si="346"/>
        <v>27</v>
      </c>
      <c r="W113" s="127">
        <f t="shared" si="346"/>
        <v>7</v>
      </c>
      <c r="X113" s="127">
        <f t="shared" si="310"/>
        <v>2021</v>
      </c>
      <c r="Y113" s="127" t="str">
        <f t="shared" si="310"/>
        <v>27/7/2021</v>
      </c>
    </row>
    <row r="114" spans="1:25" s="127" customFormat="1" x14ac:dyDescent="0.3">
      <c r="A114" s="124" t="s">
        <v>116</v>
      </c>
      <c r="B114" s="124" t="str">
        <f t="shared" ref="B114:C114" si="376">B113</f>
        <v>ProVisioNET</v>
      </c>
      <c r="C114" s="124" t="str">
        <f t="shared" si="376"/>
        <v>study</v>
      </c>
      <c r="D114" s="125" t="s">
        <v>199</v>
      </c>
      <c r="E114" s="124" t="str">
        <f t="shared" ref="E114" si="377">E113</f>
        <v>02</v>
      </c>
      <c r="F114" s="124">
        <v>2</v>
      </c>
      <c r="G114" s="124" t="s">
        <v>185</v>
      </c>
      <c r="H114" s="124"/>
      <c r="I114" s="124" t="str">
        <f t="shared" si="365"/>
        <v>ProVisioNET_study_102_02_sri_obs</v>
      </c>
      <c r="J114" s="126" t="s">
        <v>187</v>
      </c>
      <c r="K114" s="124" t="str">
        <f t="shared" si="345"/>
        <v>m</v>
      </c>
      <c r="L114" s="124" t="str">
        <f t="shared" si="345"/>
        <v>Gymnasium</v>
      </c>
      <c r="M114" s="124">
        <v>6</v>
      </c>
      <c r="N114" s="124" t="s">
        <v>200</v>
      </c>
      <c r="O114" s="124">
        <v>0</v>
      </c>
      <c r="P114" s="127" t="str">
        <f t="shared" si="346"/>
        <v>lab</v>
      </c>
      <c r="Q114" s="127" t="str">
        <f t="shared" si="346"/>
        <v>MK</v>
      </c>
      <c r="R114" s="127">
        <v>22</v>
      </c>
      <c r="S114" s="127">
        <v>11</v>
      </c>
      <c r="T114" s="127">
        <v>1996</v>
      </c>
      <c r="U114" s="127" t="str">
        <f t="shared" ref="U114" si="378">U113</f>
        <v>22/11/1996</v>
      </c>
      <c r="V114" s="127">
        <f t="shared" si="346"/>
        <v>27</v>
      </c>
      <c r="W114" s="127">
        <f t="shared" si="346"/>
        <v>7</v>
      </c>
      <c r="X114" s="127">
        <f t="shared" si="310"/>
        <v>2021</v>
      </c>
      <c r="Y114" s="127" t="str">
        <f t="shared" si="310"/>
        <v>27/7/2021</v>
      </c>
    </row>
    <row r="115" spans="1:25" s="124" customFormat="1" x14ac:dyDescent="0.3">
      <c r="A115" s="124" t="s">
        <v>116</v>
      </c>
      <c r="B115" s="124" t="str">
        <f t="shared" ref="B115:C116" si="379">B114</f>
        <v>ProVisioNET</v>
      </c>
      <c r="C115" s="124" t="str">
        <f t="shared" si="379"/>
        <v>study</v>
      </c>
      <c r="D115" s="125" t="s">
        <v>199</v>
      </c>
      <c r="E115" s="124" t="str">
        <f>E114</f>
        <v>02</v>
      </c>
      <c r="F115" s="124">
        <v>2</v>
      </c>
      <c r="G115" s="124" t="s">
        <v>179</v>
      </c>
      <c r="I115" s="124" t="str">
        <f t="shared" si="365"/>
        <v>ProVisioNET_study_102_02_sri_ambient</v>
      </c>
      <c r="J115" s="133" t="s">
        <v>187</v>
      </c>
      <c r="K115" s="124" t="str">
        <f t="shared" ref="K115:L115" si="380">K114</f>
        <v>m</v>
      </c>
      <c r="L115" s="124" t="str">
        <f t="shared" si="380"/>
        <v>Gymnasium</v>
      </c>
      <c r="M115" s="124">
        <v>6</v>
      </c>
      <c r="N115" s="124" t="s">
        <v>200</v>
      </c>
      <c r="O115" s="124">
        <v>0</v>
      </c>
      <c r="P115" s="127" t="str">
        <f t="shared" si="346"/>
        <v>lab</v>
      </c>
      <c r="Q115" s="127" t="str">
        <f t="shared" si="346"/>
        <v>MK</v>
      </c>
      <c r="R115" s="127">
        <v>22</v>
      </c>
      <c r="S115" s="127">
        <v>11</v>
      </c>
      <c r="T115" s="127">
        <v>1996</v>
      </c>
      <c r="U115" s="127" t="str">
        <f t="shared" ref="U115" si="381">U114</f>
        <v>22/11/1996</v>
      </c>
      <c r="V115" s="127">
        <f t="shared" si="346"/>
        <v>27</v>
      </c>
      <c r="W115" s="127">
        <f t="shared" si="346"/>
        <v>7</v>
      </c>
      <c r="X115" s="127">
        <f t="shared" si="310"/>
        <v>2021</v>
      </c>
      <c r="Y115" s="127" t="str">
        <f t="shared" si="310"/>
        <v>27/7/2021</v>
      </c>
    </row>
    <row r="116" spans="1:25" s="124" customFormat="1" x14ac:dyDescent="0.3">
      <c r="A116" s="124" t="s">
        <v>116</v>
      </c>
      <c r="B116" s="124" t="str">
        <f t="shared" si="379"/>
        <v>ProVisioNET</v>
      </c>
      <c r="C116" s="124" t="str">
        <f t="shared" si="379"/>
        <v>study</v>
      </c>
      <c r="D116" s="125" t="s">
        <v>199</v>
      </c>
      <c r="E116" s="124" t="str">
        <f>E115</f>
        <v>02</v>
      </c>
      <c r="F116" s="124">
        <v>2</v>
      </c>
      <c r="G116" s="124" t="s">
        <v>198</v>
      </c>
      <c r="I116" s="124" t="str">
        <f t="shared" si="365"/>
        <v>ProVisioNET_study_102_02_fitbit</v>
      </c>
      <c r="J116" s="133" t="s">
        <v>187</v>
      </c>
      <c r="K116" s="124" t="str">
        <f t="shared" ref="K116:L116" si="382">K115</f>
        <v>m</v>
      </c>
      <c r="L116" s="124" t="str">
        <f t="shared" si="382"/>
        <v>Gymnasium</v>
      </c>
      <c r="M116" s="124">
        <v>6</v>
      </c>
      <c r="N116" s="124" t="s">
        <v>200</v>
      </c>
      <c r="O116" s="124">
        <v>0</v>
      </c>
      <c r="P116" s="127" t="s">
        <v>10</v>
      </c>
      <c r="Q116" s="127" t="s">
        <v>17</v>
      </c>
      <c r="R116" s="127">
        <v>22</v>
      </c>
      <c r="S116" s="127">
        <v>11</v>
      </c>
      <c r="T116" s="127">
        <v>1996</v>
      </c>
      <c r="U116" s="127" t="str">
        <f t="shared" ref="U116" si="383">U115</f>
        <v>22/11/1996</v>
      </c>
      <c r="V116" s="127">
        <f t="shared" si="346"/>
        <v>27</v>
      </c>
      <c r="W116" s="127">
        <f t="shared" si="346"/>
        <v>7</v>
      </c>
      <c r="X116" s="127">
        <f t="shared" si="310"/>
        <v>2021</v>
      </c>
      <c r="Y116" s="127" t="str">
        <f t="shared" si="310"/>
        <v>27/7/2021</v>
      </c>
    </row>
    <row r="117" spans="1:25" s="134" customFormat="1" x14ac:dyDescent="0.3">
      <c r="A117" s="134" t="s">
        <v>116</v>
      </c>
      <c r="B117" s="134" t="str">
        <f>B115</f>
        <v>ProVisioNET</v>
      </c>
      <c r="C117" s="134" t="str">
        <f>C115</f>
        <v>study</v>
      </c>
      <c r="D117" s="135" t="s">
        <v>199</v>
      </c>
      <c r="E117" s="134" t="str">
        <f>E115</f>
        <v>02</v>
      </c>
      <c r="F117" s="134">
        <v>2</v>
      </c>
      <c r="G117" s="134" t="s">
        <v>194</v>
      </c>
      <c r="I117" s="134" t="str">
        <f t="shared" si="365"/>
        <v>ProVisioNET_study_102_02_zed</v>
      </c>
      <c r="J117" s="136" t="s">
        <v>203</v>
      </c>
      <c r="K117" s="134" t="str">
        <f>K115</f>
        <v>m</v>
      </c>
      <c r="L117" s="134" t="s">
        <v>182</v>
      </c>
      <c r="M117" s="134">
        <v>6</v>
      </c>
      <c r="N117" s="134" t="s">
        <v>200</v>
      </c>
      <c r="O117" s="134">
        <v>0</v>
      </c>
      <c r="P117" s="134" t="str">
        <f>P115</f>
        <v>lab</v>
      </c>
      <c r="Q117" s="134" t="str">
        <f>Q115</f>
        <v>MK</v>
      </c>
      <c r="R117" s="134">
        <v>22</v>
      </c>
      <c r="S117" s="134">
        <v>11</v>
      </c>
      <c r="T117" s="134">
        <v>1996</v>
      </c>
      <c r="U117" s="134" t="str">
        <f t="shared" ref="U117" si="384">U116</f>
        <v>22/11/1996</v>
      </c>
      <c r="V117" s="134">
        <f t="shared" ref="V117:Y117" si="385">V115</f>
        <v>27</v>
      </c>
      <c r="W117" s="134">
        <f t="shared" si="385"/>
        <v>7</v>
      </c>
      <c r="X117" s="134">
        <f t="shared" si="385"/>
        <v>2021</v>
      </c>
      <c r="Y117" s="134" t="str">
        <f t="shared" si="385"/>
        <v>27/7/2021</v>
      </c>
    </row>
    <row r="118" spans="1:25" s="123" customFormat="1" x14ac:dyDescent="0.3">
      <c r="A118" s="116" t="s">
        <v>115</v>
      </c>
      <c r="B118" s="117" t="s">
        <v>175</v>
      </c>
      <c r="C118" s="117" t="s">
        <v>0</v>
      </c>
      <c r="D118" s="118" t="s">
        <v>201</v>
      </c>
      <c r="E118" s="119" t="s">
        <v>21</v>
      </c>
      <c r="F118" s="117">
        <v>3</v>
      </c>
      <c r="G118" s="117" t="s">
        <v>116</v>
      </c>
      <c r="H118" s="117"/>
      <c r="I118" s="124" t="str">
        <f t="shared" si="365"/>
        <v>ProVisioNET_study_103_03_label</v>
      </c>
      <c r="J118" s="117" t="s">
        <v>114</v>
      </c>
      <c r="K118" s="132" t="s">
        <v>177</v>
      </c>
      <c r="L118" s="117" t="s">
        <v>182</v>
      </c>
      <c r="M118" s="117">
        <v>11</v>
      </c>
      <c r="N118" s="117" t="s">
        <v>183</v>
      </c>
      <c r="O118" s="117">
        <v>0</v>
      </c>
      <c r="P118" s="122" t="s">
        <v>10</v>
      </c>
      <c r="Q118" s="122" t="s">
        <v>17</v>
      </c>
      <c r="R118" s="122">
        <v>1</v>
      </c>
      <c r="S118" s="122">
        <v>7</v>
      </c>
      <c r="T118" s="122">
        <v>1997</v>
      </c>
      <c r="U118" s="122" t="str">
        <f>R118&amp;"/"&amp;S118&amp;"/"&amp;T118</f>
        <v>1/7/1997</v>
      </c>
      <c r="V118" s="122">
        <v>28</v>
      </c>
      <c r="W118" s="122">
        <v>7</v>
      </c>
      <c r="X118" s="122">
        <v>2021</v>
      </c>
      <c r="Y118" s="122" t="str">
        <f>V118&amp;"/"&amp;W118&amp;"/"&amp;X118</f>
        <v>28/7/2021</v>
      </c>
    </row>
    <row r="119" spans="1:25" s="127" customFormat="1" x14ac:dyDescent="0.3">
      <c r="A119" s="124" t="s">
        <v>116</v>
      </c>
      <c r="B119" s="124" t="str">
        <f t="shared" ref="B119:C119" si="386">B118</f>
        <v>ProVisioNET</v>
      </c>
      <c r="C119" s="124" t="str">
        <f t="shared" si="386"/>
        <v>study</v>
      </c>
      <c r="D119" s="125" t="s">
        <v>201</v>
      </c>
      <c r="E119" s="124" t="str">
        <f t="shared" ref="E119" si="387">E118</f>
        <v>03</v>
      </c>
      <c r="F119" s="124">
        <v>3</v>
      </c>
      <c r="G119" s="124" t="s">
        <v>118</v>
      </c>
      <c r="H119" s="124">
        <v>1</v>
      </c>
      <c r="I119" s="124" t="str">
        <f t="shared" si="231"/>
        <v>ProVisioNET_study_103_03_cam1_1</v>
      </c>
      <c r="J119" s="126" t="s">
        <v>187</v>
      </c>
      <c r="K119" s="124" t="str">
        <f t="shared" ref="K119:L119" si="388">K118</f>
        <v>f</v>
      </c>
      <c r="L119" s="124" t="str">
        <f t="shared" si="388"/>
        <v>Gymnasium</v>
      </c>
      <c r="M119" s="124">
        <v>11</v>
      </c>
      <c r="N119" s="124" t="s">
        <v>183</v>
      </c>
      <c r="O119" s="124">
        <v>0</v>
      </c>
      <c r="P119" s="127" t="str">
        <f t="shared" ref="P119:Q119" si="389">P118</f>
        <v>lab</v>
      </c>
      <c r="Q119" s="127" t="str">
        <f t="shared" si="389"/>
        <v>MK</v>
      </c>
      <c r="R119" s="127">
        <v>1</v>
      </c>
      <c r="S119" s="127">
        <v>7</v>
      </c>
      <c r="T119" s="127">
        <v>1997</v>
      </c>
      <c r="U119" s="127" t="str">
        <f t="shared" ref="U119:U126" si="390">U118</f>
        <v>1/7/1997</v>
      </c>
      <c r="V119" s="127">
        <f t="shared" ref="V119:Y119" si="391">V118</f>
        <v>28</v>
      </c>
      <c r="W119" s="127">
        <f t="shared" si="391"/>
        <v>7</v>
      </c>
      <c r="X119" s="127">
        <f t="shared" si="391"/>
        <v>2021</v>
      </c>
      <c r="Y119" s="127" t="str">
        <f t="shared" si="391"/>
        <v>28/7/2021</v>
      </c>
    </row>
    <row r="120" spans="1:25" s="127" customFormat="1" x14ac:dyDescent="0.3">
      <c r="A120" s="124" t="s">
        <v>116</v>
      </c>
      <c r="B120" s="124" t="str">
        <f t="shared" ref="B120:C120" si="392">B119</f>
        <v>ProVisioNET</v>
      </c>
      <c r="C120" s="124" t="str">
        <f t="shared" si="392"/>
        <v>study</v>
      </c>
      <c r="D120" s="125" t="s">
        <v>201</v>
      </c>
      <c r="E120" s="124" t="str">
        <f t="shared" ref="E120" si="393">E119</f>
        <v>03</v>
      </c>
      <c r="F120" s="124">
        <v>3</v>
      </c>
      <c r="G120" s="124" t="s">
        <v>118</v>
      </c>
      <c r="H120" s="124">
        <v>2</v>
      </c>
      <c r="I120" s="124" t="str">
        <f t="shared" si="231"/>
        <v>ProVisioNET_study_103_03_cam1_2</v>
      </c>
      <c r="J120" s="126" t="s">
        <v>187</v>
      </c>
      <c r="K120" s="124" t="str">
        <f t="shared" ref="K120:L120" si="394">K119</f>
        <v>f</v>
      </c>
      <c r="L120" s="124" t="str">
        <f t="shared" si="394"/>
        <v>Gymnasium</v>
      </c>
      <c r="M120" s="124">
        <v>11</v>
      </c>
      <c r="N120" s="124" t="s">
        <v>183</v>
      </c>
      <c r="O120" s="124">
        <v>0</v>
      </c>
      <c r="P120" s="127" t="str">
        <f t="shared" ref="P120:Q120" si="395">P119</f>
        <v>lab</v>
      </c>
      <c r="Q120" s="127" t="str">
        <f t="shared" si="395"/>
        <v>MK</v>
      </c>
      <c r="R120" s="127">
        <v>1</v>
      </c>
      <c r="S120" s="127">
        <v>7</v>
      </c>
      <c r="T120" s="127">
        <v>1997</v>
      </c>
      <c r="U120" s="127" t="str">
        <f t="shared" si="390"/>
        <v>1/7/1997</v>
      </c>
      <c r="V120" s="127">
        <f t="shared" ref="V120:Y120" si="396">V119</f>
        <v>28</v>
      </c>
      <c r="W120" s="127">
        <f t="shared" si="396"/>
        <v>7</v>
      </c>
      <c r="X120" s="127">
        <f t="shared" si="396"/>
        <v>2021</v>
      </c>
      <c r="Y120" s="127" t="str">
        <f t="shared" si="396"/>
        <v>28/7/2021</v>
      </c>
    </row>
    <row r="121" spans="1:25" s="127" customFormat="1" x14ac:dyDescent="0.3">
      <c r="A121" s="124" t="s">
        <v>116</v>
      </c>
      <c r="B121" s="124" t="str">
        <f t="shared" ref="B121" si="397">B120</f>
        <v>ProVisioNET</v>
      </c>
      <c r="C121" s="124" t="str">
        <f t="shared" ref="C121:C127" si="398">C119</f>
        <v>study</v>
      </c>
      <c r="D121" s="125" t="s">
        <v>201</v>
      </c>
      <c r="E121" s="124" t="str">
        <f t="shared" ref="E121" si="399">E119</f>
        <v>03</v>
      </c>
      <c r="F121" s="124">
        <v>3</v>
      </c>
      <c r="G121" s="124" t="s">
        <v>30</v>
      </c>
      <c r="H121" s="124">
        <v>1</v>
      </c>
      <c r="I121" s="124" t="str">
        <f t="shared" si="231"/>
        <v>ProVisioNET_study_103_03_cam2_1</v>
      </c>
      <c r="J121" s="126" t="s">
        <v>187</v>
      </c>
      <c r="K121" s="124" t="str">
        <f t="shared" ref="K121:L121" si="400">K120</f>
        <v>f</v>
      </c>
      <c r="L121" s="124" t="str">
        <f t="shared" si="400"/>
        <v>Gymnasium</v>
      </c>
      <c r="M121" s="124">
        <v>11</v>
      </c>
      <c r="N121" s="124" t="s">
        <v>183</v>
      </c>
      <c r="O121" s="124">
        <v>0</v>
      </c>
      <c r="P121" s="127" t="str">
        <f t="shared" ref="P121:Q121" si="401">P120</f>
        <v>lab</v>
      </c>
      <c r="Q121" s="127" t="str">
        <f t="shared" si="401"/>
        <v>MK</v>
      </c>
      <c r="R121" s="127">
        <v>1</v>
      </c>
      <c r="S121" s="127">
        <v>7</v>
      </c>
      <c r="T121" s="127">
        <v>1997</v>
      </c>
      <c r="U121" s="127" t="str">
        <f t="shared" si="390"/>
        <v>1/7/1997</v>
      </c>
      <c r="V121" s="127">
        <f t="shared" ref="V121:Y121" si="402">V120</f>
        <v>28</v>
      </c>
      <c r="W121" s="127">
        <f t="shared" si="402"/>
        <v>7</v>
      </c>
      <c r="X121" s="127">
        <f t="shared" si="402"/>
        <v>2021</v>
      </c>
      <c r="Y121" s="127" t="str">
        <f t="shared" si="402"/>
        <v>28/7/2021</v>
      </c>
    </row>
    <row r="122" spans="1:25" s="127" customFormat="1" x14ac:dyDescent="0.3">
      <c r="A122" s="124" t="s">
        <v>116</v>
      </c>
      <c r="B122" s="124" t="str">
        <f t="shared" ref="B122" si="403">B121</f>
        <v>ProVisioNET</v>
      </c>
      <c r="C122" s="124" t="str">
        <f t="shared" si="398"/>
        <v>study</v>
      </c>
      <c r="D122" s="125" t="s">
        <v>201</v>
      </c>
      <c r="E122" s="124" t="str">
        <f t="shared" ref="E122:F122" si="404">E120</f>
        <v>03</v>
      </c>
      <c r="F122" s="124">
        <f t="shared" si="404"/>
        <v>3</v>
      </c>
      <c r="G122" s="124" t="s">
        <v>30</v>
      </c>
      <c r="H122" s="124">
        <v>2</v>
      </c>
      <c r="I122" s="124" t="str">
        <f t="shared" si="231"/>
        <v>ProVisioNET_study_103_03_cam2_2</v>
      </c>
      <c r="J122" s="126" t="s">
        <v>187</v>
      </c>
      <c r="K122" s="124" t="str">
        <f t="shared" ref="K122:L122" si="405">K121</f>
        <v>f</v>
      </c>
      <c r="L122" s="124" t="str">
        <f t="shared" si="405"/>
        <v>Gymnasium</v>
      </c>
      <c r="M122" s="124">
        <v>11</v>
      </c>
      <c r="N122" s="124" t="s">
        <v>183</v>
      </c>
      <c r="O122" s="124">
        <v>0</v>
      </c>
      <c r="P122" s="127" t="str">
        <f t="shared" ref="P122:Q122" si="406">P121</f>
        <v>lab</v>
      </c>
      <c r="Q122" s="127" t="str">
        <f t="shared" si="406"/>
        <v>MK</v>
      </c>
      <c r="R122" s="127">
        <v>1</v>
      </c>
      <c r="S122" s="127">
        <v>7</v>
      </c>
      <c r="T122" s="127">
        <v>1977</v>
      </c>
      <c r="U122" s="127" t="str">
        <f t="shared" si="390"/>
        <v>1/7/1997</v>
      </c>
      <c r="V122" s="127">
        <f t="shared" ref="V122:Y122" si="407">V121</f>
        <v>28</v>
      </c>
      <c r="W122" s="127">
        <f t="shared" si="407"/>
        <v>7</v>
      </c>
      <c r="X122" s="127">
        <f t="shared" si="407"/>
        <v>2021</v>
      </c>
      <c r="Y122" s="127" t="str">
        <f t="shared" si="407"/>
        <v>28/7/2021</v>
      </c>
    </row>
    <row r="123" spans="1:25" s="127" customFormat="1" x14ac:dyDescent="0.3">
      <c r="A123" s="124" t="s">
        <v>116</v>
      </c>
      <c r="B123" s="124" t="str">
        <f t="shared" ref="B123" si="408">B122</f>
        <v>ProVisioNET</v>
      </c>
      <c r="C123" s="124" t="str">
        <f t="shared" si="398"/>
        <v>study</v>
      </c>
      <c r="D123" s="125" t="s">
        <v>201</v>
      </c>
      <c r="E123" s="124" t="str">
        <f t="shared" ref="E123:F123" si="409">E121</f>
        <v>03</v>
      </c>
      <c r="F123" s="124">
        <f t="shared" si="409"/>
        <v>3</v>
      </c>
      <c r="G123" s="124" t="s">
        <v>31</v>
      </c>
      <c r="H123" s="124">
        <v>1</v>
      </c>
      <c r="I123" s="124" t="str">
        <f t="shared" si="231"/>
        <v>ProVisioNET_study_103_03_cam3_1</v>
      </c>
      <c r="J123" s="126" t="s">
        <v>187</v>
      </c>
      <c r="K123" s="124" t="str">
        <f t="shared" ref="K123:L123" si="410">K122</f>
        <v>f</v>
      </c>
      <c r="L123" s="124" t="str">
        <f t="shared" si="410"/>
        <v>Gymnasium</v>
      </c>
      <c r="M123" s="124">
        <v>11</v>
      </c>
      <c r="N123" s="124" t="s">
        <v>183</v>
      </c>
      <c r="O123" s="124">
        <v>0</v>
      </c>
      <c r="P123" s="127" t="str">
        <f t="shared" ref="P123:Q123" si="411">P122</f>
        <v>lab</v>
      </c>
      <c r="Q123" s="127" t="str">
        <f t="shared" si="411"/>
        <v>MK</v>
      </c>
      <c r="R123" s="127">
        <v>1</v>
      </c>
      <c r="S123" s="127">
        <v>7</v>
      </c>
      <c r="T123" s="127">
        <v>1997</v>
      </c>
      <c r="U123" s="127" t="str">
        <f t="shared" si="390"/>
        <v>1/7/1997</v>
      </c>
      <c r="V123" s="127">
        <f t="shared" ref="V123:Y123" si="412">V122</f>
        <v>28</v>
      </c>
      <c r="W123" s="127">
        <f t="shared" si="412"/>
        <v>7</v>
      </c>
      <c r="X123" s="127">
        <f t="shared" si="412"/>
        <v>2021</v>
      </c>
      <c r="Y123" s="127" t="str">
        <f t="shared" si="412"/>
        <v>28/7/2021</v>
      </c>
    </row>
    <row r="124" spans="1:25" s="127" customFormat="1" x14ac:dyDescent="0.3">
      <c r="A124" s="124" t="s">
        <v>116</v>
      </c>
      <c r="B124" s="124" t="str">
        <f t="shared" ref="B124" si="413">B123</f>
        <v>ProVisioNET</v>
      </c>
      <c r="C124" s="124" t="str">
        <f t="shared" si="398"/>
        <v>study</v>
      </c>
      <c r="D124" s="125" t="s">
        <v>201</v>
      </c>
      <c r="E124" s="124" t="str">
        <f t="shared" ref="E124:F124" si="414">E122</f>
        <v>03</v>
      </c>
      <c r="F124" s="124">
        <f t="shared" si="414"/>
        <v>3</v>
      </c>
      <c r="G124" s="124" t="s">
        <v>31</v>
      </c>
      <c r="H124" s="124">
        <v>2</v>
      </c>
      <c r="I124" s="124" t="str">
        <f t="shared" si="231"/>
        <v>ProVisioNET_study_103_03_cam3_2</v>
      </c>
      <c r="J124" s="126" t="s">
        <v>187</v>
      </c>
      <c r="K124" s="124" t="str">
        <f t="shared" ref="K124:L124" si="415">K123</f>
        <v>f</v>
      </c>
      <c r="L124" s="124" t="str">
        <f t="shared" si="415"/>
        <v>Gymnasium</v>
      </c>
      <c r="M124" s="124">
        <v>11</v>
      </c>
      <c r="N124" s="124" t="s">
        <v>183</v>
      </c>
      <c r="O124" s="124">
        <v>0</v>
      </c>
      <c r="P124" s="127" t="str">
        <f t="shared" ref="P124:Q124" si="416">P123</f>
        <v>lab</v>
      </c>
      <c r="Q124" s="127" t="str">
        <f t="shared" si="416"/>
        <v>MK</v>
      </c>
      <c r="R124" s="127">
        <v>1</v>
      </c>
      <c r="S124" s="127">
        <v>7</v>
      </c>
      <c r="T124" s="127">
        <v>1997</v>
      </c>
      <c r="U124" s="127" t="str">
        <f t="shared" si="390"/>
        <v>1/7/1997</v>
      </c>
      <c r="V124" s="127">
        <f t="shared" ref="V124:Y124" si="417">V123</f>
        <v>28</v>
      </c>
      <c r="W124" s="127">
        <f t="shared" si="417"/>
        <v>7</v>
      </c>
      <c r="X124" s="127">
        <f t="shared" si="417"/>
        <v>2021</v>
      </c>
      <c r="Y124" s="127" t="str">
        <f t="shared" si="417"/>
        <v>28/7/2021</v>
      </c>
    </row>
    <row r="125" spans="1:25" s="127" customFormat="1" x14ac:dyDescent="0.3">
      <c r="A125" s="124" t="s">
        <v>116</v>
      </c>
      <c r="B125" s="124" t="str">
        <f t="shared" ref="B125" si="418">B124</f>
        <v>ProVisioNET</v>
      </c>
      <c r="C125" s="124" t="str">
        <f t="shared" si="398"/>
        <v>study</v>
      </c>
      <c r="D125" s="125" t="s">
        <v>201</v>
      </c>
      <c r="E125" s="124" t="str">
        <f t="shared" ref="E125:F125" si="419">E123</f>
        <v>03</v>
      </c>
      <c r="F125" s="124">
        <f t="shared" si="419"/>
        <v>3</v>
      </c>
      <c r="G125" s="124" t="s">
        <v>32</v>
      </c>
      <c r="H125" s="124">
        <v>1</v>
      </c>
      <c r="I125" s="124" t="str">
        <f t="shared" si="231"/>
        <v>ProVisioNET_study_103_03_cam4_1</v>
      </c>
      <c r="J125" s="126" t="s">
        <v>187</v>
      </c>
      <c r="K125" s="124" t="str">
        <f t="shared" ref="K125:L125" si="420">K124</f>
        <v>f</v>
      </c>
      <c r="L125" s="124" t="str">
        <f t="shared" si="420"/>
        <v>Gymnasium</v>
      </c>
      <c r="M125" s="124">
        <v>11</v>
      </c>
      <c r="N125" s="124" t="s">
        <v>183</v>
      </c>
      <c r="O125" s="124">
        <v>0</v>
      </c>
      <c r="P125" s="127" t="str">
        <f t="shared" ref="P125:Q125" si="421">P124</f>
        <v>lab</v>
      </c>
      <c r="Q125" s="127" t="str">
        <f t="shared" si="421"/>
        <v>MK</v>
      </c>
      <c r="R125" s="127">
        <v>1</v>
      </c>
      <c r="S125" s="127">
        <v>7</v>
      </c>
      <c r="T125" s="127">
        <v>1997</v>
      </c>
      <c r="U125" s="127" t="str">
        <f t="shared" si="390"/>
        <v>1/7/1997</v>
      </c>
      <c r="V125" s="127">
        <f t="shared" ref="V125:Y125" si="422">V124</f>
        <v>28</v>
      </c>
      <c r="W125" s="127">
        <f t="shared" si="422"/>
        <v>7</v>
      </c>
      <c r="X125" s="127">
        <f t="shared" si="422"/>
        <v>2021</v>
      </c>
      <c r="Y125" s="127" t="str">
        <f t="shared" si="422"/>
        <v>28/7/2021</v>
      </c>
    </row>
    <row r="126" spans="1:25" s="127" customFormat="1" x14ac:dyDescent="0.3">
      <c r="A126" s="124" t="s">
        <v>116</v>
      </c>
      <c r="B126" s="124" t="str">
        <f t="shared" ref="B126" si="423">B125</f>
        <v>ProVisioNET</v>
      </c>
      <c r="C126" s="124" t="str">
        <f t="shared" si="398"/>
        <v>study</v>
      </c>
      <c r="D126" s="125" t="s">
        <v>201</v>
      </c>
      <c r="E126" s="124" t="str">
        <f t="shared" ref="E126:F126" si="424">E124</f>
        <v>03</v>
      </c>
      <c r="F126" s="124">
        <f t="shared" si="424"/>
        <v>3</v>
      </c>
      <c r="G126" s="124" t="s">
        <v>32</v>
      </c>
      <c r="H126" s="124">
        <v>2</v>
      </c>
      <c r="I126" s="124" t="str">
        <f t="shared" si="231"/>
        <v>ProVisioNET_study_103_03_cam4_2</v>
      </c>
      <c r="J126" s="126" t="s">
        <v>187</v>
      </c>
      <c r="K126" s="124" t="str">
        <f t="shared" ref="K126:L126" si="425">K125</f>
        <v>f</v>
      </c>
      <c r="L126" s="124" t="str">
        <f t="shared" si="425"/>
        <v>Gymnasium</v>
      </c>
      <c r="M126" s="124">
        <v>11</v>
      </c>
      <c r="N126" s="124" t="s">
        <v>183</v>
      </c>
      <c r="O126" s="124">
        <v>0</v>
      </c>
      <c r="P126" s="127" t="str">
        <f t="shared" ref="P126:Q126" si="426">P125</f>
        <v>lab</v>
      </c>
      <c r="Q126" s="127" t="str">
        <f t="shared" si="426"/>
        <v>MK</v>
      </c>
      <c r="R126" s="127">
        <v>1</v>
      </c>
      <c r="S126" s="127">
        <v>7</v>
      </c>
      <c r="T126" s="127">
        <v>1977</v>
      </c>
      <c r="U126" s="127" t="str">
        <f t="shared" si="390"/>
        <v>1/7/1997</v>
      </c>
      <c r="V126" s="127">
        <f t="shared" ref="V126:Y126" si="427">V125</f>
        <v>28</v>
      </c>
      <c r="W126" s="127">
        <f t="shared" si="427"/>
        <v>7</v>
      </c>
      <c r="X126" s="127">
        <f t="shared" si="427"/>
        <v>2021</v>
      </c>
      <c r="Y126" s="127" t="str">
        <f t="shared" si="427"/>
        <v>28/7/2021</v>
      </c>
    </row>
    <row r="127" spans="1:25" s="127" customFormat="1" x14ac:dyDescent="0.3">
      <c r="A127" s="124" t="s">
        <v>116</v>
      </c>
      <c r="B127" s="124" t="str">
        <f t="shared" ref="B127" si="428">B126</f>
        <v>ProVisioNET</v>
      </c>
      <c r="C127" s="124" t="str">
        <f t="shared" si="398"/>
        <v>study</v>
      </c>
      <c r="D127" s="125" t="s">
        <v>201</v>
      </c>
      <c r="E127" s="124" t="str">
        <f t="shared" ref="E127" si="429">E125</f>
        <v>03</v>
      </c>
      <c r="F127" s="124">
        <f>F125</f>
        <v>3</v>
      </c>
      <c r="G127" s="124" t="s">
        <v>119</v>
      </c>
      <c r="H127" s="124"/>
      <c r="I127" s="124" t="str">
        <f t="shared" ref="I127:I134" si="430">CONCATENATE(B127,"_",C127,"_",D127,"_",E127,"_",G127)</f>
        <v>ProVisioNET_study_103_03_glasses</v>
      </c>
      <c r="J127" s="126" t="s">
        <v>187</v>
      </c>
      <c r="K127" s="124" t="str">
        <f t="shared" ref="K127:L127" si="431">K126</f>
        <v>f</v>
      </c>
      <c r="L127" s="124" t="str">
        <f t="shared" si="431"/>
        <v>Gymnasium</v>
      </c>
      <c r="M127" s="124">
        <v>11</v>
      </c>
      <c r="N127" s="124" t="s">
        <v>183</v>
      </c>
      <c r="O127" s="124">
        <v>0</v>
      </c>
      <c r="P127" s="127" t="str">
        <f t="shared" ref="P127:Q127" si="432">P126</f>
        <v>lab</v>
      </c>
      <c r="Q127" s="127" t="str">
        <f t="shared" si="432"/>
        <v>MK</v>
      </c>
      <c r="R127" s="127">
        <v>1</v>
      </c>
      <c r="S127" s="127">
        <v>7</v>
      </c>
      <c r="T127" s="127">
        <v>1997</v>
      </c>
      <c r="U127" s="127" t="str">
        <f t="shared" ref="U127" si="433">U126</f>
        <v>1/7/1997</v>
      </c>
      <c r="V127" s="127">
        <f t="shared" ref="V127:Y127" si="434">V126</f>
        <v>28</v>
      </c>
      <c r="W127" s="127">
        <f t="shared" si="434"/>
        <v>7</v>
      </c>
      <c r="X127" s="127">
        <f t="shared" si="434"/>
        <v>2021</v>
      </c>
      <c r="Y127" s="127" t="str">
        <f t="shared" si="434"/>
        <v>28/7/2021</v>
      </c>
    </row>
    <row r="128" spans="1:25" s="127" customFormat="1" x14ac:dyDescent="0.3">
      <c r="A128" s="124" t="s">
        <v>116</v>
      </c>
      <c r="B128" s="124" t="str">
        <f t="shared" ref="B128:C129" si="435">B127</f>
        <v>ProVisioNET</v>
      </c>
      <c r="C128" s="124" t="str">
        <f t="shared" si="435"/>
        <v>study</v>
      </c>
      <c r="D128" s="125" t="s">
        <v>201</v>
      </c>
      <c r="E128" s="124" t="str">
        <f t="shared" ref="E128:F128" si="436">E127</f>
        <v>03</v>
      </c>
      <c r="F128" s="124">
        <f t="shared" si="436"/>
        <v>3</v>
      </c>
      <c r="G128" s="124" t="s">
        <v>120</v>
      </c>
      <c r="H128" s="124"/>
      <c r="I128" s="124" t="str">
        <f t="shared" si="430"/>
        <v>ProVisioNET_study_103_03_ambient</v>
      </c>
      <c r="J128" s="126" t="s">
        <v>187</v>
      </c>
      <c r="K128" s="124" t="str">
        <f t="shared" ref="K128:L128" si="437">K127</f>
        <v>f</v>
      </c>
      <c r="L128" s="124" t="str">
        <f t="shared" si="437"/>
        <v>Gymnasium</v>
      </c>
      <c r="M128" s="124">
        <v>11</v>
      </c>
      <c r="N128" s="124" t="s">
        <v>183</v>
      </c>
      <c r="O128" s="124">
        <v>0</v>
      </c>
      <c r="P128" s="127" t="str">
        <f t="shared" ref="P128:Q128" si="438">P127</f>
        <v>lab</v>
      </c>
      <c r="Q128" s="127" t="str">
        <f t="shared" si="438"/>
        <v>MK</v>
      </c>
      <c r="R128" s="127">
        <v>1</v>
      </c>
      <c r="S128" s="127">
        <v>7</v>
      </c>
      <c r="T128" s="127">
        <v>1997</v>
      </c>
      <c r="U128" s="127" t="str">
        <f t="shared" ref="U128" si="439">U127</f>
        <v>1/7/1997</v>
      </c>
      <c r="V128" s="127">
        <f t="shared" ref="V128:Y128" si="440">V127</f>
        <v>28</v>
      </c>
      <c r="W128" s="127">
        <f t="shared" si="440"/>
        <v>7</v>
      </c>
      <c r="X128" s="127">
        <f t="shared" si="440"/>
        <v>2021</v>
      </c>
      <c r="Y128" s="127" t="str">
        <f t="shared" si="440"/>
        <v>28/7/2021</v>
      </c>
    </row>
    <row r="129" spans="1:25" s="127" customFormat="1" x14ac:dyDescent="0.3">
      <c r="A129" s="124" t="s">
        <v>116</v>
      </c>
      <c r="B129" s="124" t="str">
        <f t="shared" ref="B129" si="441">B127</f>
        <v>ProVisioNET</v>
      </c>
      <c r="C129" s="124" t="str">
        <f t="shared" si="435"/>
        <v>study</v>
      </c>
      <c r="D129" s="125" t="s">
        <v>201</v>
      </c>
      <c r="E129" s="124" t="str">
        <f t="shared" ref="E129:F130" si="442">E128</f>
        <v>03</v>
      </c>
      <c r="F129" s="124">
        <f t="shared" si="442"/>
        <v>3</v>
      </c>
      <c r="G129" s="124" t="s">
        <v>121</v>
      </c>
      <c r="H129" s="124"/>
      <c r="I129" s="124" t="str">
        <f t="shared" si="430"/>
        <v>ProVisioNET_study_103_03_ETrawdata</v>
      </c>
      <c r="J129" s="126" t="s">
        <v>187</v>
      </c>
      <c r="K129" s="124" t="str">
        <f t="shared" ref="K129:L129" si="443">K128</f>
        <v>f</v>
      </c>
      <c r="L129" s="124" t="str">
        <f t="shared" si="443"/>
        <v>Gymnasium</v>
      </c>
      <c r="M129" s="124">
        <v>11</v>
      </c>
      <c r="N129" s="124" t="s">
        <v>183</v>
      </c>
      <c r="O129" s="124">
        <v>0</v>
      </c>
      <c r="P129" s="127" t="str">
        <f t="shared" ref="P129:Q129" si="444">P128</f>
        <v>lab</v>
      </c>
      <c r="Q129" s="127" t="str">
        <f t="shared" si="444"/>
        <v>MK</v>
      </c>
      <c r="R129" s="127">
        <v>1</v>
      </c>
      <c r="S129" s="127">
        <v>7</v>
      </c>
      <c r="T129" s="127">
        <v>1997</v>
      </c>
      <c r="U129" s="127" t="str">
        <f t="shared" ref="U129" si="445">U128</f>
        <v>1/7/1997</v>
      </c>
      <c r="V129" s="127">
        <f t="shared" ref="V129:Y129" si="446">V128</f>
        <v>28</v>
      </c>
      <c r="W129" s="127">
        <f t="shared" si="446"/>
        <v>7</v>
      </c>
      <c r="X129" s="127">
        <f t="shared" si="446"/>
        <v>2021</v>
      </c>
      <c r="Y129" s="127" t="str">
        <f t="shared" si="446"/>
        <v>28/7/2021</v>
      </c>
    </row>
    <row r="130" spans="1:25" s="127" customFormat="1" x14ac:dyDescent="0.3">
      <c r="A130" s="137" t="s">
        <v>116</v>
      </c>
      <c r="B130" s="137" t="str">
        <f t="shared" ref="B130:C130" si="447">B129</f>
        <v>ProVisioNET</v>
      </c>
      <c r="C130" s="137" t="str">
        <f t="shared" si="447"/>
        <v>study</v>
      </c>
      <c r="D130" s="138" t="s">
        <v>201</v>
      </c>
      <c r="E130" s="137" t="str">
        <f t="shared" si="442"/>
        <v>03</v>
      </c>
      <c r="F130" s="137">
        <v>3</v>
      </c>
      <c r="G130" s="137" t="s">
        <v>185</v>
      </c>
      <c r="H130" s="137"/>
      <c r="I130" s="124" t="str">
        <f t="shared" si="430"/>
        <v>ProVisioNET_study_103_03_sri_obs</v>
      </c>
      <c r="J130" s="139" t="s">
        <v>202</v>
      </c>
      <c r="K130" s="124" t="str">
        <f t="shared" ref="K130:L130" si="448">K129</f>
        <v>f</v>
      </c>
      <c r="L130" s="124" t="str">
        <f t="shared" si="448"/>
        <v>Gymnasium</v>
      </c>
      <c r="M130" s="124">
        <v>11</v>
      </c>
      <c r="N130" s="124" t="s">
        <v>183</v>
      </c>
      <c r="O130" s="124">
        <v>0</v>
      </c>
      <c r="P130" s="127" t="str">
        <f t="shared" ref="P130:Q130" si="449">P129</f>
        <v>lab</v>
      </c>
      <c r="Q130" s="127" t="str">
        <f t="shared" si="449"/>
        <v>MK</v>
      </c>
      <c r="R130" s="127">
        <v>1</v>
      </c>
      <c r="S130" s="127">
        <v>7</v>
      </c>
      <c r="T130" s="127">
        <v>1977</v>
      </c>
      <c r="U130" s="127" t="str">
        <f t="shared" ref="U130" si="450">U129</f>
        <v>1/7/1997</v>
      </c>
      <c r="V130" s="127">
        <f t="shared" ref="V130:Y130" si="451">V129</f>
        <v>28</v>
      </c>
      <c r="W130" s="127">
        <f t="shared" si="451"/>
        <v>7</v>
      </c>
      <c r="X130" s="127">
        <f t="shared" si="451"/>
        <v>2021</v>
      </c>
      <c r="Y130" s="127" t="str">
        <f t="shared" si="451"/>
        <v>28/7/2021</v>
      </c>
    </row>
    <row r="131" spans="1:25" s="124" customFormat="1" x14ac:dyDescent="0.3">
      <c r="A131" s="124" t="s">
        <v>116</v>
      </c>
      <c r="B131" s="124" t="str">
        <f t="shared" ref="B131:C131" si="452">B130</f>
        <v>ProVisioNET</v>
      </c>
      <c r="C131" s="124" t="str">
        <f t="shared" si="452"/>
        <v>study</v>
      </c>
      <c r="D131" s="125" t="s">
        <v>201</v>
      </c>
      <c r="E131" s="124" t="str">
        <f>E130</f>
        <v>03</v>
      </c>
      <c r="F131" s="124">
        <v>3</v>
      </c>
      <c r="G131" s="124" t="s">
        <v>179</v>
      </c>
      <c r="I131" s="124" t="str">
        <f t="shared" si="430"/>
        <v>ProVisioNET_study_103_03_sri_ambient</v>
      </c>
      <c r="J131" s="133" t="s">
        <v>187</v>
      </c>
      <c r="K131" s="124" t="str">
        <f t="shared" ref="K131:L131" si="453">K130</f>
        <v>f</v>
      </c>
      <c r="L131" s="124" t="str">
        <f t="shared" si="453"/>
        <v>Gymnasium</v>
      </c>
      <c r="M131" s="124">
        <v>11</v>
      </c>
      <c r="N131" s="124" t="s">
        <v>183</v>
      </c>
      <c r="O131" s="124">
        <v>0</v>
      </c>
      <c r="P131" s="127" t="str">
        <f t="shared" ref="P131:Q131" si="454">P130</f>
        <v>lab</v>
      </c>
      <c r="Q131" s="127" t="str">
        <f t="shared" si="454"/>
        <v>MK</v>
      </c>
      <c r="R131" s="127">
        <v>1</v>
      </c>
      <c r="S131" s="127">
        <v>7</v>
      </c>
      <c r="T131" s="127">
        <v>1997</v>
      </c>
      <c r="U131" s="127" t="str">
        <f t="shared" ref="U131" si="455">U130</f>
        <v>1/7/1997</v>
      </c>
      <c r="V131" s="127">
        <f t="shared" ref="V131:Y131" si="456">V130</f>
        <v>28</v>
      </c>
      <c r="W131" s="127">
        <f t="shared" si="456"/>
        <v>7</v>
      </c>
      <c r="X131" s="127">
        <f t="shared" si="456"/>
        <v>2021</v>
      </c>
      <c r="Y131" s="127" t="str">
        <f t="shared" si="456"/>
        <v>28/7/2021</v>
      </c>
    </row>
    <row r="132" spans="1:25" s="124" customFormat="1" x14ac:dyDescent="0.3">
      <c r="A132" s="124" t="s">
        <v>116</v>
      </c>
      <c r="B132" s="124" t="str">
        <f t="shared" ref="B132:C132" si="457">B131</f>
        <v>ProVisioNET</v>
      </c>
      <c r="C132" s="124" t="str">
        <f t="shared" si="457"/>
        <v>study</v>
      </c>
      <c r="D132" s="125" t="s">
        <v>201</v>
      </c>
      <c r="E132" s="124" t="str">
        <f>E131</f>
        <v>03</v>
      </c>
      <c r="F132" s="124">
        <v>3</v>
      </c>
      <c r="G132" s="124" t="s">
        <v>198</v>
      </c>
      <c r="I132" s="124" t="str">
        <f t="shared" si="430"/>
        <v>ProVisioNET_study_103_03_fitbit</v>
      </c>
      <c r="J132" s="133" t="s">
        <v>187</v>
      </c>
      <c r="K132" s="124" t="str">
        <f t="shared" ref="K132:L132" si="458">K131</f>
        <v>f</v>
      </c>
      <c r="L132" s="124" t="str">
        <f t="shared" si="458"/>
        <v>Gymnasium</v>
      </c>
      <c r="M132" s="124">
        <v>11</v>
      </c>
      <c r="N132" s="124" t="s">
        <v>183</v>
      </c>
      <c r="O132" s="124">
        <v>0</v>
      </c>
      <c r="P132" s="127" t="s">
        <v>10</v>
      </c>
      <c r="Q132" s="127" t="s">
        <v>17</v>
      </c>
      <c r="R132" s="127">
        <v>1</v>
      </c>
      <c r="S132" s="127">
        <v>7</v>
      </c>
      <c r="T132" s="127">
        <v>1997</v>
      </c>
      <c r="U132" s="127" t="str">
        <f t="shared" ref="U132" si="459">U131</f>
        <v>1/7/1997</v>
      </c>
      <c r="V132" s="127">
        <f t="shared" ref="V132:Y132" si="460">V131</f>
        <v>28</v>
      </c>
      <c r="W132" s="127">
        <f t="shared" si="460"/>
        <v>7</v>
      </c>
      <c r="X132" s="127">
        <f t="shared" si="460"/>
        <v>2021</v>
      </c>
      <c r="Y132" s="127" t="str">
        <f t="shared" si="460"/>
        <v>28/7/2021</v>
      </c>
    </row>
    <row r="133" spans="1:25" s="134" customFormat="1" x14ac:dyDescent="0.3">
      <c r="A133" s="134" t="s">
        <v>116</v>
      </c>
      <c r="B133" s="134" t="str">
        <f>B131</f>
        <v>ProVisioNET</v>
      </c>
      <c r="C133" s="134" t="str">
        <f>C131</f>
        <v>study</v>
      </c>
      <c r="D133" s="135" t="s">
        <v>201</v>
      </c>
      <c r="E133" s="134" t="str">
        <f>E131</f>
        <v>03</v>
      </c>
      <c r="F133" s="134">
        <v>3</v>
      </c>
      <c r="G133" s="134" t="s">
        <v>194</v>
      </c>
      <c r="I133" s="134" t="str">
        <f t="shared" si="430"/>
        <v>ProVisioNET_study_103_03_zed</v>
      </c>
      <c r="J133" s="136" t="s">
        <v>203</v>
      </c>
      <c r="K133" s="134" t="str">
        <f>K131</f>
        <v>f</v>
      </c>
      <c r="L133" s="134" t="s">
        <v>182</v>
      </c>
      <c r="M133" s="134">
        <v>11</v>
      </c>
      <c r="N133" s="124" t="s">
        <v>183</v>
      </c>
      <c r="O133" s="134">
        <v>0</v>
      </c>
      <c r="P133" s="134" t="str">
        <f>P131</f>
        <v>lab</v>
      </c>
      <c r="Q133" s="134" t="str">
        <f>Q131</f>
        <v>MK</v>
      </c>
      <c r="R133" s="134">
        <v>1</v>
      </c>
      <c r="S133" s="134">
        <v>7</v>
      </c>
      <c r="T133" s="134">
        <v>1977</v>
      </c>
      <c r="U133" s="134" t="str">
        <f t="shared" ref="U133" si="461">U132</f>
        <v>1/7/1997</v>
      </c>
      <c r="V133" s="134">
        <f t="shared" ref="V133:Y133" si="462">V131</f>
        <v>28</v>
      </c>
      <c r="W133" s="134">
        <f t="shared" si="462"/>
        <v>7</v>
      </c>
      <c r="X133" s="134">
        <f t="shared" si="462"/>
        <v>2021</v>
      </c>
      <c r="Y133" s="134" t="str">
        <f t="shared" si="462"/>
        <v>28/7/2021</v>
      </c>
    </row>
    <row r="134" spans="1:25" s="147" customFormat="1" x14ac:dyDescent="0.3">
      <c r="A134" s="140" t="s">
        <v>115</v>
      </c>
      <c r="B134" s="141" t="s">
        <v>175</v>
      </c>
      <c r="C134" s="141" t="s">
        <v>0</v>
      </c>
      <c r="D134" s="142" t="s">
        <v>205</v>
      </c>
      <c r="E134" s="143" t="s">
        <v>22</v>
      </c>
      <c r="F134" s="141">
        <v>4</v>
      </c>
      <c r="G134" s="141" t="s">
        <v>116</v>
      </c>
      <c r="H134" s="141"/>
      <c r="I134" s="144" t="str">
        <f t="shared" si="430"/>
        <v>ProVisioNET_study_104_04_label</v>
      </c>
      <c r="J134" s="141" t="s">
        <v>114</v>
      </c>
      <c r="K134" s="145" t="s">
        <v>177</v>
      </c>
      <c r="L134" s="141" t="s">
        <v>182</v>
      </c>
      <c r="M134" s="141">
        <v>5</v>
      </c>
      <c r="N134" s="141" t="s">
        <v>215</v>
      </c>
      <c r="O134" s="141">
        <v>0</v>
      </c>
      <c r="P134" s="146" t="s">
        <v>10</v>
      </c>
      <c r="Q134" s="146" t="s">
        <v>17</v>
      </c>
      <c r="R134" s="146">
        <v>29</v>
      </c>
      <c r="S134" s="146">
        <v>5</v>
      </c>
      <c r="T134" s="146">
        <v>1998</v>
      </c>
      <c r="U134" s="146" t="str">
        <f>R134&amp;"/"&amp;S134&amp;"/"&amp;T134</f>
        <v>29/5/1998</v>
      </c>
      <c r="V134" s="146">
        <v>5</v>
      </c>
      <c r="W134" s="146">
        <v>8</v>
      </c>
      <c r="X134" s="146">
        <v>2021</v>
      </c>
      <c r="Y134" s="146" t="str">
        <f>V134&amp;"/"&amp;W134&amp;"/"&amp;X134</f>
        <v>5/8/2021</v>
      </c>
    </row>
    <row r="135" spans="1:25" s="150" customFormat="1" x14ac:dyDescent="0.3">
      <c r="A135" s="144" t="s">
        <v>116</v>
      </c>
      <c r="B135" s="144" t="str">
        <f t="shared" ref="B135:C135" si="463">B134</f>
        <v>ProVisioNET</v>
      </c>
      <c r="C135" s="144" t="str">
        <f t="shared" si="463"/>
        <v>study</v>
      </c>
      <c r="D135" s="148" t="s">
        <v>205</v>
      </c>
      <c r="E135" s="144" t="str">
        <f t="shared" ref="E135:E136" si="464">E134</f>
        <v>04</v>
      </c>
      <c r="F135" s="144">
        <v>4</v>
      </c>
      <c r="G135" s="144" t="s">
        <v>118</v>
      </c>
      <c r="H135" s="144">
        <v>1</v>
      </c>
      <c r="I135" s="144" t="str">
        <f t="shared" ref="I135:I142" si="465">CONCATENATE(B135,"_",C135,"_",D135,"_",E135,"_",G135,"_",H135)</f>
        <v>ProVisioNET_study_104_04_cam1_1</v>
      </c>
      <c r="J135" s="149" t="s">
        <v>187</v>
      </c>
      <c r="K135" s="144" t="str">
        <f t="shared" ref="K135:L135" si="466">K134</f>
        <v>f</v>
      </c>
      <c r="L135" s="144" t="str">
        <f t="shared" si="466"/>
        <v>Gymnasium</v>
      </c>
      <c r="M135" s="144">
        <v>5</v>
      </c>
      <c r="N135" s="144" t="s">
        <v>215</v>
      </c>
      <c r="O135" s="144">
        <v>0</v>
      </c>
      <c r="P135" s="150" t="str">
        <f t="shared" ref="P135:Q135" si="467">P134</f>
        <v>lab</v>
      </c>
      <c r="Q135" s="150" t="str">
        <f t="shared" si="467"/>
        <v>MK</v>
      </c>
      <c r="R135" s="150">
        <v>29</v>
      </c>
      <c r="S135" s="150">
        <v>5</v>
      </c>
      <c r="T135" s="150">
        <v>1998</v>
      </c>
      <c r="U135" s="150" t="str">
        <f t="shared" ref="U135:Y149" si="468">U134</f>
        <v>29/5/1998</v>
      </c>
      <c r="V135" s="150">
        <f t="shared" si="468"/>
        <v>5</v>
      </c>
      <c r="W135" s="150">
        <f t="shared" si="468"/>
        <v>8</v>
      </c>
      <c r="X135" s="150">
        <f t="shared" si="468"/>
        <v>2021</v>
      </c>
      <c r="Y135" s="150" t="str">
        <f t="shared" si="468"/>
        <v>5/8/2021</v>
      </c>
    </row>
    <row r="136" spans="1:25" s="150" customFormat="1" x14ac:dyDescent="0.3">
      <c r="A136" s="144" t="s">
        <v>116</v>
      </c>
      <c r="B136" s="144" t="str">
        <f t="shared" ref="B136:C136" si="469">B135</f>
        <v>ProVisioNET</v>
      </c>
      <c r="C136" s="144" t="str">
        <f t="shared" si="469"/>
        <v>study</v>
      </c>
      <c r="D136" s="148" t="s">
        <v>205</v>
      </c>
      <c r="E136" s="144" t="str">
        <f t="shared" si="464"/>
        <v>04</v>
      </c>
      <c r="F136" s="144">
        <v>4</v>
      </c>
      <c r="G136" s="144" t="s">
        <v>118</v>
      </c>
      <c r="H136" s="144">
        <v>2</v>
      </c>
      <c r="I136" s="144" t="str">
        <f t="shared" si="465"/>
        <v>ProVisioNET_study_104_04_cam1_2</v>
      </c>
      <c r="J136" s="149" t="s">
        <v>187</v>
      </c>
      <c r="K136" s="144" t="str">
        <f t="shared" ref="K136:L136" si="470">K135</f>
        <v>f</v>
      </c>
      <c r="L136" s="144" t="str">
        <f t="shared" si="470"/>
        <v>Gymnasium</v>
      </c>
      <c r="M136" s="144">
        <v>5</v>
      </c>
      <c r="N136" s="144" t="s">
        <v>215</v>
      </c>
      <c r="O136" s="144">
        <v>0</v>
      </c>
      <c r="P136" s="150" t="str">
        <f t="shared" ref="P136:Q136" si="471">P135</f>
        <v>lab</v>
      </c>
      <c r="Q136" s="150" t="str">
        <f t="shared" si="471"/>
        <v>MK</v>
      </c>
      <c r="R136" s="150">
        <v>29</v>
      </c>
      <c r="S136" s="150">
        <v>5</v>
      </c>
      <c r="T136" s="150">
        <v>1998</v>
      </c>
      <c r="U136" s="150" t="str">
        <f t="shared" si="468"/>
        <v>29/5/1998</v>
      </c>
      <c r="V136" s="150">
        <f t="shared" si="468"/>
        <v>5</v>
      </c>
      <c r="W136" s="150">
        <f t="shared" si="468"/>
        <v>8</v>
      </c>
      <c r="X136" s="150">
        <f t="shared" si="468"/>
        <v>2021</v>
      </c>
      <c r="Y136" s="150" t="str">
        <f t="shared" si="468"/>
        <v>5/8/2021</v>
      </c>
    </row>
    <row r="137" spans="1:25" s="150" customFormat="1" x14ac:dyDescent="0.3">
      <c r="A137" s="144" t="s">
        <v>116</v>
      </c>
      <c r="B137" s="144" t="str">
        <f t="shared" ref="B137" si="472">B136</f>
        <v>ProVisioNET</v>
      </c>
      <c r="C137" s="144" t="str">
        <f t="shared" ref="C137:C143" si="473">C135</f>
        <v>study</v>
      </c>
      <c r="D137" s="148" t="s">
        <v>205</v>
      </c>
      <c r="E137" s="144" t="str">
        <f t="shared" ref="E137" si="474">E135</f>
        <v>04</v>
      </c>
      <c r="F137" s="144">
        <v>4</v>
      </c>
      <c r="G137" s="144" t="s">
        <v>30</v>
      </c>
      <c r="H137" s="144">
        <v>1</v>
      </c>
      <c r="I137" s="144" t="str">
        <f t="shared" si="465"/>
        <v>ProVisioNET_study_104_04_cam2_1</v>
      </c>
      <c r="J137" s="149" t="s">
        <v>187</v>
      </c>
      <c r="K137" s="144" t="str">
        <f t="shared" ref="K137:L137" si="475">K136</f>
        <v>f</v>
      </c>
      <c r="L137" s="144" t="str">
        <f t="shared" si="475"/>
        <v>Gymnasium</v>
      </c>
      <c r="M137" s="144">
        <v>5</v>
      </c>
      <c r="N137" s="144" t="s">
        <v>215</v>
      </c>
      <c r="O137" s="144">
        <v>0</v>
      </c>
      <c r="P137" s="150" t="str">
        <f t="shared" ref="P137:Q137" si="476">P136</f>
        <v>lab</v>
      </c>
      <c r="Q137" s="150" t="str">
        <f t="shared" si="476"/>
        <v>MK</v>
      </c>
      <c r="R137" s="150">
        <v>29</v>
      </c>
      <c r="S137" s="150">
        <v>5</v>
      </c>
      <c r="T137" s="150">
        <v>1998</v>
      </c>
      <c r="U137" s="150" t="str">
        <f t="shared" si="468"/>
        <v>29/5/1998</v>
      </c>
      <c r="V137" s="150">
        <f t="shared" si="468"/>
        <v>5</v>
      </c>
      <c r="W137" s="150">
        <f t="shared" si="468"/>
        <v>8</v>
      </c>
      <c r="X137" s="150">
        <f t="shared" si="468"/>
        <v>2021</v>
      </c>
      <c r="Y137" s="150" t="str">
        <f t="shared" si="468"/>
        <v>5/8/2021</v>
      </c>
    </row>
    <row r="138" spans="1:25" s="150" customFormat="1" x14ac:dyDescent="0.3">
      <c r="A138" s="144" t="s">
        <v>116</v>
      </c>
      <c r="B138" s="144" t="str">
        <f t="shared" ref="B138" si="477">B137</f>
        <v>ProVisioNET</v>
      </c>
      <c r="C138" s="144" t="str">
        <f t="shared" si="473"/>
        <v>study</v>
      </c>
      <c r="D138" s="148" t="s">
        <v>205</v>
      </c>
      <c r="E138" s="144" t="str">
        <f t="shared" ref="E138:F138" si="478">E136</f>
        <v>04</v>
      </c>
      <c r="F138" s="144">
        <f t="shared" si="478"/>
        <v>4</v>
      </c>
      <c r="G138" s="144" t="s">
        <v>30</v>
      </c>
      <c r="H138" s="144">
        <v>2</v>
      </c>
      <c r="I138" s="144" t="str">
        <f t="shared" si="465"/>
        <v>ProVisioNET_study_104_04_cam2_2</v>
      </c>
      <c r="J138" s="149" t="s">
        <v>187</v>
      </c>
      <c r="K138" s="144" t="str">
        <f t="shared" ref="K138:L138" si="479">K137</f>
        <v>f</v>
      </c>
      <c r="L138" s="144" t="str">
        <f t="shared" si="479"/>
        <v>Gymnasium</v>
      </c>
      <c r="M138" s="144">
        <v>5</v>
      </c>
      <c r="N138" s="144" t="s">
        <v>215</v>
      </c>
      <c r="O138" s="144">
        <v>0</v>
      </c>
      <c r="P138" s="150" t="str">
        <f t="shared" ref="P138:Q138" si="480">P137</f>
        <v>lab</v>
      </c>
      <c r="Q138" s="150" t="str">
        <f t="shared" si="480"/>
        <v>MK</v>
      </c>
      <c r="R138" s="150">
        <v>29</v>
      </c>
      <c r="S138" s="150">
        <v>5</v>
      </c>
      <c r="T138" s="150">
        <v>1998</v>
      </c>
      <c r="U138" s="150" t="str">
        <f t="shared" si="468"/>
        <v>29/5/1998</v>
      </c>
      <c r="V138" s="150">
        <f t="shared" si="468"/>
        <v>5</v>
      </c>
      <c r="W138" s="150">
        <f t="shared" si="468"/>
        <v>8</v>
      </c>
      <c r="X138" s="150">
        <f t="shared" si="468"/>
        <v>2021</v>
      </c>
      <c r="Y138" s="150" t="str">
        <f t="shared" si="468"/>
        <v>5/8/2021</v>
      </c>
    </row>
    <row r="139" spans="1:25" s="150" customFormat="1" x14ac:dyDescent="0.3">
      <c r="A139" s="144" t="s">
        <v>116</v>
      </c>
      <c r="B139" s="144" t="str">
        <f t="shared" ref="B139" si="481">B138</f>
        <v>ProVisioNET</v>
      </c>
      <c r="C139" s="144" t="str">
        <f t="shared" si="473"/>
        <v>study</v>
      </c>
      <c r="D139" s="148" t="s">
        <v>205</v>
      </c>
      <c r="E139" s="144" t="str">
        <f t="shared" ref="E139:F139" si="482">E137</f>
        <v>04</v>
      </c>
      <c r="F139" s="144">
        <f t="shared" si="482"/>
        <v>4</v>
      </c>
      <c r="G139" s="144" t="s">
        <v>31</v>
      </c>
      <c r="H139" s="144">
        <v>1</v>
      </c>
      <c r="I139" s="144" t="str">
        <f t="shared" si="465"/>
        <v>ProVisioNET_study_104_04_cam3_1</v>
      </c>
      <c r="J139" s="149" t="s">
        <v>187</v>
      </c>
      <c r="K139" s="144" t="str">
        <f t="shared" ref="K139:L139" si="483">K138</f>
        <v>f</v>
      </c>
      <c r="L139" s="144" t="str">
        <f t="shared" si="483"/>
        <v>Gymnasium</v>
      </c>
      <c r="M139" s="144">
        <v>5</v>
      </c>
      <c r="N139" s="144" t="s">
        <v>215</v>
      </c>
      <c r="O139" s="144">
        <v>0</v>
      </c>
      <c r="P139" s="150" t="str">
        <f t="shared" ref="P139:Q139" si="484">P138</f>
        <v>lab</v>
      </c>
      <c r="Q139" s="150" t="str">
        <f t="shared" si="484"/>
        <v>MK</v>
      </c>
      <c r="R139" s="150">
        <v>29</v>
      </c>
      <c r="S139" s="150">
        <v>5</v>
      </c>
      <c r="T139" s="150">
        <v>1998</v>
      </c>
      <c r="U139" s="150" t="str">
        <f t="shared" si="468"/>
        <v>29/5/1998</v>
      </c>
      <c r="V139" s="150">
        <f t="shared" si="468"/>
        <v>5</v>
      </c>
      <c r="W139" s="150">
        <f t="shared" si="468"/>
        <v>8</v>
      </c>
      <c r="X139" s="150">
        <f t="shared" si="468"/>
        <v>2021</v>
      </c>
      <c r="Y139" s="150" t="str">
        <f t="shared" si="468"/>
        <v>5/8/2021</v>
      </c>
    </row>
    <row r="140" spans="1:25" s="150" customFormat="1" x14ac:dyDescent="0.3">
      <c r="A140" s="144" t="s">
        <v>116</v>
      </c>
      <c r="B140" s="144" t="str">
        <f t="shared" ref="B140" si="485">B139</f>
        <v>ProVisioNET</v>
      </c>
      <c r="C140" s="144" t="str">
        <f t="shared" si="473"/>
        <v>study</v>
      </c>
      <c r="D140" s="148" t="s">
        <v>205</v>
      </c>
      <c r="E140" s="144" t="str">
        <f t="shared" ref="E140" si="486">E138</f>
        <v>04</v>
      </c>
      <c r="F140" s="144">
        <v>4</v>
      </c>
      <c r="G140" s="144" t="s">
        <v>31</v>
      </c>
      <c r="H140" s="144">
        <v>2</v>
      </c>
      <c r="I140" s="144" t="str">
        <f t="shared" si="465"/>
        <v>ProVisioNET_study_104_04_cam3_2</v>
      </c>
      <c r="J140" s="149" t="s">
        <v>187</v>
      </c>
      <c r="K140" s="144" t="str">
        <f t="shared" ref="K140:L140" si="487">K139</f>
        <v>f</v>
      </c>
      <c r="L140" s="144" t="str">
        <f t="shared" si="487"/>
        <v>Gymnasium</v>
      </c>
      <c r="M140" s="144">
        <v>5</v>
      </c>
      <c r="N140" s="144" t="s">
        <v>215</v>
      </c>
      <c r="O140" s="144">
        <v>0</v>
      </c>
      <c r="P140" s="150" t="str">
        <f t="shared" ref="P140:Q140" si="488">P139</f>
        <v>lab</v>
      </c>
      <c r="Q140" s="150" t="str">
        <f t="shared" si="488"/>
        <v>MK</v>
      </c>
      <c r="R140" s="150">
        <v>29</v>
      </c>
      <c r="S140" s="150">
        <v>5</v>
      </c>
      <c r="T140" s="150">
        <v>1998</v>
      </c>
      <c r="U140" s="150" t="str">
        <f t="shared" si="468"/>
        <v>29/5/1998</v>
      </c>
      <c r="V140" s="150">
        <f t="shared" si="468"/>
        <v>5</v>
      </c>
      <c r="W140" s="150">
        <f t="shared" si="468"/>
        <v>8</v>
      </c>
      <c r="X140" s="150">
        <f t="shared" si="468"/>
        <v>2021</v>
      </c>
      <c r="Y140" s="150" t="str">
        <f t="shared" si="468"/>
        <v>5/8/2021</v>
      </c>
    </row>
    <row r="141" spans="1:25" s="150" customFormat="1" x14ac:dyDescent="0.3">
      <c r="A141" s="144" t="s">
        <v>116</v>
      </c>
      <c r="B141" s="144" t="str">
        <f t="shared" ref="B141" si="489">B140</f>
        <v>ProVisioNET</v>
      </c>
      <c r="C141" s="144" t="str">
        <f t="shared" si="473"/>
        <v>study</v>
      </c>
      <c r="D141" s="148" t="s">
        <v>205</v>
      </c>
      <c r="E141" s="144" t="str">
        <f t="shared" ref="E141:F141" si="490">E139</f>
        <v>04</v>
      </c>
      <c r="F141" s="144">
        <f t="shared" si="490"/>
        <v>4</v>
      </c>
      <c r="G141" s="144" t="s">
        <v>32</v>
      </c>
      <c r="H141" s="144">
        <v>1</v>
      </c>
      <c r="I141" s="144" t="str">
        <f t="shared" si="465"/>
        <v>ProVisioNET_study_104_04_cam4_1</v>
      </c>
      <c r="J141" s="149" t="s">
        <v>187</v>
      </c>
      <c r="K141" s="144" t="str">
        <f t="shared" ref="K141:L141" si="491">K140</f>
        <v>f</v>
      </c>
      <c r="L141" s="144" t="str">
        <f t="shared" si="491"/>
        <v>Gymnasium</v>
      </c>
      <c r="M141" s="144">
        <v>5</v>
      </c>
      <c r="N141" s="144" t="s">
        <v>215</v>
      </c>
      <c r="O141" s="144">
        <v>0</v>
      </c>
      <c r="P141" s="150" t="str">
        <f t="shared" ref="P141:Q141" si="492">P140</f>
        <v>lab</v>
      </c>
      <c r="Q141" s="150" t="str">
        <f t="shared" si="492"/>
        <v>MK</v>
      </c>
      <c r="R141" s="150">
        <v>29</v>
      </c>
      <c r="S141" s="150">
        <v>5</v>
      </c>
      <c r="T141" s="150">
        <v>1998</v>
      </c>
      <c r="U141" s="150" t="str">
        <f t="shared" si="468"/>
        <v>29/5/1998</v>
      </c>
      <c r="V141" s="150">
        <f t="shared" si="468"/>
        <v>5</v>
      </c>
      <c r="W141" s="150">
        <f t="shared" si="468"/>
        <v>8</v>
      </c>
      <c r="X141" s="150">
        <f t="shared" si="468"/>
        <v>2021</v>
      </c>
      <c r="Y141" s="150" t="str">
        <f t="shared" si="468"/>
        <v>5/8/2021</v>
      </c>
    </row>
    <row r="142" spans="1:25" s="150" customFormat="1" x14ac:dyDescent="0.3">
      <c r="A142" s="144" t="s">
        <v>116</v>
      </c>
      <c r="B142" s="144" t="str">
        <f t="shared" ref="B142" si="493">B141</f>
        <v>ProVisioNET</v>
      </c>
      <c r="C142" s="144" t="str">
        <f t="shared" si="473"/>
        <v>study</v>
      </c>
      <c r="D142" s="148" t="s">
        <v>205</v>
      </c>
      <c r="E142" s="144" t="str">
        <f t="shared" ref="E142:F143" si="494">E140</f>
        <v>04</v>
      </c>
      <c r="F142" s="144">
        <f t="shared" si="494"/>
        <v>4</v>
      </c>
      <c r="G142" s="144" t="s">
        <v>32</v>
      </c>
      <c r="H142" s="144">
        <v>2</v>
      </c>
      <c r="I142" s="144" t="str">
        <f t="shared" si="465"/>
        <v>ProVisioNET_study_104_04_cam4_2</v>
      </c>
      <c r="J142" s="149" t="s">
        <v>187</v>
      </c>
      <c r="K142" s="144" t="str">
        <f t="shared" ref="K142:L142" si="495">K141</f>
        <v>f</v>
      </c>
      <c r="L142" s="144" t="str">
        <f t="shared" si="495"/>
        <v>Gymnasium</v>
      </c>
      <c r="M142" s="144">
        <v>5</v>
      </c>
      <c r="N142" s="144" t="s">
        <v>215</v>
      </c>
      <c r="O142" s="144">
        <v>0</v>
      </c>
      <c r="P142" s="150" t="str">
        <f t="shared" ref="P142:Q142" si="496">P141</f>
        <v>lab</v>
      </c>
      <c r="Q142" s="150" t="str">
        <f t="shared" si="496"/>
        <v>MK</v>
      </c>
      <c r="R142" s="150">
        <v>29</v>
      </c>
      <c r="S142" s="150">
        <v>5</v>
      </c>
      <c r="T142" s="150">
        <v>1998</v>
      </c>
      <c r="U142" s="150" t="str">
        <f t="shared" si="468"/>
        <v>29/5/1998</v>
      </c>
      <c r="V142" s="150">
        <f t="shared" si="468"/>
        <v>5</v>
      </c>
      <c r="W142" s="150">
        <f t="shared" si="468"/>
        <v>8</v>
      </c>
      <c r="X142" s="150">
        <f t="shared" si="468"/>
        <v>2021</v>
      </c>
      <c r="Y142" s="150" t="str">
        <f t="shared" si="468"/>
        <v>5/8/2021</v>
      </c>
    </row>
    <row r="143" spans="1:25" s="150" customFormat="1" x14ac:dyDescent="0.3">
      <c r="A143" s="144" t="s">
        <v>116</v>
      </c>
      <c r="B143" s="144" t="str">
        <f t="shared" ref="B143" si="497">B142</f>
        <v>ProVisioNET</v>
      </c>
      <c r="C143" s="144" t="str">
        <f t="shared" si="473"/>
        <v>study</v>
      </c>
      <c r="D143" s="148" t="s">
        <v>205</v>
      </c>
      <c r="E143" s="144" t="str">
        <f t="shared" si="494"/>
        <v>04</v>
      </c>
      <c r="F143" s="144">
        <f>F141</f>
        <v>4</v>
      </c>
      <c r="G143" s="144" t="s">
        <v>119</v>
      </c>
      <c r="H143" s="144"/>
      <c r="I143" s="144" t="str">
        <f t="shared" ref="I143:I150" si="498">CONCATENATE(B143,"_",C143,"_",D143,"_",E143,"_",G143)</f>
        <v>ProVisioNET_study_104_04_glasses</v>
      </c>
      <c r="J143" s="149" t="s">
        <v>187</v>
      </c>
      <c r="K143" s="144" t="str">
        <f t="shared" ref="K143:L143" si="499">K142</f>
        <v>f</v>
      </c>
      <c r="L143" s="144" t="str">
        <f t="shared" si="499"/>
        <v>Gymnasium</v>
      </c>
      <c r="M143" s="144">
        <v>5</v>
      </c>
      <c r="N143" s="144" t="s">
        <v>215</v>
      </c>
      <c r="O143" s="144">
        <v>0</v>
      </c>
      <c r="P143" s="150" t="str">
        <f t="shared" ref="P143:Q143" si="500">P142</f>
        <v>lab</v>
      </c>
      <c r="Q143" s="150" t="str">
        <f t="shared" si="500"/>
        <v>MK</v>
      </c>
      <c r="R143" s="150">
        <v>29</v>
      </c>
      <c r="S143" s="150">
        <v>5</v>
      </c>
      <c r="T143" s="150">
        <v>1998</v>
      </c>
      <c r="U143" s="150" t="str">
        <f t="shared" si="468"/>
        <v>29/5/1998</v>
      </c>
      <c r="V143" s="150">
        <f t="shared" si="468"/>
        <v>5</v>
      </c>
      <c r="W143" s="150">
        <f t="shared" si="468"/>
        <v>8</v>
      </c>
      <c r="X143" s="150">
        <f t="shared" si="468"/>
        <v>2021</v>
      </c>
      <c r="Y143" s="150" t="str">
        <f t="shared" si="468"/>
        <v>5/8/2021</v>
      </c>
    </row>
    <row r="144" spans="1:25" s="150" customFormat="1" x14ac:dyDescent="0.3">
      <c r="A144" s="144" t="s">
        <v>116</v>
      </c>
      <c r="B144" s="144" t="str">
        <f t="shared" ref="B144:C144" si="501">B143</f>
        <v>ProVisioNET</v>
      </c>
      <c r="C144" s="144" t="str">
        <f t="shared" si="501"/>
        <v>study</v>
      </c>
      <c r="D144" s="148" t="s">
        <v>205</v>
      </c>
      <c r="E144" s="144" t="str">
        <f t="shared" ref="E144:F144" si="502">E143</f>
        <v>04</v>
      </c>
      <c r="F144" s="144">
        <f t="shared" si="502"/>
        <v>4</v>
      </c>
      <c r="G144" s="144" t="s">
        <v>120</v>
      </c>
      <c r="H144" s="144"/>
      <c r="I144" s="144" t="str">
        <f t="shared" si="498"/>
        <v>ProVisioNET_study_104_04_ambient</v>
      </c>
      <c r="J144" s="149" t="s">
        <v>187</v>
      </c>
      <c r="K144" s="144" t="str">
        <f t="shared" ref="K144:L144" si="503">K143</f>
        <v>f</v>
      </c>
      <c r="L144" s="144" t="str">
        <f t="shared" si="503"/>
        <v>Gymnasium</v>
      </c>
      <c r="M144" s="144">
        <v>5</v>
      </c>
      <c r="N144" s="144" t="s">
        <v>215</v>
      </c>
      <c r="O144" s="144">
        <v>0</v>
      </c>
      <c r="P144" s="150" t="str">
        <f t="shared" ref="P144:Q144" si="504">P143</f>
        <v>lab</v>
      </c>
      <c r="Q144" s="150" t="str">
        <f t="shared" si="504"/>
        <v>MK</v>
      </c>
      <c r="R144" s="150">
        <v>29</v>
      </c>
      <c r="S144" s="150">
        <v>5</v>
      </c>
      <c r="T144" s="150">
        <v>1998</v>
      </c>
      <c r="U144" s="150" t="str">
        <f t="shared" si="468"/>
        <v>29/5/1998</v>
      </c>
      <c r="V144" s="150">
        <f t="shared" si="468"/>
        <v>5</v>
      </c>
      <c r="W144" s="150">
        <f t="shared" si="468"/>
        <v>8</v>
      </c>
      <c r="X144" s="150">
        <f t="shared" si="468"/>
        <v>2021</v>
      </c>
      <c r="Y144" s="150" t="str">
        <f t="shared" si="468"/>
        <v>5/8/2021</v>
      </c>
    </row>
    <row r="145" spans="1:25" s="150" customFormat="1" x14ac:dyDescent="0.3">
      <c r="A145" s="144" t="s">
        <v>116</v>
      </c>
      <c r="B145" s="144" t="str">
        <f t="shared" ref="B145" si="505">B143</f>
        <v>ProVisioNET</v>
      </c>
      <c r="C145" s="144" t="str">
        <f t="shared" ref="C145" si="506">C144</f>
        <v>study</v>
      </c>
      <c r="D145" s="148" t="s">
        <v>205</v>
      </c>
      <c r="E145" s="144" t="str">
        <f t="shared" ref="E145:F145" si="507">E144</f>
        <v>04</v>
      </c>
      <c r="F145" s="144">
        <f t="shared" si="507"/>
        <v>4</v>
      </c>
      <c r="G145" s="144" t="s">
        <v>121</v>
      </c>
      <c r="H145" s="144"/>
      <c r="I145" s="144" t="str">
        <f t="shared" si="498"/>
        <v>ProVisioNET_study_104_04_ETrawdata</v>
      </c>
      <c r="J145" s="149" t="s">
        <v>187</v>
      </c>
      <c r="K145" s="144" t="str">
        <f t="shared" ref="K145:L145" si="508">K144</f>
        <v>f</v>
      </c>
      <c r="L145" s="144" t="str">
        <f t="shared" si="508"/>
        <v>Gymnasium</v>
      </c>
      <c r="M145" s="144">
        <v>5</v>
      </c>
      <c r="N145" s="144" t="s">
        <v>215</v>
      </c>
      <c r="O145" s="144">
        <v>0</v>
      </c>
      <c r="P145" s="150" t="str">
        <f t="shared" ref="P145:Q145" si="509">P144</f>
        <v>lab</v>
      </c>
      <c r="Q145" s="150" t="str">
        <f t="shared" si="509"/>
        <v>MK</v>
      </c>
      <c r="R145" s="150">
        <v>29</v>
      </c>
      <c r="S145" s="150">
        <v>5</v>
      </c>
      <c r="T145" s="150">
        <v>1998</v>
      </c>
      <c r="U145" s="150" t="str">
        <f t="shared" si="468"/>
        <v>29/5/1998</v>
      </c>
      <c r="V145" s="150">
        <f t="shared" si="468"/>
        <v>5</v>
      </c>
      <c r="W145" s="150">
        <f t="shared" si="468"/>
        <v>8</v>
      </c>
      <c r="X145" s="150">
        <f t="shared" si="468"/>
        <v>2021</v>
      </c>
      <c r="Y145" s="150" t="str">
        <f t="shared" si="468"/>
        <v>5/8/2021</v>
      </c>
    </row>
    <row r="146" spans="1:25" s="150" customFormat="1" x14ac:dyDescent="0.3">
      <c r="A146" s="144" t="s">
        <v>116</v>
      </c>
      <c r="B146" s="144" t="str">
        <f t="shared" ref="B146:C146" si="510">B145</f>
        <v>ProVisioNET</v>
      </c>
      <c r="C146" s="144" t="str">
        <f t="shared" si="510"/>
        <v>study</v>
      </c>
      <c r="D146" s="148" t="s">
        <v>205</v>
      </c>
      <c r="E146" s="144" t="str">
        <f t="shared" ref="E146" si="511">E145</f>
        <v>04</v>
      </c>
      <c r="F146" s="144">
        <v>4</v>
      </c>
      <c r="G146" s="144" t="s">
        <v>185</v>
      </c>
      <c r="H146" s="144"/>
      <c r="I146" s="144" t="str">
        <f t="shared" si="498"/>
        <v>ProVisioNET_study_104_04_sri_obs</v>
      </c>
      <c r="J146" s="149" t="s">
        <v>187</v>
      </c>
      <c r="K146" s="144" t="str">
        <f t="shared" ref="K146:L146" si="512">K145</f>
        <v>f</v>
      </c>
      <c r="L146" s="144" t="str">
        <f t="shared" si="512"/>
        <v>Gymnasium</v>
      </c>
      <c r="M146" s="144">
        <v>5</v>
      </c>
      <c r="N146" s="144" t="s">
        <v>215</v>
      </c>
      <c r="O146" s="144">
        <v>0</v>
      </c>
      <c r="P146" s="150" t="str">
        <f t="shared" ref="P146:Q146" si="513">P145</f>
        <v>lab</v>
      </c>
      <c r="Q146" s="150" t="str">
        <f t="shared" si="513"/>
        <v>MK</v>
      </c>
      <c r="R146" s="150">
        <v>29</v>
      </c>
      <c r="S146" s="150">
        <v>5</v>
      </c>
      <c r="T146" s="150">
        <v>1998</v>
      </c>
      <c r="U146" s="150" t="str">
        <f t="shared" si="468"/>
        <v>29/5/1998</v>
      </c>
      <c r="V146" s="150">
        <f t="shared" si="468"/>
        <v>5</v>
      </c>
      <c r="W146" s="150">
        <f t="shared" si="468"/>
        <v>8</v>
      </c>
      <c r="X146" s="150">
        <f t="shared" si="468"/>
        <v>2021</v>
      </c>
      <c r="Y146" s="150" t="str">
        <f t="shared" si="468"/>
        <v>5/8/2021</v>
      </c>
    </row>
    <row r="147" spans="1:25" s="144" customFormat="1" x14ac:dyDescent="0.3">
      <c r="A147" s="144" t="s">
        <v>116</v>
      </c>
      <c r="B147" s="144" t="str">
        <f t="shared" ref="B147:C147" si="514">B146</f>
        <v>ProVisioNET</v>
      </c>
      <c r="C147" s="144" t="str">
        <f t="shared" si="514"/>
        <v>study</v>
      </c>
      <c r="D147" s="148" t="s">
        <v>205</v>
      </c>
      <c r="E147" s="144" t="str">
        <f>E146</f>
        <v>04</v>
      </c>
      <c r="F147" s="144">
        <v>4</v>
      </c>
      <c r="G147" s="144" t="s">
        <v>179</v>
      </c>
      <c r="I147" s="144" t="str">
        <f t="shared" si="498"/>
        <v>ProVisioNET_study_104_04_sri_ambient</v>
      </c>
      <c r="J147" s="149" t="s">
        <v>187</v>
      </c>
      <c r="K147" s="144" t="str">
        <f t="shared" ref="K147:L147" si="515">K146</f>
        <v>f</v>
      </c>
      <c r="L147" s="144" t="str">
        <f t="shared" si="515"/>
        <v>Gymnasium</v>
      </c>
      <c r="M147" s="144">
        <v>5</v>
      </c>
      <c r="N147" s="144" t="s">
        <v>215</v>
      </c>
      <c r="O147" s="144">
        <v>0</v>
      </c>
      <c r="P147" s="150" t="str">
        <f t="shared" ref="P147:Q147" si="516">P146</f>
        <v>lab</v>
      </c>
      <c r="Q147" s="150" t="str">
        <f t="shared" si="516"/>
        <v>MK</v>
      </c>
      <c r="R147" s="150">
        <v>29</v>
      </c>
      <c r="S147" s="150">
        <v>5</v>
      </c>
      <c r="T147" s="150">
        <v>1998</v>
      </c>
      <c r="U147" s="150" t="str">
        <f t="shared" si="468"/>
        <v>29/5/1998</v>
      </c>
      <c r="V147" s="150">
        <f t="shared" si="468"/>
        <v>5</v>
      </c>
      <c r="W147" s="150">
        <f t="shared" si="468"/>
        <v>8</v>
      </c>
      <c r="X147" s="150">
        <f t="shared" si="468"/>
        <v>2021</v>
      </c>
      <c r="Y147" s="150" t="str">
        <f t="shared" si="468"/>
        <v>5/8/2021</v>
      </c>
    </row>
    <row r="148" spans="1:25" s="144" customFormat="1" x14ac:dyDescent="0.3">
      <c r="A148" s="144" t="s">
        <v>116</v>
      </c>
      <c r="B148" s="144" t="str">
        <f t="shared" ref="B148:C148" si="517">B147</f>
        <v>ProVisioNET</v>
      </c>
      <c r="C148" s="144" t="str">
        <f t="shared" si="517"/>
        <v>study</v>
      </c>
      <c r="D148" s="148" t="s">
        <v>205</v>
      </c>
      <c r="E148" s="144" t="str">
        <f>E147</f>
        <v>04</v>
      </c>
      <c r="F148" s="144">
        <v>4</v>
      </c>
      <c r="G148" s="144" t="s">
        <v>198</v>
      </c>
      <c r="I148" s="144" t="str">
        <f t="shared" si="498"/>
        <v>ProVisioNET_study_104_04_fitbit</v>
      </c>
      <c r="J148" s="149" t="s">
        <v>187</v>
      </c>
      <c r="K148" s="144" t="str">
        <f t="shared" ref="K148:L148" si="518">K147</f>
        <v>f</v>
      </c>
      <c r="L148" s="144" t="str">
        <f t="shared" si="518"/>
        <v>Gymnasium</v>
      </c>
      <c r="M148" s="144">
        <v>5</v>
      </c>
      <c r="N148" s="144" t="s">
        <v>215</v>
      </c>
      <c r="O148" s="144">
        <v>0</v>
      </c>
      <c r="P148" s="150" t="s">
        <v>10</v>
      </c>
      <c r="Q148" s="150" t="s">
        <v>17</v>
      </c>
      <c r="R148" s="150">
        <v>29</v>
      </c>
      <c r="S148" s="150">
        <v>5</v>
      </c>
      <c r="T148" s="150">
        <v>1998</v>
      </c>
      <c r="U148" s="150" t="str">
        <f t="shared" si="468"/>
        <v>29/5/1998</v>
      </c>
      <c r="V148" s="150">
        <f t="shared" si="468"/>
        <v>5</v>
      </c>
      <c r="W148" s="150">
        <f t="shared" si="468"/>
        <v>8</v>
      </c>
      <c r="X148" s="150">
        <f t="shared" si="468"/>
        <v>2021</v>
      </c>
      <c r="Y148" s="150" t="str">
        <f t="shared" si="468"/>
        <v>5/8/2021</v>
      </c>
    </row>
    <row r="149" spans="1:25" s="151" customFormat="1" x14ac:dyDescent="0.3">
      <c r="A149" s="151" t="s">
        <v>116</v>
      </c>
      <c r="B149" s="151" t="str">
        <f>B147</f>
        <v>ProVisioNET</v>
      </c>
      <c r="C149" s="151" t="str">
        <f>C147</f>
        <v>study</v>
      </c>
      <c r="D149" s="152" t="s">
        <v>205</v>
      </c>
      <c r="E149" s="151" t="str">
        <f>E147</f>
        <v>04</v>
      </c>
      <c r="F149" s="151">
        <v>4</v>
      </c>
      <c r="G149" s="151" t="s">
        <v>194</v>
      </c>
      <c r="I149" s="151" t="str">
        <f t="shared" si="498"/>
        <v>ProVisioNET_study_104_04_zed</v>
      </c>
      <c r="J149" s="153" t="s">
        <v>187</v>
      </c>
      <c r="K149" s="151" t="str">
        <f>K147</f>
        <v>f</v>
      </c>
      <c r="L149" s="151" t="s">
        <v>182</v>
      </c>
      <c r="M149" s="151">
        <v>5</v>
      </c>
      <c r="N149" s="151" t="s">
        <v>215</v>
      </c>
      <c r="O149" s="151">
        <v>0</v>
      </c>
      <c r="P149" s="151" t="str">
        <f>P147</f>
        <v>lab</v>
      </c>
      <c r="Q149" s="151" t="str">
        <f>Q147</f>
        <v>MK</v>
      </c>
      <c r="R149" s="151">
        <v>29</v>
      </c>
      <c r="S149" s="151">
        <v>5</v>
      </c>
      <c r="T149" s="151">
        <v>1998</v>
      </c>
      <c r="U149" s="151" t="str">
        <f t="shared" si="468"/>
        <v>29/5/1998</v>
      </c>
      <c r="V149" s="151">
        <f t="shared" ref="V149:Y149" si="519">V147</f>
        <v>5</v>
      </c>
      <c r="W149" s="151">
        <f t="shared" si="519"/>
        <v>8</v>
      </c>
      <c r="X149" s="151">
        <f t="shared" si="519"/>
        <v>2021</v>
      </c>
      <c r="Y149" s="151" t="str">
        <f t="shared" si="519"/>
        <v>5/8/2021</v>
      </c>
    </row>
    <row r="150" spans="1:25" x14ac:dyDescent="0.3">
      <c r="A150" s="140" t="s">
        <v>115</v>
      </c>
      <c r="B150" s="141" t="s">
        <v>175</v>
      </c>
      <c r="C150" s="141" t="s">
        <v>0</v>
      </c>
      <c r="D150" s="142" t="s">
        <v>207</v>
      </c>
      <c r="E150" s="143" t="s">
        <v>19</v>
      </c>
      <c r="F150" s="141">
        <v>5</v>
      </c>
      <c r="G150" s="141" t="s">
        <v>116</v>
      </c>
      <c r="H150" s="141"/>
      <c r="I150" s="144" t="str">
        <f t="shared" si="498"/>
        <v>ProVisioNET_study_201_01_label</v>
      </c>
      <c r="J150" s="141" t="s">
        <v>114</v>
      </c>
      <c r="K150" s="145" t="s">
        <v>177</v>
      </c>
      <c r="L150" s="141" t="s">
        <v>182</v>
      </c>
      <c r="M150" s="141">
        <v>5</v>
      </c>
      <c r="N150" s="141" t="s">
        <v>184</v>
      </c>
      <c r="O150" s="141">
        <v>29</v>
      </c>
      <c r="P150" s="146" t="s">
        <v>10</v>
      </c>
      <c r="Q150" s="146" t="s">
        <v>17</v>
      </c>
      <c r="R150" s="146">
        <v>11</v>
      </c>
      <c r="S150" s="146">
        <v>3</v>
      </c>
      <c r="T150" s="146">
        <v>1966</v>
      </c>
      <c r="U150" s="146" t="str">
        <f>R150&amp;"/"&amp;S150&amp;"/"&amp;T150</f>
        <v>11/3/1966</v>
      </c>
      <c r="V150" s="146">
        <v>31</v>
      </c>
      <c r="W150" s="146">
        <v>8</v>
      </c>
      <c r="X150" s="146">
        <v>2021</v>
      </c>
      <c r="Y150" s="146" t="str">
        <f>V150&amp;"/"&amp;W150&amp;"/"&amp;X150</f>
        <v>31/8/2021</v>
      </c>
    </row>
    <row r="151" spans="1:25" x14ac:dyDescent="0.3">
      <c r="A151" s="144" t="s">
        <v>116</v>
      </c>
      <c r="B151" s="154" t="s">
        <v>175</v>
      </c>
      <c r="C151" s="154" t="s">
        <v>0</v>
      </c>
      <c r="D151" s="148" t="s">
        <v>207</v>
      </c>
      <c r="E151" s="155" t="s">
        <v>19</v>
      </c>
      <c r="F151" s="144">
        <v>5</v>
      </c>
      <c r="G151" s="144" t="s">
        <v>118</v>
      </c>
      <c r="H151" s="154">
        <v>1</v>
      </c>
      <c r="I151" s="144" t="str">
        <f t="shared" ref="I151:I158" si="520">CONCATENATE(B151,"_",C151,"_",D151,"_",E151,"_",G151,"_",H151)</f>
        <v>ProVisioNET_study_201_01_cam1_1</v>
      </c>
      <c r="J151" s="149" t="s">
        <v>187</v>
      </c>
      <c r="K151" s="154" t="s">
        <v>177</v>
      </c>
      <c r="L151" s="144" t="str">
        <f t="shared" ref="L151" si="521">L150</f>
        <v>Gymnasium</v>
      </c>
      <c r="M151" s="154">
        <v>5</v>
      </c>
      <c r="N151" s="144" t="s">
        <v>184</v>
      </c>
      <c r="O151" s="144">
        <v>29</v>
      </c>
      <c r="P151" s="150" t="s">
        <v>10</v>
      </c>
      <c r="Q151" s="150" t="s">
        <v>17</v>
      </c>
      <c r="R151" s="144">
        <v>11</v>
      </c>
      <c r="S151" s="144">
        <v>3</v>
      </c>
      <c r="T151" s="144">
        <v>1966</v>
      </c>
      <c r="U151" s="144" t="str">
        <f>R151&amp;"/"&amp;S151&amp;"/"&amp;T151</f>
        <v>11/3/1966</v>
      </c>
      <c r="V151" s="150">
        <v>31</v>
      </c>
      <c r="W151" s="150">
        <v>8</v>
      </c>
      <c r="X151" s="150">
        <v>2021</v>
      </c>
      <c r="Y151" s="150" t="str">
        <f t="shared" ref="Y151:Y165" si="522">V151&amp;"/"&amp;W151&amp;"/"&amp;X151</f>
        <v>31/8/2021</v>
      </c>
    </row>
    <row r="152" spans="1:25" x14ac:dyDescent="0.3">
      <c r="A152" s="144" t="s">
        <v>116</v>
      </c>
      <c r="B152" s="154" t="s">
        <v>175</v>
      </c>
      <c r="C152" s="154" t="s">
        <v>0</v>
      </c>
      <c r="D152" s="148" t="s">
        <v>207</v>
      </c>
      <c r="E152" s="155" t="s">
        <v>19</v>
      </c>
      <c r="F152" s="144">
        <v>5</v>
      </c>
      <c r="G152" s="144" t="s">
        <v>118</v>
      </c>
      <c r="H152" s="144">
        <v>2</v>
      </c>
      <c r="I152" s="144" t="str">
        <f t="shared" si="520"/>
        <v>ProVisioNET_study_201_01_cam1_2</v>
      </c>
      <c r="J152" s="149" t="s">
        <v>187</v>
      </c>
      <c r="K152" s="154" t="s">
        <v>177</v>
      </c>
      <c r="L152" s="144" t="str">
        <f t="shared" ref="L152" si="523">L151</f>
        <v>Gymnasium</v>
      </c>
      <c r="M152" s="154">
        <v>5</v>
      </c>
      <c r="N152" s="144" t="s">
        <v>184</v>
      </c>
      <c r="O152" s="144">
        <v>29</v>
      </c>
      <c r="P152" s="150" t="s">
        <v>10</v>
      </c>
      <c r="Q152" s="150" t="s">
        <v>17</v>
      </c>
      <c r="R152" s="144">
        <v>11</v>
      </c>
      <c r="S152" s="144">
        <v>3</v>
      </c>
      <c r="T152" s="144">
        <v>1966</v>
      </c>
      <c r="U152" s="144" t="str">
        <f t="shared" ref="U152:U165" si="524">R152&amp;"/"&amp;S152&amp;"/"&amp;T152</f>
        <v>11/3/1966</v>
      </c>
      <c r="V152" s="150">
        <v>31</v>
      </c>
      <c r="W152" s="150">
        <v>8</v>
      </c>
      <c r="X152" s="150">
        <v>2021</v>
      </c>
      <c r="Y152" s="150" t="str">
        <f t="shared" si="522"/>
        <v>31/8/2021</v>
      </c>
    </row>
    <row r="153" spans="1:25" x14ac:dyDescent="0.3">
      <c r="A153" s="144" t="s">
        <v>116</v>
      </c>
      <c r="B153" s="154" t="s">
        <v>175</v>
      </c>
      <c r="C153" s="154" t="s">
        <v>0</v>
      </c>
      <c r="D153" s="148" t="s">
        <v>207</v>
      </c>
      <c r="E153" s="155" t="s">
        <v>19</v>
      </c>
      <c r="F153" s="144">
        <v>5</v>
      </c>
      <c r="G153" s="144" t="s">
        <v>30</v>
      </c>
      <c r="H153" s="144">
        <v>1</v>
      </c>
      <c r="I153" s="144" t="str">
        <f t="shared" si="520"/>
        <v>ProVisioNET_study_201_01_cam2_1</v>
      </c>
      <c r="J153" s="149" t="s">
        <v>187</v>
      </c>
      <c r="K153" s="154" t="s">
        <v>177</v>
      </c>
      <c r="L153" s="144" t="str">
        <f t="shared" ref="L153" si="525">L152</f>
        <v>Gymnasium</v>
      </c>
      <c r="M153" s="154">
        <v>5</v>
      </c>
      <c r="N153" s="144" t="s">
        <v>184</v>
      </c>
      <c r="O153" s="144">
        <v>29</v>
      </c>
      <c r="P153" s="150" t="s">
        <v>10</v>
      </c>
      <c r="Q153" s="150" t="s">
        <v>17</v>
      </c>
      <c r="R153" s="144">
        <v>11</v>
      </c>
      <c r="S153" s="144">
        <v>3</v>
      </c>
      <c r="T153" s="144">
        <v>1966</v>
      </c>
      <c r="U153" s="144" t="str">
        <f t="shared" si="524"/>
        <v>11/3/1966</v>
      </c>
      <c r="V153" s="150">
        <v>31</v>
      </c>
      <c r="W153" s="150">
        <v>8</v>
      </c>
      <c r="X153" s="150">
        <v>2021</v>
      </c>
      <c r="Y153" s="150" t="str">
        <f t="shared" si="522"/>
        <v>31/8/2021</v>
      </c>
    </row>
    <row r="154" spans="1:25" x14ac:dyDescent="0.3">
      <c r="A154" s="144" t="s">
        <v>116</v>
      </c>
      <c r="B154" s="154" t="s">
        <v>175</v>
      </c>
      <c r="C154" s="154" t="s">
        <v>0</v>
      </c>
      <c r="D154" s="148" t="s">
        <v>207</v>
      </c>
      <c r="E154" s="155" t="s">
        <v>19</v>
      </c>
      <c r="F154" s="144">
        <v>5</v>
      </c>
      <c r="G154" s="144" t="s">
        <v>30</v>
      </c>
      <c r="H154" s="144">
        <v>2</v>
      </c>
      <c r="I154" s="144" t="str">
        <f t="shared" si="520"/>
        <v>ProVisioNET_study_201_01_cam2_2</v>
      </c>
      <c r="J154" s="149" t="s">
        <v>187</v>
      </c>
      <c r="K154" s="154" t="s">
        <v>177</v>
      </c>
      <c r="L154" s="144" t="str">
        <f t="shared" ref="L154" si="526">L153</f>
        <v>Gymnasium</v>
      </c>
      <c r="M154" s="154">
        <v>5</v>
      </c>
      <c r="N154" s="144" t="s">
        <v>184</v>
      </c>
      <c r="O154" s="144">
        <v>29</v>
      </c>
      <c r="P154" s="150" t="s">
        <v>10</v>
      </c>
      <c r="Q154" s="150" t="s">
        <v>17</v>
      </c>
      <c r="R154" s="144">
        <v>11</v>
      </c>
      <c r="S154" s="144">
        <v>3</v>
      </c>
      <c r="T154" s="144">
        <v>1966</v>
      </c>
      <c r="U154" s="144" t="str">
        <f t="shared" si="524"/>
        <v>11/3/1966</v>
      </c>
      <c r="V154" s="150">
        <v>31</v>
      </c>
      <c r="W154" s="150">
        <v>8</v>
      </c>
      <c r="X154" s="150">
        <v>2021</v>
      </c>
      <c r="Y154" s="150" t="str">
        <f t="shared" si="522"/>
        <v>31/8/2021</v>
      </c>
    </row>
    <row r="155" spans="1:25" x14ac:dyDescent="0.3">
      <c r="A155" s="144" t="s">
        <v>116</v>
      </c>
      <c r="B155" s="154" t="s">
        <v>175</v>
      </c>
      <c r="C155" s="154" t="s">
        <v>0</v>
      </c>
      <c r="D155" s="148" t="s">
        <v>207</v>
      </c>
      <c r="E155" s="155" t="s">
        <v>19</v>
      </c>
      <c r="F155" s="144">
        <v>5</v>
      </c>
      <c r="G155" s="144" t="s">
        <v>31</v>
      </c>
      <c r="H155" s="144">
        <v>1</v>
      </c>
      <c r="I155" s="144" t="str">
        <f t="shared" si="520"/>
        <v>ProVisioNET_study_201_01_cam3_1</v>
      </c>
      <c r="J155" s="149" t="s">
        <v>187</v>
      </c>
      <c r="K155" s="154" t="s">
        <v>177</v>
      </c>
      <c r="L155" s="144" t="str">
        <f t="shared" ref="L155" si="527">L154</f>
        <v>Gymnasium</v>
      </c>
      <c r="M155" s="154">
        <v>5</v>
      </c>
      <c r="N155" s="144" t="s">
        <v>184</v>
      </c>
      <c r="O155" s="144">
        <v>29</v>
      </c>
      <c r="P155" s="150" t="s">
        <v>10</v>
      </c>
      <c r="Q155" s="150" t="s">
        <v>17</v>
      </c>
      <c r="R155" s="144">
        <v>11</v>
      </c>
      <c r="S155" s="144">
        <v>3</v>
      </c>
      <c r="T155" s="144">
        <v>1966</v>
      </c>
      <c r="U155" s="144" t="str">
        <f t="shared" si="524"/>
        <v>11/3/1966</v>
      </c>
      <c r="V155" s="150">
        <v>31</v>
      </c>
      <c r="W155" s="150">
        <v>8</v>
      </c>
      <c r="X155" s="150">
        <v>2021</v>
      </c>
      <c r="Y155" s="150" t="str">
        <f t="shared" si="522"/>
        <v>31/8/2021</v>
      </c>
    </row>
    <row r="156" spans="1:25" x14ac:dyDescent="0.3">
      <c r="A156" s="144" t="s">
        <v>116</v>
      </c>
      <c r="B156" s="154" t="s">
        <v>175</v>
      </c>
      <c r="C156" s="154" t="s">
        <v>0</v>
      </c>
      <c r="D156" s="148" t="s">
        <v>207</v>
      </c>
      <c r="E156" s="155" t="s">
        <v>19</v>
      </c>
      <c r="F156" s="144">
        <v>5</v>
      </c>
      <c r="G156" s="144" t="s">
        <v>31</v>
      </c>
      <c r="H156" s="144">
        <v>2</v>
      </c>
      <c r="I156" s="144" t="str">
        <f t="shared" si="520"/>
        <v>ProVisioNET_study_201_01_cam3_2</v>
      </c>
      <c r="J156" s="149" t="s">
        <v>187</v>
      </c>
      <c r="K156" s="154" t="s">
        <v>177</v>
      </c>
      <c r="L156" s="144" t="str">
        <f t="shared" ref="L156" si="528">L155</f>
        <v>Gymnasium</v>
      </c>
      <c r="M156" s="154">
        <v>5</v>
      </c>
      <c r="N156" s="144" t="s">
        <v>184</v>
      </c>
      <c r="O156" s="144">
        <v>29</v>
      </c>
      <c r="P156" s="150" t="s">
        <v>10</v>
      </c>
      <c r="Q156" s="150" t="s">
        <v>17</v>
      </c>
      <c r="R156" s="144">
        <v>11</v>
      </c>
      <c r="S156" s="144">
        <v>3</v>
      </c>
      <c r="T156" s="144">
        <v>1966</v>
      </c>
      <c r="U156" s="144" t="str">
        <f t="shared" si="524"/>
        <v>11/3/1966</v>
      </c>
      <c r="V156" s="150">
        <v>31</v>
      </c>
      <c r="W156" s="150">
        <v>8</v>
      </c>
      <c r="X156" s="150">
        <v>2021</v>
      </c>
      <c r="Y156" s="150" t="str">
        <f t="shared" si="522"/>
        <v>31/8/2021</v>
      </c>
    </row>
    <row r="157" spans="1:25" x14ac:dyDescent="0.3">
      <c r="A157" s="144" t="s">
        <v>116</v>
      </c>
      <c r="B157" s="154" t="s">
        <v>175</v>
      </c>
      <c r="C157" s="154" t="s">
        <v>0</v>
      </c>
      <c r="D157" s="148" t="s">
        <v>207</v>
      </c>
      <c r="E157" s="155" t="s">
        <v>19</v>
      </c>
      <c r="F157" s="144">
        <v>5</v>
      </c>
      <c r="G157" s="144" t="s">
        <v>32</v>
      </c>
      <c r="H157" s="144">
        <v>1</v>
      </c>
      <c r="I157" s="144" t="str">
        <f t="shared" si="520"/>
        <v>ProVisioNET_study_201_01_cam4_1</v>
      </c>
      <c r="J157" s="149" t="s">
        <v>187</v>
      </c>
      <c r="K157" s="154" t="s">
        <v>177</v>
      </c>
      <c r="L157" s="144" t="str">
        <f t="shared" ref="L157" si="529">L156</f>
        <v>Gymnasium</v>
      </c>
      <c r="M157" s="154">
        <v>5</v>
      </c>
      <c r="N157" s="144" t="s">
        <v>184</v>
      </c>
      <c r="O157" s="144">
        <v>29</v>
      </c>
      <c r="P157" s="150" t="s">
        <v>10</v>
      </c>
      <c r="Q157" s="150" t="s">
        <v>17</v>
      </c>
      <c r="R157" s="144">
        <v>11</v>
      </c>
      <c r="S157" s="144">
        <v>3</v>
      </c>
      <c r="T157" s="144">
        <v>1966</v>
      </c>
      <c r="U157" s="144" t="str">
        <f t="shared" si="524"/>
        <v>11/3/1966</v>
      </c>
      <c r="V157" s="150">
        <v>31</v>
      </c>
      <c r="W157" s="150">
        <v>8</v>
      </c>
      <c r="X157" s="150">
        <v>2021</v>
      </c>
      <c r="Y157" s="150" t="str">
        <f t="shared" si="522"/>
        <v>31/8/2021</v>
      </c>
    </row>
    <row r="158" spans="1:25" x14ac:dyDescent="0.3">
      <c r="A158" s="144" t="s">
        <v>116</v>
      </c>
      <c r="B158" s="154" t="s">
        <v>175</v>
      </c>
      <c r="C158" s="154" t="s">
        <v>0</v>
      </c>
      <c r="D158" s="148" t="s">
        <v>207</v>
      </c>
      <c r="E158" s="155" t="s">
        <v>19</v>
      </c>
      <c r="F158" s="144">
        <v>5</v>
      </c>
      <c r="G158" s="144" t="s">
        <v>32</v>
      </c>
      <c r="H158" s="144">
        <v>2</v>
      </c>
      <c r="I158" s="144" t="str">
        <f t="shared" si="520"/>
        <v>ProVisioNET_study_201_01_cam4_2</v>
      </c>
      <c r="J158" s="149" t="s">
        <v>187</v>
      </c>
      <c r="K158" s="154" t="s">
        <v>177</v>
      </c>
      <c r="L158" s="144" t="str">
        <f t="shared" ref="L158" si="530">L157</f>
        <v>Gymnasium</v>
      </c>
      <c r="M158" s="154">
        <v>5</v>
      </c>
      <c r="N158" s="144" t="s">
        <v>184</v>
      </c>
      <c r="O158" s="144">
        <v>29</v>
      </c>
      <c r="P158" s="150" t="s">
        <v>10</v>
      </c>
      <c r="Q158" s="150" t="s">
        <v>17</v>
      </c>
      <c r="R158" s="144">
        <v>11</v>
      </c>
      <c r="S158" s="144">
        <v>3</v>
      </c>
      <c r="T158" s="144">
        <v>1966</v>
      </c>
      <c r="U158" s="144" t="str">
        <f t="shared" si="524"/>
        <v>11/3/1966</v>
      </c>
      <c r="V158" s="150">
        <v>31</v>
      </c>
      <c r="W158" s="150">
        <v>8</v>
      </c>
      <c r="X158" s="150">
        <v>2021</v>
      </c>
      <c r="Y158" s="150" t="str">
        <f t="shared" si="522"/>
        <v>31/8/2021</v>
      </c>
    </row>
    <row r="159" spans="1:25" x14ac:dyDescent="0.3">
      <c r="A159" s="144" t="s">
        <v>116</v>
      </c>
      <c r="B159" s="154" t="s">
        <v>175</v>
      </c>
      <c r="C159" s="154" t="s">
        <v>0</v>
      </c>
      <c r="D159" s="148" t="s">
        <v>207</v>
      </c>
      <c r="E159" s="155" t="s">
        <v>19</v>
      </c>
      <c r="F159" s="144">
        <v>5</v>
      </c>
      <c r="G159" s="144" t="s">
        <v>119</v>
      </c>
      <c r="I159" s="144" t="str">
        <f t="shared" ref="I159:I166" si="531">CONCATENATE(B159,"_",C159,"_",D159,"_",E159,"_",G159)</f>
        <v>ProVisioNET_study_201_01_glasses</v>
      </c>
      <c r="J159" s="149" t="s">
        <v>187</v>
      </c>
      <c r="K159" s="154" t="s">
        <v>177</v>
      </c>
      <c r="L159" s="144" t="str">
        <f t="shared" ref="L159" si="532">L158</f>
        <v>Gymnasium</v>
      </c>
      <c r="M159" s="154">
        <v>5</v>
      </c>
      <c r="N159" s="144" t="s">
        <v>184</v>
      </c>
      <c r="O159" s="144">
        <v>29</v>
      </c>
      <c r="P159" s="150" t="s">
        <v>10</v>
      </c>
      <c r="Q159" s="150" t="s">
        <v>17</v>
      </c>
      <c r="R159" s="144">
        <v>11</v>
      </c>
      <c r="S159" s="144">
        <v>3</v>
      </c>
      <c r="T159" s="144">
        <v>1966</v>
      </c>
      <c r="U159" s="144" t="str">
        <f t="shared" si="524"/>
        <v>11/3/1966</v>
      </c>
      <c r="V159" s="150">
        <v>31</v>
      </c>
      <c r="W159" s="150">
        <v>8</v>
      </c>
      <c r="X159" s="150">
        <v>2021</v>
      </c>
      <c r="Y159" s="150" t="str">
        <f t="shared" si="522"/>
        <v>31/8/2021</v>
      </c>
    </row>
    <row r="160" spans="1:25" x14ac:dyDescent="0.3">
      <c r="A160" s="144" t="s">
        <v>116</v>
      </c>
      <c r="B160" s="154" t="s">
        <v>175</v>
      </c>
      <c r="C160" s="154" t="s">
        <v>0</v>
      </c>
      <c r="D160" s="148" t="s">
        <v>207</v>
      </c>
      <c r="E160" s="155" t="s">
        <v>19</v>
      </c>
      <c r="F160" s="144">
        <v>5</v>
      </c>
      <c r="G160" s="144" t="s">
        <v>120</v>
      </c>
      <c r="I160" s="144" t="str">
        <f t="shared" si="531"/>
        <v>ProVisioNET_study_201_01_ambient</v>
      </c>
      <c r="J160" s="149" t="s">
        <v>187</v>
      </c>
      <c r="K160" s="154" t="s">
        <v>177</v>
      </c>
      <c r="L160" s="144" t="str">
        <f t="shared" ref="L160" si="533">L159</f>
        <v>Gymnasium</v>
      </c>
      <c r="M160" s="154">
        <v>5</v>
      </c>
      <c r="N160" s="144" t="s">
        <v>184</v>
      </c>
      <c r="O160" s="144">
        <v>29</v>
      </c>
      <c r="P160" s="150" t="s">
        <v>10</v>
      </c>
      <c r="Q160" s="150" t="s">
        <v>17</v>
      </c>
      <c r="R160" s="144">
        <v>11</v>
      </c>
      <c r="S160" s="144">
        <v>3</v>
      </c>
      <c r="T160" s="144">
        <v>1966</v>
      </c>
      <c r="U160" s="144" t="str">
        <f t="shared" si="524"/>
        <v>11/3/1966</v>
      </c>
      <c r="V160" s="150">
        <v>31</v>
      </c>
      <c r="W160" s="150">
        <v>8</v>
      </c>
      <c r="X160" s="150">
        <v>2021</v>
      </c>
      <c r="Y160" s="150" t="str">
        <f t="shared" si="522"/>
        <v>31/8/2021</v>
      </c>
    </row>
    <row r="161" spans="1:25" x14ac:dyDescent="0.3">
      <c r="A161" s="144" t="s">
        <v>116</v>
      </c>
      <c r="B161" s="154" t="s">
        <v>175</v>
      </c>
      <c r="C161" s="154" t="s">
        <v>0</v>
      </c>
      <c r="D161" s="148" t="s">
        <v>207</v>
      </c>
      <c r="E161" s="155" t="s">
        <v>19</v>
      </c>
      <c r="F161" s="144">
        <v>5</v>
      </c>
      <c r="G161" s="144" t="s">
        <v>121</v>
      </c>
      <c r="I161" s="144" t="str">
        <f t="shared" si="531"/>
        <v>ProVisioNET_study_201_01_ETrawdata</v>
      </c>
      <c r="J161" s="149" t="s">
        <v>187</v>
      </c>
      <c r="K161" s="154" t="s">
        <v>177</v>
      </c>
      <c r="L161" s="144" t="str">
        <f t="shared" ref="L161" si="534">L160</f>
        <v>Gymnasium</v>
      </c>
      <c r="M161" s="154">
        <v>5</v>
      </c>
      <c r="N161" s="144" t="s">
        <v>184</v>
      </c>
      <c r="O161" s="144">
        <v>29</v>
      </c>
      <c r="P161" s="150" t="s">
        <v>10</v>
      </c>
      <c r="Q161" s="150" t="s">
        <v>17</v>
      </c>
      <c r="R161" s="144">
        <v>11</v>
      </c>
      <c r="S161" s="144">
        <v>3</v>
      </c>
      <c r="T161" s="144">
        <v>1966</v>
      </c>
      <c r="U161" s="144" t="str">
        <f t="shared" si="524"/>
        <v>11/3/1966</v>
      </c>
      <c r="V161" s="150">
        <v>31</v>
      </c>
      <c r="W161" s="150">
        <v>8</v>
      </c>
      <c r="X161" s="150">
        <v>2021</v>
      </c>
      <c r="Y161" s="150" t="str">
        <f t="shared" si="522"/>
        <v>31/8/2021</v>
      </c>
    </row>
    <row r="162" spans="1:25" x14ac:dyDescent="0.3">
      <c r="A162" s="144" t="s">
        <v>116</v>
      </c>
      <c r="B162" s="154" t="s">
        <v>175</v>
      </c>
      <c r="C162" s="154" t="s">
        <v>0</v>
      </c>
      <c r="D162" s="148" t="s">
        <v>207</v>
      </c>
      <c r="E162" s="155" t="s">
        <v>19</v>
      </c>
      <c r="F162" s="144">
        <v>5</v>
      </c>
      <c r="G162" s="144" t="s">
        <v>185</v>
      </c>
      <c r="I162" s="144" t="str">
        <f t="shared" si="531"/>
        <v>ProVisioNET_study_201_01_sri_obs</v>
      </c>
      <c r="J162" s="149" t="s">
        <v>187</v>
      </c>
      <c r="K162" s="154" t="s">
        <v>177</v>
      </c>
      <c r="L162" s="144" t="str">
        <f t="shared" ref="L162" si="535">L161</f>
        <v>Gymnasium</v>
      </c>
      <c r="M162" s="154">
        <v>5</v>
      </c>
      <c r="N162" s="144" t="s">
        <v>184</v>
      </c>
      <c r="O162" s="144">
        <v>29</v>
      </c>
      <c r="P162" s="150" t="s">
        <v>10</v>
      </c>
      <c r="Q162" s="150" t="s">
        <v>17</v>
      </c>
      <c r="R162" s="144">
        <v>11</v>
      </c>
      <c r="S162" s="144">
        <v>3</v>
      </c>
      <c r="T162" s="144">
        <v>1966</v>
      </c>
      <c r="U162" s="144" t="str">
        <f t="shared" si="524"/>
        <v>11/3/1966</v>
      </c>
      <c r="V162" s="150">
        <v>31</v>
      </c>
      <c r="W162" s="150">
        <v>8</v>
      </c>
      <c r="X162" s="150">
        <v>2021</v>
      </c>
      <c r="Y162" s="150" t="str">
        <f t="shared" si="522"/>
        <v>31/8/2021</v>
      </c>
    </row>
    <row r="163" spans="1:25" x14ac:dyDescent="0.3">
      <c r="A163" s="144" t="s">
        <v>116</v>
      </c>
      <c r="B163" s="154" t="s">
        <v>175</v>
      </c>
      <c r="C163" s="154" t="s">
        <v>0</v>
      </c>
      <c r="D163" s="148" t="s">
        <v>207</v>
      </c>
      <c r="E163" s="155" t="s">
        <v>19</v>
      </c>
      <c r="F163" s="144">
        <v>5</v>
      </c>
      <c r="G163" s="144" t="s">
        <v>179</v>
      </c>
      <c r="I163" s="144" t="str">
        <f t="shared" si="531"/>
        <v>ProVisioNET_study_201_01_sri_ambient</v>
      </c>
      <c r="J163" s="149" t="s">
        <v>187</v>
      </c>
      <c r="K163" s="154" t="s">
        <v>177</v>
      </c>
      <c r="L163" s="144" t="str">
        <f t="shared" ref="L163" si="536">L162</f>
        <v>Gymnasium</v>
      </c>
      <c r="M163" s="154">
        <v>5</v>
      </c>
      <c r="N163" s="144" t="s">
        <v>184</v>
      </c>
      <c r="O163" s="144">
        <v>29</v>
      </c>
      <c r="P163" s="150" t="s">
        <v>10</v>
      </c>
      <c r="Q163" s="150" t="s">
        <v>17</v>
      </c>
      <c r="R163" s="144">
        <v>11</v>
      </c>
      <c r="S163" s="144">
        <v>3</v>
      </c>
      <c r="T163" s="144">
        <v>1966</v>
      </c>
      <c r="U163" s="144" t="str">
        <f t="shared" si="524"/>
        <v>11/3/1966</v>
      </c>
      <c r="V163" s="150">
        <v>31</v>
      </c>
      <c r="W163" s="150">
        <v>8</v>
      </c>
      <c r="X163" s="150">
        <v>2021</v>
      </c>
      <c r="Y163" s="150" t="str">
        <f t="shared" si="522"/>
        <v>31/8/2021</v>
      </c>
    </row>
    <row r="164" spans="1:25" x14ac:dyDescent="0.3">
      <c r="A164" s="144" t="s">
        <v>116</v>
      </c>
      <c r="B164" s="154" t="s">
        <v>175</v>
      </c>
      <c r="C164" s="154" t="s">
        <v>0</v>
      </c>
      <c r="D164" s="148" t="s">
        <v>207</v>
      </c>
      <c r="E164" s="155" t="s">
        <v>19</v>
      </c>
      <c r="F164" s="144">
        <v>5</v>
      </c>
      <c r="G164" s="144" t="s">
        <v>198</v>
      </c>
      <c r="I164" s="144" t="str">
        <f t="shared" si="531"/>
        <v>ProVisioNET_study_201_01_fitbit</v>
      </c>
      <c r="J164" s="149" t="s">
        <v>187</v>
      </c>
      <c r="K164" s="154" t="s">
        <v>177</v>
      </c>
      <c r="L164" s="144" t="str">
        <f t="shared" ref="L164" si="537">L163</f>
        <v>Gymnasium</v>
      </c>
      <c r="M164" s="154">
        <v>5</v>
      </c>
      <c r="N164" s="144" t="s">
        <v>184</v>
      </c>
      <c r="O164" s="144">
        <v>29</v>
      </c>
      <c r="P164" s="150" t="s">
        <v>10</v>
      </c>
      <c r="Q164" s="150" t="s">
        <v>17</v>
      </c>
      <c r="R164" s="144">
        <v>11</v>
      </c>
      <c r="S164" s="144">
        <v>3</v>
      </c>
      <c r="T164" s="144">
        <v>1966</v>
      </c>
      <c r="U164" s="144" t="str">
        <f t="shared" si="524"/>
        <v>11/3/1966</v>
      </c>
      <c r="V164" s="150">
        <v>31</v>
      </c>
      <c r="W164" s="150">
        <v>8</v>
      </c>
      <c r="X164" s="150">
        <v>2021</v>
      </c>
      <c r="Y164" s="150" t="str">
        <f t="shared" si="522"/>
        <v>31/8/2021</v>
      </c>
    </row>
    <row r="165" spans="1:25" s="156" customFormat="1" x14ac:dyDescent="0.3">
      <c r="A165" s="151" t="s">
        <v>116</v>
      </c>
      <c r="B165" s="156" t="s">
        <v>175</v>
      </c>
      <c r="C165" s="156" t="s">
        <v>0</v>
      </c>
      <c r="D165" s="152" t="s">
        <v>207</v>
      </c>
      <c r="E165" s="157" t="s">
        <v>19</v>
      </c>
      <c r="F165" s="151">
        <v>5</v>
      </c>
      <c r="G165" s="151" t="s">
        <v>194</v>
      </c>
      <c r="I165" s="151" t="str">
        <f t="shared" si="531"/>
        <v>ProVisioNET_study_201_01_zed</v>
      </c>
      <c r="J165" s="153" t="s">
        <v>187</v>
      </c>
      <c r="K165" s="156" t="s">
        <v>177</v>
      </c>
      <c r="L165" s="151" t="s">
        <v>182</v>
      </c>
      <c r="M165" s="156">
        <v>5</v>
      </c>
      <c r="N165" s="151" t="s">
        <v>184</v>
      </c>
      <c r="O165" s="151">
        <v>29</v>
      </c>
      <c r="P165" s="151" t="s">
        <v>10</v>
      </c>
      <c r="Q165" s="151" t="s">
        <v>17</v>
      </c>
      <c r="R165" s="151">
        <v>11</v>
      </c>
      <c r="S165" s="151">
        <v>3</v>
      </c>
      <c r="T165" s="151">
        <v>1966</v>
      </c>
      <c r="U165" s="151" t="str">
        <f t="shared" si="524"/>
        <v>11/3/1966</v>
      </c>
      <c r="V165" s="151">
        <v>31</v>
      </c>
      <c r="W165" s="151">
        <v>8</v>
      </c>
      <c r="X165" s="151">
        <v>2021</v>
      </c>
      <c r="Y165" s="151" t="str">
        <f t="shared" si="522"/>
        <v>31/8/2021</v>
      </c>
    </row>
    <row r="166" spans="1:25" x14ac:dyDescent="0.3">
      <c r="A166" s="140" t="s">
        <v>116</v>
      </c>
      <c r="B166" s="141" t="s">
        <v>175</v>
      </c>
      <c r="C166" s="141" t="s">
        <v>0</v>
      </c>
      <c r="D166" s="142" t="s">
        <v>206</v>
      </c>
      <c r="E166" s="143" t="s">
        <v>126</v>
      </c>
      <c r="F166" s="141">
        <v>6</v>
      </c>
      <c r="G166" s="141" t="s">
        <v>116</v>
      </c>
      <c r="H166" s="141"/>
      <c r="I166" s="144" t="str">
        <f t="shared" si="531"/>
        <v>ProVisioNET_study_105_05_label</v>
      </c>
      <c r="J166" s="141" t="s">
        <v>114</v>
      </c>
      <c r="K166" s="145" t="s">
        <v>195</v>
      </c>
      <c r="L166" s="141" t="s">
        <v>182</v>
      </c>
      <c r="M166" s="141">
        <v>5</v>
      </c>
      <c r="N166" s="141" t="s">
        <v>216</v>
      </c>
      <c r="O166" s="141">
        <v>0</v>
      </c>
      <c r="P166" s="146" t="s">
        <v>10</v>
      </c>
      <c r="Q166" s="146" t="s">
        <v>17</v>
      </c>
      <c r="R166" s="146">
        <v>29</v>
      </c>
      <c r="S166" s="146">
        <v>1</v>
      </c>
      <c r="T166" s="146">
        <v>1998</v>
      </c>
      <c r="U166" s="146" t="str">
        <f>R166&amp;"/"&amp;S166&amp;"/"&amp;T166</f>
        <v>29/1/1998</v>
      </c>
      <c r="V166" s="146">
        <v>1</v>
      </c>
      <c r="W166" s="146">
        <v>9</v>
      </c>
      <c r="X166" s="146">
        <v>2021</v>
      </c>
      <c r="Y166" s="146" t="str">
        <f>V166&amp;"/"&amp;W166&amp;"/"&amp;X166</f>
        <v>1/9/2021</v>
      </c>
    </row>
    <row r="167" spans="1:25" x14ac:dyDescent="0.3">
      <c r="A167" s="144" t="s">
        <v>116</v>
      </c>
      <c r="B167" s="154" t="s">
        <v>175</v>
      </c>
      <c r="C167" s="154" t="s">
        <v>0</v>
      </c>
      <c r="D167" s="148" t="s">
        <v>206</v>
      </c>
      <c r="E167" s="155" t="s">
        <v>126</v>
      </c>
      <c r="F167" s="144">
        <v>6</v>
      </c>
      <c r="G167" s="144" t="s">
        <v>118</v>
      </c>
      <c r="H167" s="154">
        <v>1</v>
      </c>
      <c r="I167" s="144" t="str">
        <f t="shared" ref="I167:I174" si="538">CONCATENATE(B167,"_",C167,"_",D167,"_",E167,"_",G167,"_",H167)</f>
        <v>ProVisioNET_study_105_05_cam1_1</v>
      </c>
      <c r="J167" s="149" t="s">
        <v>187</v>
      </c>
      <c r="K167" s="154" t="s">
        <v>195</v>
      </c>
      <c r="L167" s="154" t="s">
        <v>182</v>
      </c>
      <c r="M167" s="154">
        <v>5</v>
      </c>
      <c r="N167" s="144" t="s">
        <v>216</v>
      </c>
      <c r="O167" s="144">
        <v>0</v>
      </c>
      <c r="P167" s="150" t="s">
        <v>10</v>
      </c>
      <c r="Q167" s="150" t="s">
        <v>17</v>
      </c>
      <c r="R167" s="154">
        <v>29</v>
      </c>
      <c r="S167" s="154">
        <v>1</v>
      </c>
      <c r="T167" s="154">
        <v>1998</v>
      </c>
      <c r="U167" s="154" t="str">
        <f>"29/1/1998"</f>
        <v>29/1/1998</v>
      </c>
      <c r="V167" s="150">
        <v>1</v>
      </c>
      <c r="W167" s="150">
        <v>9</v>
      </c>
      <c r="X167" s="150">
        <v>2021</v>
      </c>
      <c r="Y167" s="150" t="str">
        <f t="shared" ref="Y167:Y181" si="539">V167&amp;"/"&amp;W167&amp;"/"&amp;X167</f>
        <v>1/9/2021</v>
      </c>
    </row>
    <row r="168" spans="1:25" x14ac:dyDescent="0.3">
      <c r="A168" s="144" t="s">
        <v>116</v>
      </c>
      <c r="B168" s="154" t="s">
        <v>175</v>
      </c>
      <c r="C168" s="154" t="s">
        <v>0</v>
      </c>
      <c r="D168" s="148" t="s">
        <v>206</v>
      </c>
      <c r="E168" s="155" t="s">
        <v>126</v>
      </c>
      <c r="F168" s="144">
        <v>6</v>
      </c>
      <c r="G168" s="144" t="s">
        <v>118</v>
      </c>
      <c r="H168" s="144">
        <v>2</v>
      </c>
      <c r="I168" s="144" t="str">
        <f t="shared" si="538"/>
        <v>ProVisioNET_study_105_05_cam1_2</v>
      </c>
      <c r="J168" s="149" t="s">
        <v>187</v>
      </c>
      <c r="K168" s="154" t="s">
        <v>195</v>
      </c>
      <c r="L168" s="154" t="s">
        <v>182</v>
      </c>
      <c r="M168" s="154">
        <v>5</v>
      </c>
      <c r="N168" s="144" t="s">
        <v>216</v>
      </c>
      <c r="O168" s="144">
        <v>0</v>
      </c>
      <c r="P168" s="150" t="s">
        <v>10</v>
      </c>
      <c r="Q168" s="150" t="s">
        <v>17</v>
      </c>
      <c r="R168" s="154">
        <v>29</v>
      </c>
      <c r="S168" s="154">
        <v>1</v>
      </c>
      <c r="T168" s="154">
        <v>1998</v>
      </c>
      <c r="U168" s="154" t="str">
        <f t="shared" ref="U168:U181" si="540">"29/1/1998"</f>
        <v>29/1/1998</v>
      </c>
      <c r="V168" s="150">
        <v>1</v>
      </c>
      <c r="W168" s="150">
        <v>9</v>
      </c>
      <c r="X168" s="150">
        <v>2021</v>
      </c>
      <c r="Y168" s="150" t="str">
        <f t="shared" si="539"/>
        <v>1/9/2021</v>
      </c>
    </row>
    <row r="169" spans="1:25" x14ac:dyDescent="0.3">
      <c r="A169" s="144" t="s">
        <v>116</v>
      </c>
      <c r="B169" s="154" t="s">
        <v>175</v>
      </c>
      <c r="C169" s="154" t="s">
        <v>0</v>
      </c>
      <c r="D169" s="148" t="s">
        <v>206</v>
      </c>
      <c r="E169" s="155" t="s">
        <v>126</v>
      </c>
      <c r="F169" s="144">
        <v>6</v>
      </c>
      <c r="G169" s="144" t="s">
        <v>30</v>
      </c>
      <c r="H169" s="144">
        <v>1</v>
      </c>
      <c r="I169" s="144" t="str">
        <f t="shared" si="538"/>
        <v>ProVisioNET_study_105_05_cam2_1</v>
      </c>
      <c r="J169" s="149" t="s">
        <v>187</v>
      </c>
      <c r="K169" s="154" t="s">
        <v>195</v>
      </c>
      <c r="L169" s="154" t="s">
        <v>182</v>
      </c>
      <c r="M169" s="154">
        <v>5</v>
      </c>
      <c r="N169" s="144" t="s">
        <v>216</v>
      </c>
      <c r="O169" s="144">
        <v>0</v>
      </c>
      <c r="P169" s="150" t="s">
        <v>10</v>
      </c>
      <c r="Q169" s="150" t="s">
        <v>17</v>
      </c>
      <c r="R169" s="154">
        <v>29</v>
      </c>
      <c r="S169" s="154">
        <v>1</v>
      </c>
      <c r="T169" s="154">
        <v>1998</v>
      </c>
      <c r="U169" s="154" t="str">
        <f t="shared" si="540"/>
        <v>29/1/1998</v>
      </c>
      <c r="V169" s="150">
        <v>1</v>
      </c>
      <c r="W169" s="150">
        <v>9</v>
      </c>
      <c r="X169" s="150">
        <v>2021</v>
      </c>
      <c r="Y169" s="150" t="str">
        <f t="shared" si="539"/>
        <v>1/9/2021</v>
      </c>
    </row>
    <row r="170" spans="1:25" x14ac:dyDescent="0.3">
      <c r="A170" s="144" t="s">
        <v>116</v>
      </c>
      <c r="B170" s="154" t="s">
        <v>175</v>
      </c>
      <c r="C170" s="154" t="s">
        <v>0</v>
      </c>
      <c r="D170" s="148" t="s">
        <v>206</v>
      </c>
      <c r="E170" s="155" t="s">
        <v>126</v>
      </c>
      <c r="F170" s="144">
        <v>6</v>
      </c>
      <c r="G170" s="144" t="s">
        <v>30</v>
      </c>
      <c r="H170" s="144">
        <v>2</v>
      </c>
      <c r="I170" s="144" t="str">
        <f t="shared" si="538"/>
        <v>ProVisioNET_study_105_05_cam2_2</v>
      </c>
      <c r="J170" s="149" t="s">
        <v>187</v>
      </c>
      <c r="K170" s="154" t="s">
        <v>195</v>
      </c>
      <c r="L170" s="154" t="s">
        <v>182</v>
      </c>
      <c r="M170" s="154">
        <v>5</v>
      </c>
      <c r="N170" s="144" t="s">
        <v>216</v>
      </c>
      <c r="O170" s="144">
        <v>0</v>
      </c>
      <c r="P170" s="150" t="s">
        <v>10</v>
      </c>
      <c r="Q170" s="150" t="s">
        <v>17</v>
      </c>
      <c r="R170" s="154">
        <v>29</v>
      </c>
      <c r="S170" s="154">
        <v>1</v>
      </c>
      <c r="T170" s="154">
        <v>1998</v>
      </c>
      <c r="U170" s="154" t="str">
        <f t="shared" si="540"/>
        <v>29/1/1998</v>
      </c>
      <c r="V170" s="150">
        <v>1</v>
      </c>
      <c r="W170" s="150">
        <v>9</v>
      </c>
      <c r="X170" s="150">
        <v>2021</v>
      </c>
      <c r="Y170" s="150" t="str">
        <f t="shared" si="539"/>
        <v>1/9/2021</v>
      </c>
    </row>
    <row r="171" spans="1:25" x14ac:dyDescent="0.3">
      <c r="A171" s="144" t="s">
        <v>116</v>
      </c>
      <c r="B171" s="154" t="s">
        <v>175</v>
      </c>
      <c r="C171" s="154" t="s">
        <v>0</v>
      </c>
      <c r="D171" s="148" t="s">
        <v>206</v>
      </c>
      <c r="E171" s="155" t="s">
        <v>126</v>
      </c>
      <c r="F171" s="144">
        <v>6</v>
      </c>
      <c r="G171" s="144" t="s">
        <v>31</v>
      </c>
      <c r="H171" s="144">
        <v>1</v>
      </c>
      <c r="I171" s="144" t="str">
        <f t="shared" si="538"/>
        <v>ProVisioNET_study_105_05_cam3_1</v>
      </c>
      <c r="J171" s="149" t="s">
        <v>187</v>
      </c>
      <c r="K171" s="154" t="s">
        <v>195</v>
      </c>
      <c r="L171" s="154" t="s">
        <v>182</v>
      </c>
      <c r="M171" s="154">
        <v>5</v>
      </c>
      <c r="N171" s="144" t="s">
        <v>216</v>
      </c>
      <c r="O171" s="144">
        <v>0</v>
      </c>
      <c r="P171" s="150" t="s">
        <v>10</v>
      </c>
      <c r="Q171" s="150" t="s">
        <v>17</v>
      </c>
      <c r="R171" s="154">
        <v>29</v>
      </c>
      <c r="S171" s="154">
        <v>1</v>
      </c>
      <c r="T171" s="154">
        <v>1998</v>
      </c>
      <c r="U171" s="154" t="str">
        <f t="shared" si="540"/>
        <v>29/1/1998</v>
      </c>
      <c r="V171" s="150">
        <v>1</v>
      </c>
      <c r="W171" s="150">
        <v>9</v>
      </c>
      <c r="X171" s="150">
        <v>2021</v>
      </c>
      <c r="Y171" s="150" t="str">
        <f t="shared" si="539"/>
        <v>1/9/2021</v>
      </c>
    </row>
    <row r="172" spans="1:25" x14ac:dyDescent="0.3">
      <c r="A172" s="144" t="s">
        <v>116</v>
      </c>
      <c r="B172" s="154" t="s">
        <v>175</v>
      </c>
      <c r="C172" s="154" t="s">
        <v>0</v>
      </c>
      <c r="D172" s="148" t="s">
        <v>206</v>
      </c>
      <c r="E172" s="155" t="s">
        <v>126</v>
      </c>
      <c r="F172" s="144">
        <v>6</v>
      </c>
      <c r="G172" s="144" t="s">
        <v>31</v>
      </c>
      <c r="H172" s="144">
        <v>2</v>
      </c>
      <c r="I172" s="144" t="str">
        <f t="shared" si="538"/>
        <v>ProVisioNET_study_105_05_cam3_2</v>
      </c>
      <c r="J172" s="149" t="s">
        <v>187</v>
      </c>
      <c r="K172" s="154" t="s">
        <v>195</v>
      </c>
      <c r="L172" s="154" t="s">
        <v>182</v>
      </c>
      <c r="M172" s="154">
        <v>5</v>
      </c>
      <c r="N172" s="144" t="s">
        <v>216</v>
      </c>
      <c r="O172" s="144">
        <v>0</v>
      </c>
      <c r="P172" s="150" t="s">
        <v>10</v>
      </c>
      <c r="Q172" s="150" t="s">
        <v>17</v>
      </c>
      <c r="R172" s="154">
        <v>29</v>
      </c>
      <c r="S172" s="154">
        <v>1</v>
      </c>
      <c r="T172" s="154">
        <v>1998</v>
      </c>
      <c r="U172" s="154" t="str">
        <f t="shared" si="540"/>
        <v>29/1/1998</v>
      </c>
      <c r="V172" s="150">
        <v>1</v>
      </c>
      <c r="W172" s="150">
        <v>9</v>
      </c>
      <c r="X172" s="150">
        <v>2021</v>
      </c>
      <c r="Y172" s="150" t="str">
        <f t="shared" si="539"/>
        <v>1/9/2021</v>
      </c>
    </row>
    <row r="173" spans="1:25" x14ac:dyDescent="0.3">
      <c r="A173" s="144" t="s">
        <v>116</v>
      </c>
      <c r="B173" s="154" t="s">
        <v>175</v>
      </c>
      <c r="C173" s="154" t="s">
        <v>0</v>
      </c>
      <c r="D173" s="148" t="s">
        <v>206</v>
      </c>
      <c r="E173" s="155" t="s">
        <v>126</v>
      </c>
      <c r="F173" s="144">
        <v>6</v>
      </c>
      <c r="G173" s="144" t="s">
        <v>32</v>
      </c>
      <c r="H173" s="144">
        <v>1</v>
      </c>
      <c r="I173" s="144" t="str">
        <f t="shared" si="538"/>
        <v>ProVisioNET_study_105_05_cam4_1</v>
      </c>
      <c r="J173" s="149" t="s">
        <v>187</v>
      </c>
      <c r="K173" s="154" t="s">
        <v>195</v>
      </c>
      <c r="L173" s="154" t="s">
        <v>182</v>
      </c>
      <c r="M173" s="154">
        <v>5</v>
      </c>
      <c r="N173" s="144" t="s">
        <v>216</v>
      </c>
      <c r="O173" s="144">
        <v>0</v>
      </c>
      <c r="P173" s="150" t="s">
        <v>10</v>
      </c>
      <c r="Q173" s="150" t="s">
        <v>17</v>
      </c>
      <c r="R173" s="154">
        <v>29</v>
      </c>
      <c r="S173" s="154">
        <v>1</v>
      </c>
      <c r="T173" s="154">
        <v>1998</v>
      </c>
      <c r="U173" s="154" t="str">
        <f t="shared" si="540"/>
        <v>29/1/1998</v>
      </c>
      <c r="V173" s="150">
        <v>1</v>
      </c>
      <c r="W173" s="150">
        <v>9</v>
      </c>
      <c r="X173" s="150">
        <v>2021</v>
      </c>
      <c r="Y173" s="150" t="str">
        <f t="shared" si="539"/>
        <v>1/9/2021</v>
      </c>
    </row>
    <row r="174" spans="1:25" x14ac:dyDescent="0.3">
      <c r="A174" s="144" t="s">
        <v>116</v>
      </c>
      <c r="B174" s="154" t="s">
        <v>175</v>
      </c>
      <c r="C174" s="154" t="s">
        <v>0</v>
      </c>
      <c r="D174" s="148" t="s">
        <v>206</v>
      </c>
      <c r="E174" s="155" t="s">
        <v>126</v>
      </c>
      <c r="F174" s="144">
        <v>6</v>
      </c>
      <c r="G174" s="144" t="s">
        <v>32</v>
      </c>
      <c r="H174" s="144">
        <v>2</v>
      </c>
      <c r="I174" s="144" t="str">
        <f t="shared" si="538"/>
        <v>ProVisioNET_study_105_05_cam4_2</v>
      </c>
      <c r="J174" s="149" t="s">
        <v>187</v>
      </c>
      <c r="K174" s="154" t="s">
        <v>195</v>
      </c>
      <c r="L174" s="154" t="s">
        <v>182</v>
      </c>
      <c r="M174" s="154">
        <v>5</v>
      </c>
      <c r="N174" s="144" t="s">
        <v>216</v>
      </c>
      <c r="O174" s="144">
        <v>0</v>
      </c>
      <c r="P174" s="150" t="s">
        <v>10</v>
      </c>
      <c r="Q174" s="150" t="s">
        <v>17</v>
      </c>
      <c r="R174" s="154">
        <v>29</v>
      </c>
      <c r="S174" s="154">
        <v>1</v>
      </c>
      <c r="T174" s="154">
        <v>1998</v>
      </c>
      <c r="U174" s="154" t="str">
        <f t="shared" si="540"/>
        <v>29/1/1998</v>
      </c>
      <c r="V174" s="150">
        <v>1</v>
      </c>
      <c r="W174" s="150">
        <v>9</v>
      </c>
      <c r="X174" s="150">
        <v>2021</v>
      </c>
      <c r="Y174" s="150" t="str">
        <f t="shared" si="539"/>
        <v>1/9/2021</v>
      </c>
    </row>
    <row r="175" spans="1:25" x14ac:dyDescent="0.3">
      <c r="A175" s="144" t="s">
        <v>116</v>
      </c>
      <c r="B175" s="154" t="s">
        <v>175</v>
      </c>
      <c r="C175" s="154" t="s">
        <v>0</v>
      </c>
      <c r="D175" s="148" t="s">
        <v>206</v>
      </c>
      <c r="E175" s="155" t="s">
        <v>126</v>
      </c>
      <c r="F175" s="144">
        <v>6</v>
      </c>
      <c r="G175" s="144" t="s">
        <v>119</v>
      </c>
      <c r="I175" s="144" t="str">
        <f t="shared" ref="I175:I182" si="541">CONCATENATE(B175,"_",C175,"_",D175,"_",E175,"_",G175)</f>
        <v>ProVisioNET_study_105_05_glasses</v>
      </c>
      <c r="J175" s="149" t="s">
        <v>187</v>
      </c>
      <c r="K175" s="154" t="s">
        <v>195</v>
      </c>
      <c r="L175" s="154" t="s">
        <v>182</v>
      </c>
      <c r="M175" s="154">
        <v>5</v>
      </c>
      <c r="N175" s="144" t="s">
        <v>216</v>
      </c>
      <c r="O175" s="144">
        <v>0</v>
      </c>
      <c r="P175" s="150" t="s">
        <v>10</v>
      </c>
      <c r="Q175" s="150" t="s">
        <v>17</v>
      </c>
      <c r="R175" s="154">
        <v>29</v>
      </c>
      <c r="S175" s="154">
        <v>1</v>
      </c>
      <c r="T175" s="154">
        <v>1998</v>
      </c>
      <c r="U175" s="154" t="str">
        <f t="shared" si="540"/>
        <v>29/1/1998</v>
      </c>
      <c r="V175" s="150">
        <v>1</v>
      </c>
      <c r="W175" s="150">
        <v>9</v>
      </c>
      <c r="X175" s="150">
        <v>2021</v>
      </c>
      <c r="Y175" s="150" t="str">
        <f t="shared" si="539"/>
        <v>1/9/2021</v>
      </c>
    </row>
    <row r="176" spans="1:25" x14ac:dyDescent="0.3">
      <c r="A176" s="144" t="s">
        <v>116</v>
      </c>
      <c r="B176" s="154" t="s">
        <v>175</v>
      </c>
      <c r="C176" s="154" t="s">
        <v>0</v>
      </c>
      <c r="D176" s="148" t="s">
        <v>206</v>
      </c>
      <c r="E176" s="155" t="s">
        <v>126</v>
      </c>
      <c r="F176" s="144">
        <v>6</v>
      </c>
      <c r="G176" s="144" t="s">
        <v>120</v>
      </c>
      <c r="I176" s="144" t="str">
        <f t="shared" si="541"/>
        <v>ProVisioNET_study_105_05_ambient</v>
      </c>
      <c r="J176" s="149" t="s">
        <v>187</v>
      </c>
      <c r="K176" s="154" t="s">
        <v>195</v>
      </c>
      <c r="L176" s="154" t="s">
        <v>182</v>
      </c>
      <c r="M176" s="154">
        <v>5</v>
      </c>
      <c r="N176" s="144" t="s">
        <v>216</v>
      </c>
      <c r="O176" s="144">
        <v>0</v>
      </c>
      <c r="P176" s="150" t="s">
        <v>10</v>
      </c>
      <c r="Q176" s="150" t="s">
        <v>17</v>
      </c>
      <c r="R176" s="154">
        <v>29</v>
      </c>
      <c r="S176" s="154">
        <v>1</v>
      </c>
      <c r="T176" s="154">
        <v>1998</v>
      </c>
      <c r="U176" s="154" t="str">
        <f t="shared" si="540"/>
        <v>29/1/1998</v>
      </c>
      <c r="V176" s="150">
        <v>1</v>
      </c>
      <c r="W176" s="150">
        <v>9</v>
      </c>
      <c r="X176" s="150">
        <v>2021</v>
      </c>
      <c r="Y176" s="150" t="str">
        <f t="shared" si="539"/>
        <v>1/9/2021</v>
      </c>
    </row>
    <row r="177" spans="1:25" x14ac:dyDescent="0.3">
      <c r="A177" s="144" t="s">
        <v>116</v>
      </c>
      <c r="B177" s="154" t="s">
        <v>175</v>
      </c>
      <c r="C177" s="154" t="s">
        <v>0</v>
      </c>
      <c r="D177" s="148" t="s">
        <v>206</v>
      </c>
      <c r="E177" s="155" t="s">
        <v>126</v>
      </c>
      <c r="F177" s="144">
        <v>6</v>
      </c>
      <c r="G177" s="144" t="s">
        <v>121</v>
      </c>
      <c r="I177" s="144" t="str">
        <f t="shared" si="541"/>
        <v>ProVisioNET_study_105_05_ETrawdata</v>
      </c>
      <c r="J177" s="149" t="s">
        <v>187</v>
      </c>
      <c r="K177" s="154" t="s">
        <v>195</v>
      </c>
      <c r="L177" s="154" t="s">
        <v>182</v>
      </c>
      <c r="M177" s="154">
        <v>5</v>
      </c>
      <c r="N177" s="144" t="s">
        <v>216</v>
      </c>
      <c r="O177" s="144">
        <v>0</v>
      </c>
      <c r="P177" s="150" t="s">
        <v>10</v>
      </c>
      <c r="Q177" s="150" t="s">
        <v>17</v>
      </c>
      <c r="R177" s="154">
        <v>29</v>
      </c>
      <c r="S177" s="154">
        <v>1</v>
      </c>
      <c r="T177" s="154">
        <v>1998</v>
      </c>
      <c r="U177" s="154" t="str">
        <f t="shared" si="540"/>
        <v>29/1/1998</v>
      </c>
      <c r="V177" s="150">
        <v>1</v>
      </c>
      <c r="W177" s="150">
        <v>9</v>
      </c>
      <c r="X177" s="150">
        <v>2021</v>
      </c>
      <c r="Y177" s="150" t="str">
        <f t="shared" si="539"/>
        <v>1/9/2021</v>
      </c>
    </row>
    <row r="178" spans="1:25" x14ac:dyDescent="0.3">
      <c r="A178" s="144" t="s">
        <v>116</v>
      </c>
      <c r="B178" s="154" t="s">
        <v>175</v>
      </c>
      <c r="C178" s="154" t="s">
        <v>0</v>
      </c>
      <c r="D178" s="148" t="s">
        <v>206</v>
      </c>
      <c r="E178" s="155" t="s">
        <v>126</v>
      </c>
      <c r="F178" s="144">
        <v>6</v>
      </c>
      <c r="G178" s="144" t="s">
        <v>185</v>
      </c>
      <c r="I178" s="144" t="str">
        <f t="shared" si="541"/>
        <v>ProVisioNET_study_105_05_sri_obs</v>
      </c>
      <c r="J178" s="149" t="s">
        <v>187</v>
      </c>
      <c r="K178" s="154" t="s">
        <v>195</v>
      </c>
      <c r="L178" s="154" t="s">
        <v>182</v>
      </c>
      <c r="M178" s="154">
        <v>5</v>
      </c>
      <c r="N178" s="144" t="s">
        <v>216</v>
      </c>
      <c r="O178" s="144">
        <v>0</v>
      </c>
      <c r="P178" s="150" t="s">
        <v>10</v>
      </c>
      <c r="Q178" s="150" t="s">
        <v>17</v>
      </c>
      <c r="R178" s="154">
        <v>29</v>
      </c>
      <c r="S178" s="154">
        <v>1</v>
      </c>
      <c r="T178" s="154">
        <v>1998</v>
      </c>
      <c r="U178" s="154" t="str">
        <f t="shared" si="540"/>
        <v>29/1/1998</v>
      </c>
      <c r="V178" s="150">
        <v>1</v>
      </c>
      <c r="W178" s="150">
        <v>9</v>
      </c>
      <c r="X178" s="150">
        <v>2021</v>
      </c>
      <c r="Y178" s="150" t="str">
        <f t="shared" si="539"/>
        <v>1/9/2021</v>
      </c>
    </row>
    <row r="179" spans="1:25" x14ac:dyDescent="0.3">
      <c r="A179" s="144" t="s">
        <v>116</v>
      </c>
      <c r="B179" s="154" t="s">
        <v>175</v>
      </c>
      <c r="C179" s="154" t="s">
        <v>0</v>
      </c>
      <c r="D179" s="148" t="s">
        <v>206</v>
      </c>
      <c r="E179" s="155" t="s">
        <v>126</v>
      </c>
      <c r="F179" s="144">
        <v>6</v>
      </c>
      <c r="G179" s="144" t="s">
        <v>179</v>
      </c>
      <c r="I179" s="144" t="str">
        <f t="shared" si="541"/>
        <v>ProVisioNET_study_105_05_sri_ambient</v>
      </c>
      <c r="J179" s="149" t="s">
        <v>187</v>
      </c>
      <c r="K179" s="154" t="s">
        <v>195</v>
      </c>
      <c r="L179" s="154" t="s">
        <v>182</v>
      </c>
      <c r="M179" s="154">
        <v>5</v>
      </c>
      <c r="N179" s="144" t="s">
        <v>216</v>
      </c>
      <c r="O179" s="144">
        <v>0</v>
      </c>
      <c r="P179" s="150" t="s">
        <v>10</v>
      </c>
      <c r="Q179" s="150" t="s">
        <v>17</v>
      </c>
      <c r="R179" s="154">
        <v>29</v>
      </c>
      <c r="S179" s="154">
        <v>1</v>
      </c>
      <c r="T179" s="154">
        <v>1998</v>
      </c>
      <c r="U179" s="154" t="str">
        <f t="shared" si="540"/>
        <v>29/1/1998</v>
      </c>
      <c r="V179" s="150">
        <v>1</v>
      </c>
      <c r="W179" s="150">
        <v>9</v>
      </c>
      <c r="X179" s="150">
        <v>2021</v>
      </c>
      <c r="Y179" s="150" t="str">
        <f t="shared" si="539"/>
        <v>1/9/2021</v>
      </c>
    </row>
    <row r="180" spans="1:25" x14ac:dyDescent="0.3">
      <c r="A180" s="144" t="s">
        <v>116</v>
      </c>
      <c r="B180" s="154" t="s">
        <v>175</v>
      </c>
      <c r="C180" s="154" t="s">
        <v>0</v>
      </c>
      <c r="D180" s="148" t="s">
        <v>206</v>
      </c>
      <c r="E180" s="155" t="s">
        <v>126</v>
      </c>
      <c r="F180" s="144">
        <v>6</v>
      </c>
      <c r="G180" s="144" t="s">
        <v>198</v>
      </c>
      <c r="I180" s="144" t="str">
        <f t="shared" si="541"/>
        <v>ProVisioNET_study_105_05_fitbit</v>
      </c>
      <c r="J180" s="149" t="s">
        <v>187</v>
      </c>
      <c r="K180" s="154" t="s">
        <v>195</v>
      </c>
      <c r="L180" s="154" t="s">
        <v>182</v>
      </c>
      <c r="M180" s="154">
        <v>5</v>
      </c>
      <c r="N180" s="144" t="s">
        <v>216</v>
      </c>
      <c r="O180" s="144">
        <v>0</v>
      </c>
      <c r="P180" s="150" t="s">
        <v>10</v>
      </c>
      <c r="Q180" s="150" t="s">
        <v>17</v>
      </c>
      <c r="R180" s="154">
        <v>29</v>
      </c>
      <c r="S180" s="154">
        <v>1</v>
      </c>
      <c r="T180" s="154">
        <v>1998</v>
      </c>
      <c r="U180" s="154" t="str">
        <f t="shared" si="540"/>
        <v>29/1/1998</v>
      </c>
      <c r="V180" s="150">
        <v>1</v>
      </c>
      <c r="W180" s="150">
        <v>9</v>
      </c>
      <c r="X180" s="150">
        <v>2021</v>
      </c>
      <c r="Y180" s="150" t="str">
        <f t="shared" si="539"/>
        <v>1/9/2021</v>
      </c>
    </row>
    <row r="181" spans="1:25" s="156" customFormat="1" x14ac:dyDescent="0.3">
      <c r="A181" s="151" t="s">
        <v>116</v>
      </c>
      <c r="B181" s="156" t="s">
        <v>175</v>
      </c>
      <c r="C181" s="156" t="s">
        <v>0</v>
      </c>
      <c r="D181" s="152" t="s">
        <v>206</v>
      </c>
      <c r="E181" s="157" t="s">
        <v>126</v>
      </c>
      <c r="F181" s="151">
        <v>6</v>
      </c>
      <c r="G181" s="151" t="s">
        <v>194</v>
      </c>
      <c r="I181" s="151" t="str">
        <f t="shared" si="541"/>
        <v>ProVisioNET_study_105_05_zed</v>
      </c>
      <c r="J181" s="153" t="s">
        <v>187</v>
      </c>
      <c r="K181" s="156" t="s">
        <v>195</v>
      </c>
      <c r="L181" s="156" t="s">
        <v>182</v>
      </c>
      <c r="M181" s="156">
        <v>5</v>
      </c>
      <c r="N181" s="151" t="s">
        <v>216</v>
      </c>
      <c r="O181" s="151">
        <v>0</v>
      </c>
      <c r="P181" s="151" t="s">
        <v>10</v>
      </c>
      <c r="Q181" s="151" t="s">
        <v>17</v>
      </c>
      <c r="R181" s="156">
        <v>29</v>
      </c>
      <c r="S181" s="156">
        <v>1</v>
      </c>
      <c r="T181" s="156">
        <v>1998</v>
      </c>
      <c r="U181" s="156" t="str">
        <f t="shared" si="540"/>
        <v>29/1/1998</v>
      </c>
      <c r="V181" s="151">
        <v>1</v>
      </c>
      <c r="W181" s="151">
        <v>9</v>
      </c>
      <c r="X181" s="151">
        <v>2021</v>
      </c>
      <c r="Y181" s="151" t="str">
        <f t="shared" si="539"/>
        <v>1/9/2021</v>
      </c>
    </row>
    <row r="182" spans="1:25" x14ac:dyDescent="0.3">
      <c r="A182" s="140" t="s">
        <v>116</v>
      </c>
      <c r="B182" s="141" t="s">
        <v>175</v>
      </c>
      <c r="C182" s="141" t="s">
        <v>0</v>
      </c>
      <c r="D182" s="142" t="s">
        <v>210</v>
      </c>
      <c r="E182" s="143" t="s">
        <v>127</v>
      </c>
      <c r="F182" s="141">
        <v>7</v>
      </c>
      <c r="G182" s="141" t="s">
        <v>116</v>
      </c>
      <c r="H182" s="141"/>
      <c r="I182" s="144" t="str">
        <f t="shared" si="541"/>
        <v>ProVisioNET_study_106_06_label</v>
      </c>
      <c r="J182" s="141" t="s">
        <v>114</v>
      </c>
      <c r="K182" s="145" t="s">
        <v>195</v>
      </c>
      <c r="L182" s="141" t="s">
        <v>182</v>
      </c>
      <c r="M182" s="141">
        <v>5</v>
      </c>
      <c r="N182" s="141" t="s">
        <v>190</v>
      </c>
      <c r="O182" s="141">
        <v>0</v>
      </c>
      <c r="P182" s="146" t="s">
        <v>10</v>
      </c>
      <c r="Q182" s="146" t="s">
        <v>17</v>
      </c>
      <c r="R182" s="146">
        <v>16</v>
      </c>
      <c r="S182" s="146">
        <v>8</v>
      </c>
      <c r="T182" s="146">
        <v>1996</v>
      </c>
      <c r="U182" s="146" t="str">
        <f>R182&amp;"/"&amp;S182&amp;"/"&amp;T182</f>
        <v>16/8/1996</v>
      </c>
      <c r="V182" s="146">
        <v>15</v>
      </c>
      <c r="W182" s="146">
        <v>9</v>
      </c>
      <c r="X182" s="146">
        <v>2021</v>
      </c>
      <c r="Y182" s="146" t="str">
        <f>V182&amp;"/"&amp;W182&amp;"/"&amp;X182</f>
        <v>15/9/2021</v>
      </c>
    </row>
    <row r="183" spans="1:25" x14ac:dyDescent="0.3">
      <c r="A183" s="144" t="s">
        <v>116</v>
      </c>
      <c r="B183" s="154" t="s">
        <v>175</v>
      </c>
      <c r="C183" s="154" t="s">
        <v>0</v>
      </c>
      <c r="D183" s="148" t="s">
        <v>210</v>
      </c>
      <c r="E183" s="155" t="s">
        <v>127</v>
      </c>
      <c r="F183" s="144">
        <v>7</v>
      </c>
      <c r="G183" s="144" t="s">
        <v>118</v>
      </c>
      <c r="H183" s="154">
        <v>1</v>
      </c>
      <c r="I183" s="144" t="str">
        <f t="shared" ref="I183:I190" si="542">CONCATENATE(B183,"_",C183,"_",D183,"_",E183,"_",G183,"_",H183)</f>
        <v>ProVisioNET_study_106_06_cam1_1</v>
      </c>
      <c r="J183" s="149" t="s">
        <v>187</v>
      </c>
      <c r="K183" s="154" t="s">
        <v>195</v>
      </c>
      <c r="L183" s="154" t="s">
        <v>182</v>
      </c>
      <c r="M183" s="154">
        <v>5</v>
      </c>
      <c r="N183" s="154" t="s">
        <v>190</v>
      </c>
      <c r="O183" s="144">
        <v>0</v>
      </c>
      <c r="P183" s="150" t="s">
        <v>10</v>
      </c>
      <c r="Q183" s="150" t="s">
        <v>17</v>
      </c>
      <c r="R183" s="154">
        <v>16</v>
      </c>
      <c r="S183" s="154">
        <v>8</v>
      </c>
      <c r="T183" s="154">
        <v>1996</v>
      </c>
      <c r="U183" s="154" t="str">
        <f>"16/8/1996"</f>
        <v>16/8/1996</v>
      </c>
      <c r="V183" s="150">
        <v>15</v>
      </c>
      <c r="W183" s="150">
        <v>9</v>
      </c>
      <c r="X183" s="150">
        <v>2021</v>
      </c>
      <c r="Y183" s="150" t="str">
        <f t="shared" ref="Y183:Y197" si="543">V183&amp;"/"&amp;W183&amp;"/"&amp;X183</f>
        <v>15/9/2021</v>
      </c>
    </row>
    <row r="184" spans="1:25" x14ac:dyDescent="0.3">
      <c r="A184" s="144" t="s">
        <v>116</v>
      </c>
      <c r="B184" s="154" t="s">
        <v>175</v>
      </c>
      <c r="C184" s="154" t="s">
        <v>0</v>
      </c>
      <c r="D184" s="148" t="s">
        <v>210</v>
      </c>
      <c r="E184" s="155" t="s">
        <v>127</v>
      </c>
      <c r="F184" s="144">
        <v>7</v>
      </c>
      <c r="G184" s="144" t="s">
        <v>118</v>
      </c>
      <c r="H184" s="144">
        <v>2</v>
      </c>
      <c r="I184" s="144" t="str">
        <f t="shared" si="542"/>
        <v>ProVisioNET_study_106_06_cam1_2</v>
      </c>
      <c r="J184" s="149" t="s">
        <v>187</v>
      </c>
      <c r="K184" s="154" t="s">
        <v>195</v>
      </c>
      <c r="L184" s="154" t="s">
        <v>182</v>
      </c>
      <c r="M184" s="154">
        <v>5</v>
      </c>
      <c r="N184" s="154" t="s">
        <v>190</v>
      </c>
      <c r="O184" s="144">
        <v>0</v>
      </c>
      <c r="P184" s="150" t="s">
        <v>10</v>
      </c>
      <c r="Q184" s="150" t="s">
        <v>17</v>
      </c>
      <c r="R184" s="154">
        <v>16</v>
      </c>
      <c r="S184" s="154">
        <v>8</v>
      </c>
      <c r="T184" s="154">
        <v>1996</v>
      </c>
      <c r="U184" s="154" t="str">
        <f t="shared" ref="U184:U197" si="544">"16/8/1996"</f>
        <v>16/8/1996</v>
      </c>
      <c r="V184" s="150">
        <v>15</v>
      </c>
      <c r="W184" s="150">
        <v>9</v>
      </c>
      <c r="X184" s="150">
        <v>2021</v>
      </c>
      <c r="Y184" s="150" t="str">
        <f t="shared" si="543"/>
        <v>15/9/2021</v>
      </c>
    </row>
    <row r="185" spans="1:25" x14ac:dyDescent="0.3">
      <c r="A185" s="144" t="s">
        <v>116</v>
      </c>
      <c r="B185" s="154" t="s">
        <v>175</v>
      </c>
      <c r="C185" s="154" t="s">
        <v>0</v>
      </c>
      <c r="D185" s="148" t="s">
        <v>210</v>
      </c>
      <c r="E185" s="155" t="s">
        <v>127</v>
      </c>
      <c r="F185" s="144">
        <v>7</v>
      </c>
      <c r="G185" s="144" t="s">
        <v>30</v>
      </c>
      <c r="H185" s="144">
        <v>1</v>
      </c>
      <c r="I185" s="144" t="str">
        <f t="shared" si="542"/>
        <v>ProVisioNET_study_106_06_cam2_1</v>
      </c>
      <c r="J185" s="149" t="s">
        <v>187</v>
      </c>
      <c r="K185" s="154" t="s">
        <v>195</v>
      </c>
      <c r="L185" s="154" t="s">
        <v>182</v>
      </c>
      <c r="M185" s="154">
        <v>5</v>
      </c>
      <c r="N185" s="154" t="s">
        <v>190</v>
      </c>
      <c r="O185" s="144">
        <v>0</v>
      </c>
      <c r="P185" s="150" t="s">
        <v>10</v>
      </c>
      <c r="Q185" s="150" t="s">
        <v>17</v>
      </c>
      <c r="R185" s="154">
        <v>16</v>
      </c>
      <c r="S185" s="154">
        <v>8</v>
      </c>
      <c r="T185" s="154">
        <v>1996</v>
      </c>
      <c r="U185" s="154" t="str">
        <f t="shared" si="544"/>
        <v>16/8/1996</v>
      </c>
      <c r="V185" s="150">
        <v>15</v>
      </c>
      <c r="W185" s="150">
        <v>9</v>
      </c>
      <c r="X185" s="150">
        <v>2021</v>
      </c>
      <c r="Y185" s="150" t="str">
        <f t="shared" si="543"/>
        <v>15/9/2021</v>
      </c>
    </row>
    <row r="186" spans="1:25" x14ac:dyDescent="0.3">
      <c r="A186" s="144" t="s">
        <v>116</v>
      </c>
      <c r="B186" s="154" t="s">
        <v>175</v>
      </c>
      <c r="C186" s="154" t="s">
        <v>0</v>
      </c>
      <c r="D186" s="148" t="s">
        <v>210</v>
      </c>
      <c r="E186" s="155" t="s">
        <v>127</v>
      </c>
      <c r="F186" s="144">
        <v>7</v>
      </c>
      <c r="G186" s="144" t="s">
        <v>30</v>
      </c>
      <c r="H186" s="144">
        <v>2</v>
      </c>
      <c r="I186" s="144" t="str">
        <f t="shared" si="542"/>
        <v>ProVisioNET_study_106_06_cam2_2</v>
      </c>
      <c r="J186" s="149" t="s">
        <v>187</v>
      </c>
      <c r="K186" s="154" t="s">
        <v>195</v>
      </c>
      <c r="L186" s="154" t="s">
        <v>182</v>
      </c>
      <c r="M186" s="154">
        <v>5</v>
      </c>
      <c r="N186" s="154" t="s">
        <v>190</v>
      </c>
      <c r="O186" s="144">
        <v>0</v>
      </c>
      <c r="P186" s="150" t="s">
        <v>10</v>
      </c>
      <c r="Q186" s="150" t="s">
        <v>17</v>
      </c>
      <c r="R186" s="154">
        <v>16</v>
      </c>
      <c r="S186" s="154">
        <v>8</v>
      </c>
      <c r="T186" s="154">
        <v>1996</v>
      </c>
      <c r="U186" s="154" t="str">
        <f t="shared" si="544"/>
        <v>16/8/1996</v>
      </c>
      <c r="V186" s="150">
        <v>15</v>
      </c>
      <c r="W186" s="150">
        <v>9</v>
      </c>
      <c r="X186" s="150">
        <v>2021</v>
      </c>
      <c r="Y186" s="150" t="str">
        <f t="shared" si="543"/>
        <v>15/9/2021</v>
      </c>
    </row>
    <row r="187" spans="1:25" x14ac:dyDescent="0.3">
      <c r="A187" s="144" t="s">
        <v>116</v>
      </c>
      <c r="B187" s="154" t="s">
        <v>175</v>
      </c>
      <c r="C187" s="154" t="s">
        <v>0</v>
      </c>
      <c r="D187" s="148" t="s">
        <v>210</v>
      </c>
      <c r="E187" s="155" t="s">
        <v>127</v>
      </c>
      <c r="F187" s="144">
        <v>7</v>
      </c>
      <c r="G187" s="144" t="s">
        <v>31</v>
      </c>
      <c r="H187" s="144">
        <v>1</v>
      </c>
      <c r="I187" s="144" t="str">
        <f t="shared" si="542"/>
        <v>ProVisioNET_study_106_06_cam3_1</v>
      </c>
      <c r="J187" s="149" t="s">
        <v>187</v>
      </c>
      <c r="K187" s="154" t="s">
        <v>195</v>
      </c>
      <c r="L187" s="154" t="s">
        <v>182</v>
      </c>
      <c r="M187" s="154">
        <v>5</v>
      </c>
      <c r="N187" s="154" t="s">
        <v>190</v>
      </c>
      <c r="O187" s="144">
        <v>0</v>
      </c>
      <c r="P187" s="150" t="s">
        <v>10</v>
      </c>
      <c r="Q187" s="150" t="s">
        <v>17</v>
      </c>
      <c r="R187" s="154">
        <v>16</v>
      </c>
      <c r="S187" s="154">
        <v>8</v>
      </c>
      <c r="T187" s="154">
        <v>1996</v>
      </c>
      <c r="U187" s="154" t="str">
        <f t="shared" si="544"/>
        <v>16/8/1996</v>
      </c>
      <c r="V187" s="150">
        <v>15</v>
      </c>
      <c r="W187" s="150">
        <v>9</v>
      </c>
      <c r="X187" s="150">
        <v>2021</v>
      </c>
      <c r="Y187" s="150" t="str">
        <f t="shared" si="543"/>
        <v>15/9/2021</v>
      </c>
    </row>
    <row r="188" spans="1:25" x14ac:dyDescent="0.3">
      <c r="A188" s="144" t="s">
        <v>116</v>
      </c>
      <c r="B188" s="154" t="s">
        <v>175</v>
      </c>
      <c r="C188" s="154" t="s">
        <v>0</v>
      </c>
      <c r="D188" s="148" t="s">
        <v>210</v>
      </c>
      <c r="E188" s="155" t="s">
        <v>127</v>
      </c>
      <c r="F188" s="144">
        <v>7</v>
      </c>
      <c r="G188" s="144" t="s">
        <v>31</v>
      </c>
      <c r="H188" s="144">
        <v>2</v>
      </c>
      <c r="I188" s="144" t="str">
        <f t="shared" si="542"/>
        <v>ProVisioNET_study_106_06_cam3_2</v>
      </c>
      <c r="J188" s="149" t="s">
        <v>187</v>
      </c>
      <c r="K188" s="154" t="s">
        <v>195</v>
      </c>
      <c r="L188" s="154" t="s">
        <v>182</v>
      </c>
      <c r="M188" s="154">
        <v>5</v>
      </c>
      <c r="N188" s="154" t="s">
        <v>190</v>
      </c>
      <c r="O188" s="144">
        <v>0</v>
      </c>
      <c r="P188" s="150" t="s">
        <v>10</v>
      </c>
      <c r="Q188" s="150" t="s">
        <v>17</v>
      </c>
      <c r="R188" s="154">
        <v>16</v>
      </c>
      <c r="S188" s="154">
        <v>8</v>
      </c>
      <c r="T188" s="154">
        <v>1996</v>
      </c>
      <c r="U188" s="154" t="str">
        <f t="shared" si="544"/>
        <v>16/8/1996</v>
      </c>
      <c r="V188" s="150">
        <v>15</v>
      </c>
      <c r="W188" s="150">
        <v>9</v>
      </c>
      <c r="X188" s="150">
        <v>2021</v>
      </c>
      <c r="Y188" s="150" t="str">
        <f t="shared" si="543"/>
        <v>15/9/2021</v>
      </c>
    </row>
    <row r="189" spans="1:25" x14ac:dyDescent="0.3">
      <c r="A189" s="144" t="s">
        <v>116</v>
      </c>
      <c r="B189" s="154" t="s">
        <v>175</v>
      </c>
      <c r="C189" s="154" t="s">
        <v>0</v>
      </c>
      <c r="D189" s="148" t="s">
        <v>210</v>
      </c>
      <c r="E189" s="155" t="s">
        <v>127</v>
      </c>
      <c r="F189" s="144">
        <v>7</v>
      </c>
      <c r="G189" s="144" t="s">
        <v>32</v>
      </c>
      <c r="H189" s="144">
        <v>1</v>
      </c>
      <c r="I189" s="144" t="str">
        <f t="shared" si="542"/>
        <v>ProVisioNET_study_106_06_cam4_1</v>
      </c>
      <c r="J189" s="149" t="s">
        <v>187</v>
      </c>
      <c r="K189" s="154" t="s">
        <v>195</v>
      </c>
      <c r="L189" s="154" t="s">
        <v>182</v>
      </c>
      <c r="M189" s="154">
        <v>5</v>
      </c>
      <c r="N189" s="154" t="s">
        <v>190</v>
      </c>
      <c r="O189" s="144">
        <v>0</v>
      </c>
      <c r="P189" s="150" t="s">
        <v>10</v>
      </c>
      <c r="Q189" s="150" t="s">
        <v>17</v>
      </c>
      <c r="R189" s="154">
        <v>16</v>
      </c>
      <c r="S189" s="154">
        <v>8</v>
      </c>
      <c r="T189" s="154">
        <v>1996</v>
      </c>
      <c r="U189" s="154" t="str">
        <f t="shared" si="544"/>
        <v>16/8/1996</v>
      </c>
      <c r="V189" s="150">
        <v>15</v>
      </c>
      <c r="W189" s="150">
        <v>9</v>
      </c>
      <c r="X189" s="150">
        <v>2021</v>
      </c>
      <c r="Y189" s="150" t="str">
        <f t="shared" si="543"/>
        <v>15/9/2021</v>
      </c>
    </row>
    <row r="190" spans="1:25" x14ac:dyDescent="0.3">
      <c r="A190" s="144" t="s">
        <v>116</v>
      </c>
      <c r="B190" s="154" t="s">
        <v>175</v>
      </c>
      <c r="C190" s="154" t="s">
        <v>0</v>
      </c>
      <c r="D190" s="148" t="s">
        <v>210</v>
      </c>
      <c r="E190" s="155" t="s">
        <v>127</v>
      </c>
      <c r="F190" s="144">
        <v>7</v>
      </c>
      <c r="G190" s="144" t="s">
        <v>32</v>
      </c>
      <c r="H190" s="144">
        <v>2</v>
      </c>
      <c r="I190" s="144" t="str">
        <f t="shared" si="542"/>
        <v>ProVisioNET_study_106_06_cam4_2</v>
      </c>
      <c r="J190" s="149" t="s">
        <v>187</v>
      </c>
      <c r="K190" s="154" t="s">
        <v>195</v>
      </c>
      <c r="L190" s="154" t="s">
        <v>182</v>
      </c>
      <c r="M190" s="154">
        <v>5</v>
      </c>
      <c r="N190" s="154" t="s">
        <v>190</v>
      </c>
      <c r="O190" s="144">
        <v>0</v>
      </c>
      <c r="P190" s="150" t="s">
        <v>10</v>
      </c>
      <c r="Q190" s="150" t="s">
        <v>17</v>
      </c>
      <c r="R190" s="154">
        <v>16</v>
      </c>
      <c r="S190" s="154">
        <v>8</v>
      </c>
      <c r="T190" s="154">
        <v>1996</v>
      </c>
      <c r="U190" s="154" t="str">
        <f t="shared" si="544"/>
        <v>16/8/1996</v>
      </c>
      <c r="V190" s="150">
        <v>15</v>
      </c>
      <c r="W190" s="150">
        <v>9</v>
      </c>
      <c r="X190" s="150">
        <v>2021</v>
      </c>
      <c r="Y190" s="150" t="str">
        <f t="shared" si="543"/>
        <v>15/9/2021</v>
      </c>
    </row>
    <row r="191" spans="1:25" x14ac:dyDescent="0.3">
      <c r="A191" s="144" t="s">
        <v>116</v>
      </c>
      <c r="B191" s="154" t="s">
        <v>175</v>
      </c>
      <c r="C191" s="154" t="s">
        <v>0</v>
      </c>
      <c r="D191" s="148" t="s">
        <v>210</v>
      </c>
      <c r="E191" s="155" t="s">
        <v>127</v>
      </c>
      <c r="F191" s="144">
        <v>7</v>
      </c>
      <c r="G191" s="144" t="s">
        <v>119</v>
      </c>
      <c r="I191" s="144" t="str">
        <f t="shared" ref="I191:I198" si="545">CONCATENATE(B191,"_",C191,"_",D191,"_",E191,"_",G191)</f>
        <v>ProVisioNET_study_106_06_glasses</v>
      </c>
      <c r="J191" s="149" t="s">
        <v>187</v>
      </c>
      <c r="K191" s="154" t="s">
        <v>195</v>
      </c>
      <c r="L191" s="154" t="s">
        <v>182</v>
      </c>
      <c r="M191" s="154">
        <v>5</v>
      </c>
      <c r="N191" s="154" t="s">
        <v>190</v>
      </c>
      <c r="O191" s="144">
        <v>0</v>
      </c>
      <c r="P191" s="150" t="s">
        <v>10</v>
      </c>
      <c r="Q191" s="150" t="s">
        <v>17</v>
      </c>
      <c r="R191" s="154">
        <v>16</v>
      </c>
      <c r="S191" s="154">
        <v>8</v>
      </c>
      <c r="T191" s="154">
        <v>1996</v>
      </c>
      <c r="U191" s="154" t="str">
        <f t="shared" si="544"/>
        <v>16/8/1996</v>
      </c>
      <c r="V191" s="150">
        <v>15</v>
      </c>
      <c r="W191" s="150">
        <v>9</v>
      </c>
      <c r="X191" s="150">
        <v>2021</v>
      </c>
      <c r="Y191" s="150" t="str">
        <f t="shared" si="543"/>
        <v>15/9/2021</v>
      </c>
    </row>
    <row r="192" spans="1:25" x14ac:dyDescent="0.3">
      <c r="A192" s="144" t="s">
        <v>116</v>
      </c>
      <c r="B192" s="154" t="s">
        <v>175</v>
      </c>
      <c r="C192" s="154" t="s">
        <v>0</v>
      </c>
      <c r="D192" s="148" t="s">
        <v>210</v>
      </c>
      <c r="E192" s="155" t="s">
        <v>127</v>
      </c>
      <c r="F192" s="144">
        <v>7</v>
      </c>
      <c r="G192" s="144" t="s">
        <v>120</v>
      </c>
      <c r="I192" s="144" t="str">
        <f t="shared" si="545"/>
        <v>ProVisioNET_study_106_06_ambient</v>
      </c>
      <c r="J192" s="149" t="s">
        <v>187</v>
      </c>
      <c r="K192" s="154" t="s">
        <v>195</v>
      </c>
      <c r="L192" s="154" t="s">
        <v>182</v>
      </c>
      <c r="M192" s="154">
        <v>5</v>
      </c>
      <c r="N192" s="154" t="s">
        <v>190</v>
      </c>
      <c r="O192" s="144">
        <v>0</v>
      </c>
      <c r="P192" s="150" t="s">
        <v>10</v>
      </c>
      <c r="Q192" s="150" t="s">
        <v>17</v>
      </c>
      <c r="R192" s="154">
        <v>16</v>
      </c>
      <c r="S192" s="154">
        <v>8</v>
      </c>
      <c r="T192" s="154">
        <v>1996</v>
      </c>
      <c r="U192" s="154" t="str">
        <f t="shared" si="544"/>
        <v>16/8/1996</v>
      </c>
      <c r="V192" s="150">
        <v>15</v>
      </c>
      <c r="W192" s="150">
        <v>9</v>
      </c>
      <c r="X192" s="150">
        <v>2021</v>
      </c>
      <c r="Y192" s="150" t="str">
        <f t="shared" si="543"/>
        <v>15/9/2021</v>
      </c>
    </row>
    <row r="193" spans="1:25" x14ac:dyDescent="0.3">
      <c r="A193" s="144" t="s">
        <v>116</v>
      </c>
      <c r="B193" s="154" t="s">
        <v>175</v>
      </c>
      <c r="C193" s="154" t="s">
        <v>0</v>
      </c>
      <c r="D193" s="148" t="s">
        <v>210</v>
      </c>
      <c r="E193" s="155" t="s">
        <v>127</v>
      </c>
      <c r="F193" s="144">
        <v>7</v>
      </c>
      <c r="G193" s="144" t="s">
        <v>121</v>
      </c>
      <c r="I193" s="144" t="str">
        <f t="shared" si="545"/>
        <v>ProVisioNET_study_106_06_ETrawdata</v>
      </c>
      <c r="J193" s="149" t="s">
        <v>187</v>
      </c>
      <c r="K193" s="154" t="s">
        <v>195</v>
      </c>
      <c r="L193" s="154" t="s">
        <v>182</v>
      </c>
      <c r="M193" s="154">
        <v>5</v>
      </c>
      <c r="N193" s="154" t="s">
        <v>190</v>
      </c>
      <c r="O193" s="144">
        <v>0</v>
      </c>
      <c r="P193" s="150" t="s">
        <v>10</v>
      </c>
      <c r="Q193" s="150" t="s">
        <v>17</v>
      </c>
      <c r="R193" s="154">
        <v>16</v>
      </c>
      <c r="S193" s="154">
        <v>8</v>
      </c>
      <c r="T193" s="154">
        <v>1996</v>
      </c>
      <c r="U193" s="154" t="str">
        <f t="shared" si="544"/>
        <v>16/8/1996</v>
      </c>
      <c r="V193" s="150">
        <v>15</v>
      </c>
      <c r="W193" s="150">
        <v>9</v>
      </c>
      <c r="X193" s="150">
        <v>2021</v>
      </c>
      <c r="Y193" s="150" t="str">
        <f t="shared" si="543"/>
        <v>15/9/2021</v>
      </c>
    </row>
    <row r="194" spans="1:25" x14ac:dyDescent="0.3">
      <c r="A194" s="144" t="s">
        <v>116</v>
      </c>
      <c r="B194" s="154" t="s">
        <v>175</v>
      </c>
      <c r="C194" s="154" t="s">
        <v>0</v>
      </c>
      <c r="D194" s="148" t="s">
        <v>210</v>
      </c>
      <c r="E194" s="155" t="s">
        <v>127</v>
      </c>
      <c r="F194" s="144">
        <v>7</v>
      </c>
      <c r="G194" s="144" t="s">
        <v>185</v>
      </c>
      <c r="I194" s="144" t="str">
        <f t="shared" si="545"/>
        <v>ProVisioNET_study_106_06_sri_obs</v>
      </c>
      <c r="J194" s="149" t="s">
        <v>187</v>
      </c>
      <c r="K194" s="154" t="s">
        <v>195</v>
      </c>
      <c r="L194" s="154" t="s">
        <v>182</v>
      </c>
      <c r="M194" s="154">
        <v>5</v>
      </c>
      <c r="N194" s="154" t="s">
        <v>190</v>
      </c>
      <c r="O194" s="144">
        <v>0</v>
      </c>
      <c r="P194" s="150" t="s">
        <v>10</v>
      </c>
      <c r="Q194" s="150" t="s">
        <v>17</v>
      </c>
      <c r="R194" s="154">
        <v>16</v>
      </c>
      <c r="S194" s="154">
        <v>8</v>
      </c>
      <c r="T194" s="154">
        <v>1996</v>
      </c>
      <c r="U194" s="154" t="str">
        <f t="shared" si="544"/>
        <v>16/8/1996</v>
      </c>
      <c r="V194" s="150">
        <v>15</v>
      </c>
      <c r="W194" s="150">
        <v>9</v>
      </c>
      <c r="X194" s="150">
        <v>2021</v>
      </c>
      <c r="Y194" s="150" t="str">
        <f t="shared" si="543"/>
        <v>15/9/2021</v>
      </c>
    </row>
    <row r="195" spans="1:25" x14ac:dyDescent="0.3">
      <c r="A195" s="144" t="s">
        <v>116</v>
      </c>
      <c r="B195" s="154" t="s">
        <v>175</v>
      </c>
      <c r="C195" s="154" t="s">
        <v>0</v>
      </c>
      <c r="D195" s="148" t="s">
        <v>210</v>
      </c>
      <c r="E195" s="155" t="s">
        <v>127</v>
      </c>
      <c r="F195" s="144">
        <v>7</v>
      </c>
      <c r="G195" s="144" t="s">
        <v>179</v>
      </c>
      <c r="I195" s="144" t="str">
        <f t="shared" si="545"/>
        <v>ProVisioNET_study_106_06_sri_ambient</v>
      </c>
      <c r="J195" s="149" t="s">
        <v>187</v>
      </c>
      <c r="K195" s="154" t="s">
        <v>195</v>
      </c>
      <c r="L195" s="154" t="s">
        <v>182</v>
      </c>
      <c r="M195" s="154">
        <v>5</v>
      </c>
      <c r="N195" s="154" t="s">
        <v>190</v>
      </c>
      <c r="O195" s="144">
        <v>0</v>
      </c>
      <c r="P195" s="150" t="s">
        <v>10</v>
      </c>
      <c r="Q195" s="150" t="s">
        <v>17</v>
      </c>
      <c r="R195" s="154">
        <v>16</v>
      </c>
      <c r="S195" s="154">
        <v>8</v>
      </c>
      <c r="T195" s="154">
        <v>1996</v>
      </c>
      <c r="U195" s="154" t="str">
        <f t="shared" si="544"/>
        <v>16/8/1996</v>
      </c>
      <c r="V195" s="150">
        <v>15</v>
      </c>
      <c r="W195" s="150">
        <v>9</v>
      </c>
      <c r="X195" s="150">
        <v>2021</v>
      </c>
      <c r="Y195" s="150" t="str">
        <f t="shared" si="543"/>
        <v>15/9/2021</v>
      </c>
    </row>
    <row r="196" spans="1:25" x14ac:dyDescent="0.3">
      <c r="A196" s="144" t="s">
        <v>116</v>
      </c>
      <c r="B196" s="154" t="s">
        <v>175</v>
      </c>
      <c r="C196" s="154" t="s">
        <v>0</v>
      </c>
      <c r="D196" s="148" t="s">
        <v>210</v>
      </c>
      <c r="E196" s="155" t="s">
        <v>127</v>
      </c>
      <c r="F196" s="144">
        <v>7</v>
      </c>
      <c r="G196" s="144" t="s">
        <v>198</v>
      </c>
      <c r="I196" s="144" t="str">
        <f t="shared" si="545"/>
        <v>ProVisioNET_study_106_06_fitbit</v>
      </c>
      <c r="J196" s="149" t="s">
        <v>187</v>
      </c>
      <c r="K196" s="154" t="s">
        <v>195</v>
      </c>
      <c r="L196" s="154" t="s">
        <v>182</v>
      </c>
      <c r="M196" s="154">
        <v>5</v>
      </c>
      <c r="N196" s="154" t="s">
        <v>190</v>
      </c>
      <c r="O196" s="144">
        <v>0</v>
      </c>
      <c r="P196" s="150" t="s">
        <v>10</v>
      </c>
      <c r="Q196" s="150" t="s">
        <v>17</v>
      </c>
      <c r="R196" s="154">
        <v>16</v>
      </c>
      <c r="S196" s="154">
        <v>8</v>
      </c>
      <c r="T196" s="154">
        <v>1996</v>
      </c>
      <c r="U196" s="154" t="str">
        <f t="shared" si="544"/>
        <v>16/8/1996</v>
      </c>
      <c r="V196" s="150">
        <v>15</v>
      </c>
      <c r="W196" s="150">
        <v>9</v>
      </c>
      <c r="X196" s="150">
        <v>2021</v>
      </c>
      <c r="Y196" s="150" t="str">
        <f t="shared" si="543"/>
        <v>15/9/2021</v>
      </c>
    </row>
    <row r="197" spans="1:25" s="156" customFormat="1" x14ac:dyDescent="0.3">
      <c r="A197" s="151" t="s">
        <v>116</v>
      </c>
      <c r="B197" s="156" t="s">
        <v>175</v>
      </c>
      <c r="C197" s="156" t="s">
        <v>0</v>
      </c>
      <c r="D197" s="152" t="s">
        <v>210</v>
      </c>
      <c r="E197" s="157" t="s">
        <v>127</v>
      </c>
      <c r="F197" s="151">
        <v>7</v>
      </c>
      <c r="G197" s="151" t="s">
        <v>194</v>
      </c>
      <c r="I197" s="151" t="str">
        <f t="shared" si="545"/>
        <v>ProVisioNET_study_106_06_zed</v>
      </c>
      <c r="J197" s="153" t="s">
        <v>187</v>
      </c>
      <c r="K197" s="156" t="s">
        <v>195</v>
      </c>
      <c r="L197" s="156" t="s">
        <v>182</v>
      </c>
      <c r="M197" s="156">
        <v>5</v>
      </c>
      <c r="N197" s="156" t="s">
        <v>190</v>
      </c>
      <c r="O197" s="151">
        <v>0</v>
      </c>
      <c r="P197" s="151" t="s">
        <v>10</v>
      </c>
      <c r="Q197" s="151" t="s">
        <v>17</v>
      </c>
      <c r="R197" s="156">
        <v>16</v>
      </c>
      <c r="S197" s="156">
        <v>8</v>
      </c>
      <c r="T197" s="156">
        <v>1996</v>
      </c>
      <c r="U197" s="156" t="str">
        <f t="shared" si="544"/>
        <v>16/8/1996</v>
      </c>
      <c r="V197" s="151">
        <v>15</v>
      </c>
      <c r="W197" s="151">
        <v>9</v>
      </c>
      <c r="X197" s="151">
        <v>2021</v>
      </c>
      <c r="Y197" s="151" t="str">
        <f t="shared" si="543"/>
        <v>15/9/2021</v>
      </c>
    </row>
    <row r="198" spans="1:25" x14ac:dyDescent="0.3">
      <c r="A198" s="140" t="s">
        <v>116</v>
      </c>
      <c r="B198" s="141" t="s">
        <v>175</v>
      </c>
      <c r="C198" s="141" t="s">
        <v>0</v>
      </c>
      <c r="D198" s="142" t="s">
        <v>208</v>
      </c>
      <c r="E198" s="143" t="s">
        <v>20</v>
      </c>
      <c r="F198" s="141">
        <v>8</v>
      </c>
      <c r="G198" s="141" t="s">
        <v>116</v>
      </c>
      <c r="H198" s="141"/>
      <c r="I198" s="144" t="str">
        <f t="shared" si="545"/>
        <v>ProVisioNET_study_202_02_label</v>
      </c>
      <c r="J198" s="141" t="s">
        <v>114</v>
      </c>
      <c r="K198" s="145" t="s">
        <v>177</v>
      </c>
      <c r="L198" s="141" t="s">
        <v>182</v>
      </c>
      <c r="M198" s="141">
        <v>5</v>
      </c>
      <c r="N198" s="141" t="s">
        <v>200</v>
      </c>
      <c r="O198" s="141">
        <v>32</v>
      </c>
      <c r="P198" s="146" t="s">
        <v>10</v>
      </c>
      <c r="Q198" s="146" t="s">
        <v>17</v>
      </c>
      <c r="R198" s="146">
        <v>7</v>
      </c>
      <c r="S198" s="146">
        <v>7</v>
      </c>
      <c r="T198" s="146">
        <v>1965</v>
      </c>
      <c r="U198" s="146" t="str">
        <f>R198&amp;"/"&amp;S198&amp;"/"&amp;T198</f>
        <v>7/7/1965</v>
      </c>
      <c r="V198" s="146">
        <v>27</v>
      </c>
      <c r="W198" s="146">
        <v>9</v>
      </c>
      <c r="X198" s="146">
        <v>2021</v>
      </c>
      <c r="Y198" s="146" t="str">
        <f>V198&amp;"/"&amp;W198&amp;"/"&amp;X198</f>
        <v>27/9/2021</v>
      </c>
    </row>
    <row r="199" spans="1:25" x14ac:dyDescent="0.3">
      <c r="A199" s="144" t="s">
        <v>116</v>
      </c>
      <c r="B199" s="154" t="s">
        <v>175</v>
      </c>
      <c r="C199" s="154" t="s">
        <v>0</v>
      </c>
      <c r="D199" s="148" t="s">
        <v>208</v>
      </c>
      <c r="E199" s="155" t="s">
        <v>20</v>
      </c>
      <c r="F199" s="144">
        <v>8</v>
      </c>
      <c r="G199" s="144" t="s">
        <v>118</v>
      </c>
      <c r="H199" s="154">
        <v>1</v>
      </c>
      <c r="I199" s="144" t="str">
        <f t="shared" ref="I199:I206" si="546">CONCATENATE(B199,"_",C199,"_",D199,"_",E199,"_",G199,"_",H199)</f>
        <v>ProVisioNET_study_202_02_cam1_1</v>
      </c>
      <c r="J199" s="149" t="s">
        <v>187</v>
      </c>
      <c r="K199" s="154" t="s">
        <v>177</v>
      </c>
      <c r="L199" s="154" t="s">
        <v>182</v>
      </c>
      <c r="M199" s="154">
        <v>5</v>
      </c>
      <c r="N199" s="154" t="s">
        <v>200</v>
      </c>
      <c r="O199" s="154">
        <v>32</v>
      </c>
      <c r="P199" s="150" t="s">
        <v>10</v>
      </c>
      <c r="Q199" s="150" t="s">
        <v>17</v>
      </c>
      <c r="R199" s="154">
        <v>7</v>
      </c>
      <c r="S199" s="154">
        <v>7</v>
      </c>
      <c r="T199" s="154">
        <v>1965</v>
      </c>
      <c r="U199" s="154" t="str">
        <f>"7/7/1965"</f>
        <v>7/7/1965</v>
      </c>
      <c r="V199" s="150">
        <v>27</v>
      </c>
      <c r="W199" s="150">
        <v>9</v>
      </c>
      <c r="X199" s="150">
        <v>2021</v>
      </c>
      <c r="Y199" s="150" t="str">
        <f t="shared" ref="Y199:Y212" si="547">V199&amp;"/"&amp;W199&amp;"/"&amp;X199</f>
        <v>27/9/2021</v>
      </c>
    </row>
    <row r="200" spans="1:25" x14ac:dyDescent="0.3">
      <c r="A200" s="144" t="s">
        <v>116</v>
      </c>
      <c r="B200" s="154" t="s">
        <v>175</v>
      </c>
      <c r="C200" s="154" t="s">
        <v>0</v>
      </c>
      <c r="D200" s="148" t="s">
        <v>208</v>
      </c>
      <c r="E200" s="155" t="s">
        <v>20</v>
      </c>
      <c r="F200" s="144">
        <v>8</v>
      </c>
      <c r="G200" s="144" t="s">
        <v>118</v>
      </c>
      <c r="H200" s="144">
        <v>2</v>
      </c>
      <c r="I200" s="144" t="str">
        <f t="shared" si="546"/>
        <v>ProVisioNET_study_202_02_cam1_2</v>
      </c>
      <c r="J200" s="149" t="s">
        <v>187</v>
      </c>
      <c r="K200" s="154" t="s">
        <v>177</v>
      </c>
      <c r="L200" s="154" t="s">
        <v>182</v>
      </c>
      <c r="M200" s="154">
        <v>5</v>
      </c>
      <c r="N200" s="154" t="s">
        <v>200</v>
      </c>
      <c r="O200" s="154">
        <v>32</v>
      </c>
      <c r="P200" s="150" t="s">
        <v>10</v>
      </c>
      <c r="Q200" s="150" t="s">
        <v>17</v>
      </c>
      <c r="R200" s="154">
        <v>7</v>
      </c>
      <c r="S200" s="154">
        <v>7</v>
      </c>
      <c r="T200" s="154">
        <v>1965</v>
      </c>
      <c r="U200" s="154" t="str">
        <f t="shared" ref="U200:U214" si="548">"7/7/1965"</f>
        <v>7/7/1965</v>
      </c>
      <c r="V200" s="150">
        <v>27</v>
      </c>
      <c r="W200" s="150">
        <v>9</v>
      </c>
      <c r="X200" s="150">
        <v>2021</v>
      </c>
      <c r="Y200" s="150" t="str">
        <f t="shared" si="547"/>
        <v>27/9/2021</v>
      </c>
    </row>
    <row r="201" spans="1:25" x14ac:dyDescent="0.3">
      <c r="A201" s="144" t="s">
        <v>116</v>
      </c>
      <c r="B201" s="154" t="s">
        <v>175</v>
      </c>
      <c r="C201" s="154" t="s">
        <v>0</v>
      </c>
      <c r="D201" s="148" t="s">
        <v>208</v>
      </c>
      <c r="E201" s="155" t="s">
        <v>20</v>
      </c>
      <c r="F201" s="144">
        <v>8</v>
      </c>
      <c r="G201" s="144" t="s">
        <v>30</v>
      </c>
      <c r="H201" s="144">
        <v>1</v>
      </c>
      <c r="I201" s="144" t="str">
        <f t="shared" si="546"/>
        <v>ProVisioNET_study_202_02_cam2_1</v>
      </c>
      <c r="J201" s="149" t="s">
        <v>187</v>
      </c>
      <c r="K201" s="154" t="s">
        <v>177</v>
      </c>
      <c r="L201" s="154" t="s">
        <v>182</v>
      </c>
      <c r="M201" s="154">
        <v>5</v>
      </c>
      <c r="N201" s="154" t="s">
        <v>200</v>
      </c>
      <c r="O201" s="154">
        <v>32</v>
      </c>
      <c r="P201" s="150" t="s">
        <v>10</v>
      </c>
      <c r="Q201" s="150" t="s">
        <v>17</v>
      </c>
      <c r="R201" s="154">
        <v>7</v>
      </c>
      <c r="S201" s="154">
        <v>7</v>
      </c>
      <c r="T201" s="154">
        <v>1965</v>
      </c>
      <c r="U201" s="154" t="str">
        <f t="shared" si="548"/>
        <v>7/7/1965</v>
      </c>
      <c r="V201" s="150">
        <v>27</v>
      </c>
      <c r="W201" s="150">
        <v>9</v>
      </c>
      <c r="X201" s="150">
        <v>2021</v>
      </c>
      <c r="Y201" s="150" t="str">
        <f t="shared" si="547"/>
        <v>27/9/2021</v>
      </c>
    </row>
    <row r="202" spans="1:25" x14ac:dyDescent="0.3">
      <c r="A202" s="144" t="s">
        <v>116</v>
      </c>
      <c r="B202" s="154" t="s">
        <v>175</v>
      </c>
      <c r="C202" s="154" t="s">
        <v>0</v>
      </c>
      <c r="D202" s="148" t="s">
        <v>208</v>
      </c>
      <c r="E202" s="155" t="s">
        <v>20</v>
      </c>
      <c r="F202" s="144">
        <v>8</v>
      </c>
      <c r="G202" s="144" t="s">
        <v>30</v>
      </c>
      <c r="H202" s="144">
        <v>2</v>
      </c>
      <c r="I202" s="144" t="str">
        <f t="shared" si="546"/>
        <v>ProVisioNET_study_202_02_cam2_2</v>
      </c>
      <c r="J202" s="149" t="s">
        <v>187</v>
      </c>
      <c r="K202" s="154" t="s">
        <v>177</v>
      </c>
      <c r="L202" s="154" t="s">
        <v>182</v>
      </c>
      <c r="M202" s="154">
        <v>5</v>
      </c>
      <c r="N202" s="154" t="s">
        <v>200</v>
      </c>
      <c r="O202" s="154">
        <v>32</v>
      </c>
      <c r="P202" s="150" t="s">
        <v>10</v>
      </c>
      <c r="Q202" s="150" t="s">
        <v>17</v>
      </c>
      <c r="R202" s="154">
        <v>7</v>
      </c>
      <c r="S202" s="154">
        <v>7</v>
      </c>
      <c r="T202" s="154">
        <v>1965</v>
      </c>
      <c r="U202" s="154" t="str">
        <f t="shared" si="548"/>
        <v>7/7/1965</v>
      </c>
      <c r="V202" s="150">
        <v>27</v>
      </c>
      <c r="W202" s="150">
        <v>9</v>
      </c>
      <c r="X202" s="150">
        <v>2021</v>
      </c>
      <c r="Y202" s="150" t="str">
        <f t="shared" si="547"/>
        <v>27/9/2021</v>
      </c>
    </row>
    <row r="203" spans="1:25" x14ac:dyDescent="0.3">
      <c r="A203" s="144" t="s">
        <v>116</v>
      </c>
      <c r="B203" s="154" t="s">
        <v>175</v>
      </c>
      <c r="C203" s="154" t="s">
        <v>0</v>
      </c>
      <c r="D203" s="148" t="s">
        <v>208</v>
      </c>
      <c r="E203" s="155" t="s">
        <v>20</v>
      </c>
      <c r="F203" s="144">
        <v>8</v>
      </c>
      <c r="G203" s="144" t="s">
        <v>31</v>
      </c>
      <c r="H203" s="144">
        <v>1</v>
      </c>
      <c r="I203" s="144" t="str">
        <f t="shared" si="546"/>
        <v>ProVisioNET_study_202_02_cam3_1</v>
      </c>
      <c r="J203" s="149" t="s">
        <v>187</v>
      </c>
      <c r="K203" s="154" t="s">
        <v>177</v>
      </c>
      <c r="L203" s="154" t="s">
        <v>182</v>
      </c>
      <c r="M203" s="154">
        <v>5</v>
      </c>
      <c r="N203" s="154" t="s">
        <v>200</v>
      </c>
      <c r="O203" s="154">
        <v>32</v>
      </c>
      <c r="P203" s="150" t="s">
        <v>10</v>
      </c>
      <c r="Q203" s="150" t="s">
        <v>17</v>
      </c>
      <c r="R203" s="154">
        <v>7</v>
      </c>
      <c r="S203" s="154">
        <v>7</v>
      </c>
      <c r="T203" s="154">
        <v>1965</v>
      </c>
      <c r="U203" s="154" t="str">
        <f t="shared" si="548"/>
        <v>7/7/1965</v>
      </c>
      <c r="V203" s="150">
        <v>27</v>
      </c>
      <c r="W203" s="150">
        <v>9</v>
      </c>
      <c r="X203" s="150">
        <v>2021</v>
      </c>
      <c r="Y203" s="150" t="str">
        <f t="shared" si="547"/>
        <v>27/9/2021</v>
      </c>
    </row>
    <row r="204" spans="1:25" x14ac:dyDescent="0.3">
      <c r="A204" s="144" t="s">
        <v>116</v>
      </c>
      <c r="B204" s="154" t="s">
        <v>175</v>
      </c>
      <c r="C204" s="154" t="s">
        <v>0</v>
      </c>
      <c r="D204" s="148" t="s">
        <v>208</v>
      </c>
      <c r="E204" s="155" t="s">
        <v>20</v>
      </c>
      <c r="F204" s="144">
        <v>8</v>
      </c>
      <c r="G204" s="144" t="s">
        <v>31</v>
      </c>
      <c r="H204" s="144">
        <v>2</v>
      </c>
      <c r="I204" s="144" t="str">
        <f t="shared" si="546"/>
        <v>ProVisioNET_study_202_02_cam3_2</v>
      </c>
      <c r="J204" s="149" t="s">
        <v>187</v>
      </c>
      <c r="K204" s="154" t="s">
        <v>177</v>
      </c>
      <c r="L204" s="154" t="s">
        <v>182</v>
      </c>
      <c r="M204" s="154">
        <v>5</v>
      </c>
      <c r="N204" s="154" t="s">
        <v>200</v>
      </c>
      <c r="O204" s="154">
        <v>32</v>
      </c>
      <c r="P204" s="150" t="s">
        <v>10</v>
      </c>
      <c r="Q204" s="150" t="s">
        <v>17</v>
      </c>
      <c r="R204" s="154">
        <v>7</v>
      </c>
      <c r="S204" s="154">
        <v>7</v>
      </c>
      <c r="T204" s="154">
        <v>1965</v>
      </c>
      <c r="U204" s="154" t="str">
        <f t="shared" si="548"/>
        <v>7/7/1965</v>
      </c>
      <c r="V204" s="150">
        <v>27</v>
      </c>
      <c r="W204" s="150">
        <v>9</v>
      </c>
      <c r="X204" s="150">
        <v>2021</v>
      </c>
      <c r="Y204" s="150" t="str">
        <f t="shared" si="547"/>
        <v>27/9/2021</v>
      </c>
    </row>
    <row r="205" spans="1:25" x14ac:dyDescent="0.3">
      <c r="A205" s="144" t="s">
        <v>116</v>
      </c>
      <c r="B205" s="154" t="s">
        <v>175</v>
      </c>
      <c r="C205" s="154" t="s">
        <v>0</v>
      </c>
      <c r="D205" s="148" t="s">
        <v>208</v>
      </c>
      <c r="E205" s="155" t="s">
        <v>20</v>
      </c>
      <c r="F205" s="144">
        <v>8</v>
      </c>
      <c r="G205" s="144" t="s">
        <v>32</v>
      </c>
      <c r="H205" s="144">
        <v>1</v>
      </c>
      <c r="I205" s="144" t="str">
        <f t="shared" si="546"/>
        <v>ProVisioNET_study_202_02_cam4_1</v>
      </c>
      <c r="J205" s="149" t="s">
        <v>187</v>
      </c>
      <c r="K205" s="154" t="s">
        <v>177</v>
      </c>
      <c r="L205" s="154" t="s">
        <v>182</v>
      </c>
      <c r="M205" s="154">
        <v>5</v>
      </c>
      <c r="N205" s="154" t="s">
        <v>200</v>
      </c>
      <c r="O205" s="154">
        <v>32</v>
      </c>
      <c r="P205" s="150" t="s">
        <v>10</v>
      </c>
      <c r="Q205" s="150" t="s">
        <v>17</v>
      </c>
      <c r="R205" s="154">
        <v>7</v>
      </c>
      <c r="S205" s="154">
        <v>7</v>
      </c>
      <c r="T205" s="154">
        <v>1965</v>
      </c>
      <c r="U205" s="154" t="str">
        <f t="shared" si="548"/>
        <v>7/7/1965</v>
      </c>
      <c r="V205" s="150">
        <v>27</v>
      </c>
      <c r="W205" s="150">
        <v>9</v>
      </c>
      <c r="X205" s="150">
        <v>2021</v>
      </c>
      <c r="Y205" s="150" t="str">
        <f t="shared" si="547"/>
        <v>27/9/2021</v>
      </c>
    </row>
    <row r="206" spans="1:25" x14ac:dyDescent="0.3">
      <c r="A206" s="144" t="s">
        <v>116</v>
      </c>
      <c r="B206" s="154" t="s">
        <v>175</v>
      </c>
      <c r="C206" s="154" t="s">
        <v>0</v>
      </c>
      <c r="D206" s="148" t="s">
        <v>208</v>
      </c>
      <c r="E206" s="155" t="s">
        <v>20</v>
      </c>
      <c r="F206" s="144">
        <v>8</v>
      </c>
      <c r="G206" s="144" t="s">
        <v>32</v>
      </c>
      <c r="H206" s="144">
        <v>2</v>
      </c>
      <c r="I206" s="144" t="str">
        <f t="shared" si="546"/>
        <v>ProVisioNET_study_202_02_cam4_2</v>
      </c>
      <c r="J206" s="149" t="s">
        <v>187</v>
      </c>
      <c r="K206" s="154" t="s">
        <v>177</v>
      </c>
      <c r="L206" s="154" t="s">
        <v>182</v>
      </c>
      <c r="M206" s="154">
        <v>5</v>
      </c>
      <c r="N206" s="154" t="s">
        <v>200</v>
      </c>
      <c r="O206" s="154">
        <v>32</v>
      </c>
      <c r="P206" s="150" t="s">
        <v>10</v>
      </c>
      <c r="Q206" s="150" t="s">
        <v>17</v>
      </c>
      <c r="R206" s="154">
        <v>7</v>
      </c>
      <c r="S206" s="154">
        <v>7</v>
      </c>
      <c r="T206" s="154">
        <v>1965</v>
      </c>
      <c r="U206" s="154" t="str">
        <f t="shared" si="548"/>
        <v>7/7/1965</v>
      </c>
      <c r="V206" s="150">
        <v>27</v>
      </c>
      <c r="W206" s="150">
        <v>9</v>
      </c>
      <c r="X206" s="150">
        <v>2021</v>
      </c>
      <c r="Y206" s="150" t="str">
        <f t="shared" si="547"/>
        <v>27/9/2021</v>
      </c>
    </row>
    <row r="207" spans="1:25" x14ac:dyDescent="0.3">
      <c r="A207" s="144" t="s">
        <v>116</v>
      </c>
      <c r="B207" s="154" t="s">
        <v>175</v>
      </c>
      <c r="C207" s="154" t="s">
        <v>0</v>
      </c>
      <c r="D207" s="148" t="s">
        <v>208</v>
      </c>
      <c r="E207" s="155" t="s">
        <v>20</v>
      </c>
      <c r="F207" s="144">
        <v>8</v>
      </c>
      <c r="G207" s="144" t="s">
        <v>119</v>
      </c>
      <c r="I207" s="144" t="str">
        <f t="shared" ref="I207:I210" si="549">CONCATENATE(B207,"_",C207,"_",D207,"_",E207,"_",G207)</f>
        <v>ProVisioNET_study_202_02_glasses</v>
      </c>
      <c r="J207" s="149" t="s">
        <v>187</v>
      </c>
      <c r="K207" s="154" t="s">
        <v>177</v>
      </c>
      <c r="L207" s="154" t="s">
        <v>182</v>
      </c>
      <c r="M207" s="154">
        <v>5</v>
      </c>
      <c r="N207" s="154" t="s">
        <v>200</v>
      </c>
      <c r="O207" s="154">
        <v>32</v>
      </c>
      <c r="P207" s="150" t="s">
        <v>10</v>
      </c>
      <c r="Q207" s="150" t="s">
        <v>17</v>
      </c>
      <c r="R207" s="154">
        <v>7</v>
      </c>
      <c r="S207" s="154">
        <v>7</v>
      </c>
      <c r="T207" s="154">
        <v>1965</v>
      </c>
      <c r="U207" s="154" t="str">
        <f t="shared" si="548"/>
        <v>7/7/1965</v>
      </c>
      <c r="V207" s="150">
        <v>27</v>
      </c>
      <c r="W207" s="150">
        <v>9</v>
      </c>
      <c r="X207" s="150">
        <v>2021</v>
      </c>
      <c r="Y207" s="150" t="str">
        <f t="shared" si="547"/>
        <v>27/9/2021</v>
      </c>
    </row>
    <row r="208" spans="1:25" x14ac:dyDescent="0.3">
      <c r="A208" s="144" t="s">
        <v>116</v>
      </c>
      <c r="B208" s="154" t="s">
        <v>175</v>
      </c>
      <c r="C208" s="154" t="s">
        <v>0</v>
      </c>
      <c r="D208" s="148" t="s">
        <v>208</v>
      </c>
      <c r="E208" s="155" t="s">
        <v>20</v>
      </c>
      <c r="F208" s="144">
        <v>8</v>
      </c>
      <c r="G208" s="144" t="s">
        <v>120</v>
      </c>
      <c r="I208" s="144" t="str">
        <f t="shared" si="549"/>
        <v>ProVisioNET_study_202_02_ambient</v>
      </c>
      <c r="J208" s="149" t="s">
        <v>187</v>
      </c>
      <c r="K208" s="154" t="s">
        <v>177</v>
      </c>
      <c r="L208" s="154" t="s">
        <v>182</v>
      </c>
      <c r="M208" s="154">
        <v>5</v>
      </c>
      <c r="N208" s="154" t="s">
        <v>200</v>
      </c>
      <c r="O208" s="154">
        <v>32</v>
      </c>
      <c r="P208" s="150" t="s">
        <v>10</v>
      </c>
      <c r="Q208" s="150" t="s">
        <v>17</v>
      </c>
      <c r="R208" s="154">
        <v>7</v>
      </c>
      <c r="S208" s="154">
        <v>7</v>
      </c>
      <c r="T208" s="154">
        <v>1965</v>
      </c>
      <c r="U208" s="154" t="str">
        <f t="shared" si="548"/>
        <v>7/7/1965</v>
      </c>
      <c r="V208" s="150">
        <v>27</v>
      </c>
      <c r="W208" s="150">
        <v>9</v>
      </c>
      <c r="X208" s="150">
        <v>2021</v>
      </c>
      <c r="Y208" s="150" t="str">
        <f t="shared" si="547"/>
        <v>27/9/2021</v>
      </c>
    </row>
    <row r="209" spans="1:25" x14ac:dyDescent="0.3">
      <c r="A209" s="144" t="s">
        <v>116</v>
      </c>
      <c r="B209" s="154" t="s">
        <v>175</v>
      </c>
      <c r="C209" s="154" t="s">
        <v>0</v>
      </c>
      <c r="D209" s="148" t="s">
        <v>208</v>
      </c>
      <c r="E209" s="155" t="s">
        <v>20</v>
      </c>
      <c r="F209" s="144">
        <v>8</v>
      </c>
      <c r="G209" s="144" t="s">
        <v>121</v>
      </c>
      <c r="I209" s="144" t="str">
        <f t="shared" si="549"/>
        <v>ProVisioNET_study_202_02_ETrawdata</v>
      </c>
      <c r="J209" s="149" t="s">
        <v>187</v>
      </c>
      <c r="K209" s="154" t="s">
        <v>177</v>
      </c>
      <c r="L209" s="154" t="s">
        <v>182</v>
      </c>
      <c r="M209" s="154">
        <v>5</v>
      </c>
      <c r="N209" s="154" t="s">
        <v>200</v>
      </c>
      <c r="O209" s="154">
        <v>32</v>
      </c>
      <c r="P209" s="150" t="s">
        <v>10</v>
      </c>
      <c r="Q209" s="150" t="s">
        <v>17</v>
      </c>
      <c r="R209" s="154">
        <v>7</v>
      </c>
      <c r="S209" s="154">
        <v>7</v>
      </c>
      <c r="T209" s="154">
        <v>1965</v>
      </c>
      <c r="U209" s="154" t="str">
        <f t="shared" si="548"/>
        <v>7/7/1965</v>
      </c>
      <c r="V209" s="150">
        <v>27</v>
      </c>
      <c r="W209" s="150">
        <v>9</v>
      </c>
      <c r="X209" s="150">
        <v>2021</v>
      </c>
      <c r="Y209" s="150" t="str">
        <f t="shared" si="547"/>
        <v>27/9/2021</v>
      </c>
    </row>
    <row r="210" spans="1:25" x14ac:dyDescent="0.3">
      <c r="A210" s="144" t="s">
        <v>116</v>
      </c>
      <c r="B210" s="154" t="s">
        <v>175</v>
      </c>
      <c r="C210" s="154" t="s">
        <v>0</v>
      </c>
      <c r="D210" s="148" t="s">
        <v>208</v>
      </c>
      <c r="E210" s="155" t="s">
        <v>20</v>
      </c>
      <c r="F210" s="144">
        <v>8</v>
      </c>
      <c r="G210" s="144" t="s">
        <v>185</v>
      </c>
      <c r="I210" s="144" t="str">
        <f t="shared" si="549"/>
        <v>ProVisioNET_study_202_02_sri_obs</v>
      </c>
      <c r="J210" s="149" t="s">
        <v>187</v>
      </c>
      <c r="K210" s="154" t="s">
        <v>177</v>
      </c>
      <c r="L210" s="154" t="s">
        <v>182</v>
      </c>
      <c r="M210" s="154">
        <v>5</v>
      </c>
      <c r="N210" s="154" t="s">
        <v>200</v>
      </c>
      <c r="O210" s="154">
        <v>32</v>
      </c>
      <c r="P210" s="150" t="s">
        <v>10</v>
      </c>
      <c r="Q210" s="150" t="s">
        <v>17</v>
      </c>
      <c r="R210" s="154">
        <v>7</v>
      </c>
      <c r="S210" s="154">
        <v>7</v>
      </c>
      <c r="T210" s="154">
        <v>1965</v>
      </c>
      <c r="U210" s="154" t="str">
        <f t="shared" si="548"/>
        <v>7/7/1965</v>
      </c>
      <c r="V210" s="150">
        <v>27</v>
      </c>
      <c r="W210" s="150">
        <v>9</v>
      </c>
      <c r="X210" s="150">
        <v>2021</v>
      </c>
      <c r="Y210" s="150" t="str">
        <f t="shared" si="547"/>
        <v>27/9/2021</v>
      </c>
    </row>
    <row r="211" spans="1:25" x14ac:dyDescent="0.3">
      <c r="A211" s="144" t="s">
        <v>116</v>
      </c>
      <c r="B211" s="154" t="s">
        <v>175</v>
      </c>
      <c r="C211" s="154" t="s">
        <v>0</v>
      </c>
      <c r="D211" s="148" t="s">
        <v>208</v>
      </c>
      <c r="E211" s="155" t="s">
        <v>20</v>
      </c>
      <c r="F211" s="144">
        <v>8</v>
      </c>
      <c r="G211" s="144" t="s">
        <v>179</v>
      </c>
      <c r="H211" s="154">
        <v>1</v>
      </c>
      <c r="I211" s="144" t="str">
        <f>CONCATENATE(B211,"_",C211,"_",D211,"_",E211,"_",G211,"_",H211)</f>
        <v>ProVisioNET_study_202_02_sri_ambient_1</v>
      </c>
      <c r="J211" s="149" t="s">
        <v>187</v>
      </c>
      <c r="K211" s="154" t="s">
        <v>177</v>
      </c>
      <c r="L211" s="154" t="s">
        <v>182</v>
      </c>
      <c r="M211" s="154">
        <v>5</v>
      </c>
      <c r="N211" s="154" t="s">
        <v>200</v>
      </c>
      <c r="O211" s="154">
        <v>32</v>
      </c>
      <c r="P211" s="150" t="s">
        <v>10</v>
      </c>
      <c r="Q211" s="150" t="s">
        <v>17</v>
      </c>
      <c r="R211" s="154">
        <v>7</v>
      </c>
      <c r="S211" s="154">
        <v>7</v>
      </c>
      <c r="T211" s="154">
        <v>1965</v>
      </c>
      <c r="U211" s="154" t="str">
        <f t="shared" si="548"/>
        <v>7/7/1965</v>
      </c>
      <c r="V211" s="150">
        <v>27</v>
      </c>
      <c r="W211" s="150">
        <v>9</v>
      </c>
      <c r="X211" s="150">
        <v>2021</v>
      </c>
      <c r="Y211" s="150" t="str">
        <f t="shared" si="547"/>
        <v>27/9/2021</v>
      </c>
    </row>
    <row r="212" spans="1:25" x14ac:dyDescent="0.3">
      <c r="A212" s="144" t="s">
        <v>116</v>
      </c>
      <c r="B212" s="154" t="s">
        <v>175</v>
      </c>
      <c r="C212" s="154" t="s">
        <v>0</v>
      </c>
      <c r="D212" s="154">
        <v>202</v>
      </c>
      <c r="E212" s="155" t="s">
        <v>20</v>
      </c>
      <c r="F212" s="144">
        <v>8</v>
      </c>
      <c r="G212" s="144" t="s">
        <v>179</v>
      </c>
      <c r="H212" s="154">
        <v>2</v>
      </c>
      <c r="I212" s="144" t="str">
        <f>CONCATENATE(B212,"_",C212,"_",D212,"_",E212,"_",G212,"_",H212)</f>
        <v>ProVisioNET_study_202_02_sri_ambient_2</v>
      </c>
      <c r="J212" s="149" t="s">
        <v>187</v>
      </c>
      <c r="K212" s="154" t="s">
        <v>177</v>
      </c>
      <c r="L212" s="154" t="s">
        <v>182</v>
      </c>
      <c r="M212" s="154">
        <v>5</v>
      </c>
      <c r="N212" s="154" t="s">
        <v>200</v>
      </c>
      <c r="O212" s="154">
        <v>32</v>
      </c>
      <c r="P212" s="150" t="s">
        <v>10</v>
      </c>
      <c r="Q212" s="150" t="s">
        <v>17</v>
      </c>
      <c r="R212" s="154">
        <v>7</v>
      </c>
      <c r="S212" s="154">
        <v>7</v>
      </c>
      <c r="T212" s="154">
        <v>1965</v>
      </c>
      <c r="U212" s="154" t="str">
        <f t="shared" si="548"/>
        <v>7/7/1965</v>
      </c>
      <c r="V212" s="150">
        <v>27</v>
      </c>
      <c r="W212" s="150">
        <v>9</v>
      </c>
      <c r="X212" s="150">
        <v>2021</v>
      </c>
      <c r="Y212" s="150" t="str">
        <f t="shared" si="547"/>
        <v>27/9/2021</v>
      </c>
    </row>
    <row r="213" spans="1:25" x14ac:dyDescent="0.3">
      <c r="A213" s="144" t="s">
        <v>116</v>
      </c>
      <c r="B213" s="154" t="s">
        <v>175</v>
      </c>
      <c r="C213" s="154" t="s">
        <v>0</v>
      </c>
      <c r="D213" s="148" t="s">
        <v>208</v>
      </c>
      <c r="E213" s="155" t="s">
        <v>20</v>
      </c>
      <c r="F213" s="144">
        <v>8</v>
      </c>
      <c r="G213" s="144" t="s">
        <v>198</v>
      </c>
      <c r="I213" s="144" t="str">
        <f>CONCATENATE(B213,"_",C213,"_",D213,"_",E213,"_",G213)</f>
        <v>ProVisioNET_study_202_02_fitbit</v>
      </c>
      <c r="J213" s="149" t="s">
        <v>187</v>
      </c>
      <c r="K213" s="154" t="s">
        <v>177</v>
      </c>
      <c r="L213" s="154" t="s">
        <v>182</v>
      </c>
      <c r="M213" s="154">
        <v>5</v>
      </c>
      <c r="N213" s="154" t="s">
        <v>200</v>
      </c>
      <c r="O213" s="154">
        <v>32</v>
      </c>
      <c r="P213" s="150" t="s">
        <v>10</v>
      </c>
      <c r="Q213" s="150" t="s">
        <v>17</v>
      </c>
      <c r="R213" s="154">
        <v>7</v>
      </c>
      <c r="S213" s="154">
        <v>7</v>
      </c>
      <c r="T213" s="154">
        <v>1965</v>
      </c>
      <c r="U213" s="154" t="str">
        <f t="shared" si="548"/>
        <v>7/7/1965</v>
      </c>
      <c r="V213" s="150">
        <v>27</v>
      </c>
      <c r="W213" s="150">
        <v>9</v>
      </c>
      <c r="X213" s="150">
        <v>2021</v>
      </c>
      <c r="Y213" s="150" t="str">
        <f>V213&amp;"/"&amp;W213&amp;"/"&amp;X213</f>
        <v>27/9/2021</v>
      </c>
    </row>
    <row r="214" spans="1:25" s="156" customFormat="1" x14ac:dyDescent="0.3">
      <c r="A214" s="151" t="s">
        <v>116</v>
      </c>
      <c r="B214" s="156" t="s">
        <v>175</v>
      </c>
      <c r="C214" s="156" t="s">
        <v>0</v>
      </c>
      <c r="D214" s="152" t="s">
        <v>208</v>
      </c>
      <c r="E214" s="157" t="s">
        <v>20</v>
      </c>
      <c r="F214" s="151">
        <v>8</v>
      </c>
      <c r="G214" s="151" t="s">
        <v>194</v>
      </c>
      <c r="I214" s="151" t="str">
        <f>CONCATENATE(B214,"_",C214,"_",D214,"_",E214,"_",G214)</f>
        <v>ProVisioNET_study_202_02_zed</v>
      </c>
      <c r="J214" s="153" t="s">
        <v>187</v>
      </c>
      <c r="K214" s="156" t="s">
        <v>177</v>
      </c>
      <c r="L214" s="156" t="s">
        <v>182</v>
      </c>
      <c r="M214" s="156">
        <v>5</v>
      </c>
      <c r="N214" s="156" t="s">
        <v>200</v>
      </c>
      <c r="O214" s="156">
        <v>32</v>
      </c>
      <c r="P214" s="151" t="s">
        <v>10</v>
      </c>
      <c r="Q214" s="151" t="s">
        <v>17</v>
      </c>
      <c r="R214" s="156">
        <v>7</v>
      </c>
      <c r="S214" s="156">
        <v>7</v>
      </c>
      <c r="T214" s="156">
        <v>1965</v>
      </c>
      <c r="U214" s="156" t="str">
        <f t="shared" si="548"/>
        <v>7/7/1965</v>
      </c>
      <c r="V214" s="151">
        <v>27</v>
      </c>
      <c r="W214" s="151">
        <v>9</v>
      </c>
      <c r="X214" s="151">
        <v>2021</v>
      </c>
      <c r="Y214" s="151" t="str">
        <f>V214&amp;"/"&amp;W214&amp;"/"&amp;X214</f>
        <v>27/9/2021</v>
      </c>
    </row>
    <row r="215" spans="1:25" x14ac:dyDescent="0.3">
      <c r="A215" s="140" t="s">
        <v>116</v>
      </c>
      <c r="B215" s="141" t="s">
        <v>175</v>
      </c>
      <c r="C215" s="141" t="s">
        <v>0</v>
      </c>
      <c r="D215" s="142" t="s">
        <v>209</v>
      </c>
      <c r="E215" s="143" t="s">
        <v>21</v>
      </c>
      <c r="F215" s="141">
        <v>9</v>
      </c>
      <c r="G215" s="141" t="s">
        <v>116</v>
      </c>
      <c r="H215" s="141"/>
      <c r="I215" s="144" t="str">
        <f>CONCATENATE(B215,"_",C215,"_",D215,"_",E215,"_",G215)</f>
        <v>ProVisioNET_study_203_03_label</v>
      </c>
      <c r="J215" s="141" t="s">
        <v>114</v>
      </c>
      <c r="K215" s="145" t="s">
        <v>177</v>
      </c>
      <c r="L215" s="141" t="s">
        <v>213</v>
      </c>
      <c r="M215" s="141">
        <v>3</v>
      </c>
      <c r="N215" s="141" t="s">
        <v>217</v>
      </c>
      <c r="O215" s="141">
        <v>3</v>
      </c>
      <c r="P215" s="146" t="s">
        <v>10</v>
      </c>
      <c r="Q215" s="146" t="s">
        <v>17</v>
      </c>
      <c r="R215" s="146">
        <v>30</v>
      </c>
      <c r="S215" s="146">
        <v>1</v>
      </c>
      <c r="T215" s="146">
        <v>1994</v>
      </c>
      <c r="U215" s="146" t="str">
        <f>R215&amp;"/"&amp;S215&amp;"/"&amp;T215</f>
        <v>30/1/1994</v>
      </c>
      <c r="V215" s="146">
        <v>5</v>
      </c>
      <c r="W215" s="146">
        <v>10</v>
      </c>
      <c r="X215" s="146">
        <v>2021</v>
      </c>
      <c r="Y215" s="146" t="str">
        <f>V215&amp;"/"&amp;W215&amp;"/"&amp;X215</f>
        <v>5/10/2021</v>
      </c>
    </row>
    <row r="216" spans="1:25" x14ac:dyDescent="0.3">
      <c r="A216" s="144" t="s">
        <v>116</v>
      </c>
      <c r="B216" s="154" t="s">
        <v>175</v>
      </c>
      <c r="C216" s="154" t="s">
        <v>0</v>
      </c>
      <c r="D216" s="148" t="s">
        <v>209</v>
      </c>
      <c r="E216" s="155" t="s">
        <v>21</v>
      </c>
      <c r="F216" s="144">
        <v>9</v>
      </c>
      <c r="G216" s="144" t="s">
        <v>118</v>
      </c>
      <c r="H216" s="154">
        <v>1</v>
      </c>
      <c r="I216" s="144" t="str">
        <f t="shared" ref="I216:I223" si="550">CONCATENATE(B216,"_",C216,"_",D216,"_",E216,"_",G216,"_",H216)</f>
        <v>ProVisioNET_study_203_03_cam1_1</v>
      </c>
      <c r="J216" s="149" t="s">
        <v>187</v>
      </c>
      <c r="K216" s="154" t="s">
        <v>177</v>
      </c>
      <c r="L216" s="154" t="s">
        <v>214</v>
      </c>
      <c r="M216" s="154">
        <v>3</v>
      </c>
      <c r="N216" s="154" t="s">
        <v>217</v>
      </c>
      <c r="O216" s="154">
        <v>3</v>
      </c>
      <c r="P216" s="150" t="s">
        <v>10</v>
      </c>
      <c r="Q216" s="150" t="s">
        <v>17</v>
      </c>
      <c r="R216" s="154">
        <v>30</v>
      </c>
      <c r="S216" s="154">
        <v>1</v>
      </c>
      <c r="T216" s="154">
        <v>1994</v>
      </c>
      <c r="U216" s="154" t="str">
        <f>"30/1/1994"</f>
        <v>30/1/1994</v>
      </c>
      <c r="V216" s="150">
        <v>5</v>
      </c>
      <c r="W216" s="150">
        <v>10</v>
      </c>
      <c r="X216" s="150">
        <v>2021</v>
      </c>
      <c r="Y216" s="150" t="str">
        <f t="shared" ref="Y216:Y230" si="551">V216&amp;"/"&amp;W216&amp;"/"&amp;X216</f>
        <v>5/10/2021</v>
      </c>
    </row>
    <row r="217" spans="1:25" x14ac:dyDescent="0.3">
      <c r="A217" s="144" t="s">
        <v>116</v>
      </c>
      <c r="B217" s="154" t="s">
        <v>175</v>
      </c>
      <c r="C217" s="154" t="s">
        <v>0</v>
      </c>
      <c r="D217" s="148" t="s">
        <v>209</v>
      </c>
      <c r="E217" s="155" t="s">
        <v>21</v>
      </c>
      <c r="F217" s="144">
        <v>9</v>
      </c>
      <c r="G217" s="144" t="s">
        <v>118</v>
      </c>
      <c r="H217" s="144">
        <v>2</v>
      </c>
      <c r="I217" s="144" t="str">
        <f t="shared" si="550"/>
        <v>ProVisioNET_study_203_03_cam1_2</v>
      </c>
      <c r="J217" s="149" t="s">
        <v>187</v>
      </c>
      <c r="K217" s="154" t="s">
        <v>177</v>
      </c>
      <c r="L217" s="154" t="s">
        <v>214</v>
      </c>
      <c r="M217" s="154">
        <v>3</v>
      </c>
      <c r="N217" s="154" t="s">
        <v>217</v>
      </c>
      <c r="O217" s="154">
        <v>3</v>
      </c>
      <c r="P217" s="150" t="s">
        <v>10</v>
      </c>
      <c r="Q217" s="150" t="s">
        <v>17</v>
      </c>
      <c r="R217" s="154">
        <v>30</v>
      </c>
      <c r="S217" s="154">
        <v>1</v>
      </c>
      <c r="T217" s="154">
        <v>1994</v>
      </c>
      <c r="U217" s="154" t="str">
        <f t="shared" ref="U217:U230" si="552">"30/1/1994"</f>
        <v>30/1/1994</v>
      </c>
      <c r="V217" s="150">
        <v>5</v>
      </c>
      <c r="W217" s="150">
        <v>10</v>
      </c>
      <c r="X217" s="150">
        <v>2021</v>
      </c>
      <c r="Y217" s="150" t="str">
        <f t="shared" si="551"/>
        <v>5/10/2021</v>
      </c>
    </row>
    <row r="218" spans="1:25" x14ac:dyDescent="0.3">
      <c r="A218" s="144" t="s">
        <v>116</v>
      </c>
      <c r="B218" s="154" t="s">
        <v>175</v>
      </c>
      <c r="C218" s="154" t="s">
        <v>0</v>
      </c>
      <c r="D218" s="148" t="s">
        <v>209</v>
      </c>
      <c r="E218" s="155" t="s">
        <v>21</v>
      </c>
      <c r="F218" s="144">
        <v>9</v>
      </c>
      <c r="G218" s="144" t="s">
        <v>30</v>
      </c>
      <c r="H218" s="144">
        <v>1</v>
      </c>
      <c r="I218" s="144" t="str">
        <f t="shared" si="550"/>
        <v>ProVisioNET_study_203_03_cam2_1</v>
      </c>
      <c r="J218" s="149" t="s">
        <v>187</v>
      </c>
      <c r="K218" s="154" t="s">
        <v>177</v>
      </c>
      <c r="L218" s="154" t="s">
        <v>214</v>
      </c>
      <c r="M218" s="154">
        <v>3</v>
      </c>
      <c r="N218" s="154" t="s">
        <v>217</v>
      </c>
      <c r="O218" s="154">
        <v>3</v>
      </c>
      <c r="P218" s="150" t="s">
        <v>10</v>
      </c>
      <c r="Q218" s="150" t="s">
        <v>17</v>
      </c>
      <c r="R218" s="154">
        <v>30</v>
      </c>
      <c r="S218" s="154">
        <v>1</v>
      </c>
      <c r="T218" s="154">
        <v>1994</v>
      </c>
      <c r="U218" s="154" t="str">
        <f t="shared" si="552"/>
        <v>30/1/1994</v>
      </c>
      <c r="V218" s="150">
        <v>5</v>
      </c>
      <c r="W218" s="150">
        <v>10</v>
      </c>
      <c r="X218" s="150">
        <v>2021</v>
      </c>
      <c r="Y218" s="150" t="str">
        <f t="shared" si="551"/>
        <v>5/10/2021</v>
      </c>
    </row>
    <row r="219" spans="1:25" x14ac:dyDescent="0.3">
      <c r="A219" s="144" t="s">
        <v>116</v>
      </c>
      <c r="B219" s="154" t="s">
        <v>175</v>
      </c>
      <c r="C219" s="154" t="s">
        <v>0</v>
      </c>
      <c r="D219" s="148" t="s">
        <v>209</v>
      </c>
      <c r="E219" s="155" t="s">
        <v>21</v>
      </c>
      <c r="F219" s="144">
        <v>9</v>
      </c>
      <c r="G219" s="144" t="s">
        <v>30</v>
      </c>
      <c r="H219" s="144">
        <v>2</v>
      </c>
      <c r="I219" s="144" t="str">
        <f t="shared" si="550"/>
        <v>ProVisioNET_study_203_03_cam2_2</v>
      </c>
      <c r="J219" s="149" t="s">
        <v>187</v>
      </c>
      <c r="K219" s="154" t="s">
        <v>177</v>
      </c>
      <c r="L219" s="154" t="s">
        <v>214</v>
      </c>
      <c r="M219" s="154">
        <v>3</v>
      </c>
      <c r="N219" s="154" t="s">
        <v>217</v>
      </c>
      <c r="O219" s="154">
        <v>3</v>
      </c>
      <c r="P219" s="150" t="s">
        <v>10</v>
      </c>
      <c r="Q219" s="150" t="s">
        <v>17</v>
      </c>
      <c r="R219" s="154">
        <v>30</v>
      </c>
      <c r="S219" s="154">
        <v>1</v>
      </c>
      <c r="T219" s="154">
        <v>1994</v>
      </c>
      <c r="U219" s="154" t="str">
        <f t="shared" si="552"/>
        <v>30/1/1994</v>
      </c>
      <c r="V219" s="150">
        <v>5</v>
      </c>
      <c r="W219" s="150">
        <v>10</v>
      </c>
      <c r="X219" s="150">
        <v>2021</v>
      </c>
      <c r="Y219" s="150" t="str">
        <f t="shared" si="551"/>
        <v>5/10/2021</v>
      </c>
    </row>
    <row r="220" spans="1:25" x14ac:dyDescent="0.3">
      <c r="A220" s="144" t="s">
        <v>116</v>
      </c>
      <c r="B220" s="154" t="s">
        <v>175</v>
      </c>
      <c r="C220" s="154" t="s">
        <v>0</v>
      </c>
      <c r="D220" s="148" t="s">
        <v>209</v>
      </c>
      <c r="E220" s="155" t="s">
        <v>21</v>
      </c>
      <c r="F220" s="144">
        <v>9</v>
      </c>
      <c r="G220" s="144" t="s">
        <v>31</v>
      </c>
      <c r="H220" s="144">
        <v>1</v>
      </c>
      <c r="I220" s="144" t="str">
        <f t="shared" si="550"/>
        <v>ProVisioNET_study_203_03_cam3_1</v>
      </c>
      <c r="J220" s="149" t="s">
        <v>187</v>
      </c>
      <c r="K220" s="154" t="s">
        <v>177</v>
      </c>
      <c r="L220" s="154" t="s">
        <v>214</v>
      </c>
      <c r="M220" s="154">
        <v>3</v>
      </c>
      <c r="N220" s="154" t="s">
        <v>217</v>
      </c>
      <c r="O220" s="154">
        <v>3</v>
      </c>
      <c r="P220" s="150" t="s">
        <v>10</v>
      </c>
      <c r="Q220" s="150" t="s">
        <v>17</v>
      </c>
      <c r="R220" s="154">
        <v>30</v>
      </c>
      <c r="S220" s="154">
        <v>1</v>
      </c>
      <c r="T220" s="154">
        <v>1994</v>
      </c>
      <c r="U220" s="154" t="str">
        <f t="shared" si="552"/>
        <v>30/1/1994</v>
      </c>
      <c r="V220" s="150">
        <v>5</v>
      </c>
      <c r="W220" s="150">
        <v>10</v>
      </c>
      <c r="X220" s="150">
        <v>2021</v>
      </c>
      <c r="Y220" s="150" t="str">
        <f t="shared" si="551"/>
        <v>5/10/2021</v>
      </c>
    </row>
    <row r="221" spans="1:25" x14ac:dyDescent="0.3">
      <c r="A221" s="144" t="s">
        <v>116</v>
      </c>
      <c r="B221" s="154" t="s">
        <v>175</v>
      </c>
      <c r="C221" s="154" t="s">
        <v>0</v>
      </c>
      <c r="D221" s="148" t="s">
        <v>209</v>
      </c>
      <c r="E221" s="155" t="s">
        <v>21</v>
      </c>
      <c r="F221" s="144">
        <v>9</v>
      </c>
      <c r="G221" s="144" t="s">
        <v>31</v>
      </c>
      <c r="H221" s="144">
        <v>2</v>
      </c>
      <c r="I221" s="144" t="str">
        <f t="shared" si="550"/>
        <v>ProVisioNET_study_203_03_cam3_2</v>
      </c>
      <c r="J221" s="149" t="s">
        <v>187</v>
      </c>
      <c r="K221" s="154" t="s">
        <v>177</v>
      </c>
      <c r="L221" s="154" t="s">
        <v>214</v>
      </c>
      <c r="M221" s="154">
        <v>3</v>
      </c>
      <c r="N221" s="154" t="s">
        <v>217</v>
      </c>
      <c r="O221" s="154">
        <v>3</v>
      </c>
      <c r="P221" s="150" t="s">
        <v>10</v>
      </c>
      <c r="Q221" s="150" t="s">
        <v>17</v>
      </c>
      <c r="R221" s="154">
        <v>30</v>
      </c>
      <c r="S221" s="154">
        <v>1</v>
      </c>
      <c r="T221" s="154">
        <v>1994</v>
      </c>
      <c r="U221" s="154" t="str">
        <f t="shared" si="552"/>
        <v>30/1/1994</v>
      </c>
      <c r="V221" s="150">
        <v>5</v>
      </c>
      <c r="W221" s="150">
        <v>10</v>
      </c>
      <c r="X221" s="150">
        <v>2021</v>
      </c>
      <c r="Y221" s="150" t="str">
        <f t="shared" si="551"/>
        <v>5/10/2021</v>
      </c>
    </row>
    <row r="222" spans="1:25" x14ac:dyDescent="0.3">
      <c r="A222" s="144" t="s">
        <v>116</v>
      </c>
      <c r="B222" s="154" t="s">
        <v>175</v>
      </c>
      <c r="C222" s="154" t="s">
        <v>0</v>
      </c>
      <c r="D222" s="148" t="s">
        <v>209</v>
      </c>
      <c r="E222" s="155" t="s">
        <v>21</v>
      </c>
      <c r="F222" s="144">
        <v>9</v>
      </c>
      <c r="G222" s="144" t="s">
        <v>32</v>
      </c>
      <c r="H222" s="144">
        <v>1</v>
      </c>
      <c r="I222" s="144" t="str">
        <f t="shared" si="550"/>
        <v>ProVisioNET_study_203_03_cam4_1</v>
      </c>
      <c r="J222" s="149" t="s">
        <v>187</v>
      </c>
      <c r="K222" s="154" t="s">
        <v>177</v>
      </c>
      <c r="L222" s="154" t="s">
        <v>214</v>
      </c>
      <c r="M222" s="154">
        <v>3</v>
      </c>
      <c r="N222" s="154" t="s">
        <v>217</v>
      </c>
      <c r="O222" s="154">
        <v>3</v>
      </c>
      <c r="P222" s="150" t="s">
        <v>10</v>
      </c>
      <c r="Q222" s="150" t="s">
        <v>17</v>
      </c>
      <c r="R222" s="154">
        <v>30</v>
      </c>
      <c r="S222" s="154">
        <v>1</v>
      </c>
      <c r="T222" s="154">
        <v>1994</v>
      </c>
      <c r="U222" s="154" t="str">
        <f t="shared" si="552"/>
        <v>30/1/1994</v>
      </c>
      <c r="V222" s="150">
        <v>5</v>
      </c>
      <c r="W222" s="150">
        <v>10</v>
      </c>
      <c r="X222" s="150">
        <v>2021</v>
      </c>
      <c r="Y222" s="150" t="str">
        <f t="shared" si="551"/>
        <v>5/10/2021</v>
      </c>
    </row>
    <row r="223" spans="1:25" x14ac:dyDescent="0.3">
      <c r="A223" s="144" t="s">
        <v>116</v>
      </c>
      <c r="B223" s="154" t="s">
        <v>175</v>
      </c>
      <c r="C223" s="154" t="s">
        <v>0</v>
      </c>
      <c r="D223" s="148" t="s">
        <v>209</v>
      </c>
      <c r="E223" s="155" t="s">
        <v>21</v>
      </c>
      <c r="F223" s="144">
        <v>9</v>
      </c>
      <c r="G223" s="144" t="s">
        <v>32</v>
      </c>
      <c r="H223" s="144">
        <v>2</v>
      </c>
      <c r="I223" s="144" t="str">
        <f t="shared" si="550"/>
        <v>ProVisioNET_study_203_03_cam4_2</v>
      </c>
      <c r="J223" s="149" t="s">
        <v>187</v>
      </c>
      <c r="K223" s="154" t="s">
        <v>177</v>
      </c>
      <c r="L223" s="154" t="s">
        <v>214</v>
      </c>
      <c r="M223" s="154">
        <v>3</v>
      </c>
      <c r="N223" s="154" t="s">
        <v>217</v>
      </c>
      <c r="O223" s="154">
        <v>3</v>
      </c>
      <c r="P223" s="150" t="s">
        <v>10</v>
      </c>
      <c r="Q223" s="150" t="s">
        <v>17</v>
      </c>
      <c r="R223" s="154">
        <v>30</v>
      </c>
      <c r="S223" s="154">
        <v>1</v>
      </c>
      <c r="T223" s="154">
        <v>1994</v>
      </c>
      <c r="U223" s="154" t="str">
        <f t="shared" si="552"/>
        <v>30/1/1994</v>
      </c>
      <c r="V223" s="150">
        <v>5</v>
      </c>
      <c r="W223" s="150">
        <v>10</v>
      </c>
      <c r="X223" s="150">
        <v>2021</v>
      </c>
      <c r="Y223" s="150" t="str">
        <f t="shared" si="551"/>
        <v>5/10/2021</v>
      </c>
    </row>
    <row r="224" spans="1:25" x14ac:dyDescent="0.3">
      <c r="A224" s="144" t="s">
        <v>116</v>
      </c>
      <c r="B224" s="154" t="s">
        <v>175</v>
      </c>
      <c r="C224" s="154" t="s">
        <v>0</v>
      </c>
      <c r="D224" s="148" t="s">
        <v>209</v>
      </c>
      <c r="E224" s="155" t="s">
        <v>21</v>
      </c>
      <c r="F224" s="144">
        <v>9</v>
      </c>
      <c r="G224" s="144" t="s">
        <v>119</v>
      </c>
      <c r="I224" s="144" t="str">
        <f t="shared" ref="I224:I231" si="553">CONCATENATE(B224,"_",C224,"_",D224,"_",E224,"_",G224)</f>
        <v>ProVisioNET_study_203_03_glasses</v>
      </c>
      <c r="J224" s="149" t="s">
        <v>187</v>
      </c>
      <c r="K224" s="154" t="s">
        <v>177</v>
      </c>
      <c r="L224" s="154" t="s">
        <v>214</v>
      </c>
      <c r="M224" s="154">
        <v>3</v>
      </c>
      <c r="N224" s="154" t="s">
        <v>217</v>
      </c>
      <c r="O224" s="154">
        <v>3</v>
      </c>
      <c r="P224" s="150" t="s">
        <v>10</v>
      </c>
      <c r="Q224" s="150" t="s">
        <v>17</v>
      </c>
      <c r="R224" s="154">
        <v>30</v>
      </c>
      <c r="S224" s="154">
        <v>1</v>
      </c>
      <c r="T224" s="154">
        <v>1994</v>
      </c>
      <c r="U224" s="154" t="str">
        <f t="shared" si="552"/>
        <v>30/1/1994</v>
      </c>
      <c r="V224" s="150">
        <v>5</v>
      </c>
      <c r="W224" s="150">
        <v>10</v>
      </c>
      <c r="X224" s="150">
        <v>2021</v>
      </c>
      <c r="Y224" s="150" t="str">
        <f t="shared" si="551"/>
        <v>5/10/2021</v>
      </c>
    </row>
    <row r="225" spans="1:25" x14ac:dyDescent="0.3">
      <c r="A225" s="144" t="s">
        <v>116</v>
      </c>
      <c r="B225" s="154" t="s">
        <v>175</v>
      </c>
      <c r="C225" s="154" t="s">
        <v>0</v>
      </c>
      <c r="D225" s="148" t="s">
        <v>209</v>
      </c>
      <c r="E225" s="155" t="s">
        <v>21</v>
      </c>
      <c r="F225" s="144">
        <v>9</v>
      </c>
      <c r="G225" s="144" t="s">
        <v>120</v>
      </c>
      <c r="I225" s="144" t="str">
        <f t="shared" si="553"/>
        <v>ProVisioNET_study_203_03_ambient</v>
      </c>
      <c r="J225" s="149" t="s">
        <v>187</v>
      </c>
      <c r="K225" s="154" t="s">
        <v>177</v>
      </c>
      <c r="L225" s="154" t="s">
        <v>214</v>
      </c>
      <c r="M225" s="154">
        <v>3</v>
      </c>
      <c r="N225" s="154" t="s">
        <v>217</v>
      </c>
      <c r="O225" s="154">
        <v>3</v>
      </c>
      <c r="P225" s="150" t="s">
        <v>10</v>
      </c>
      <c r="Q225" s="150" t="s">
        <v>17</v>
      </c>
      <c r="R225" s="154">
        <v>30</v>
      </c>
      <c r="S225" s="154">
        <v>1</v>
      </c>
      <c r="T225" s="154">
        <v>1994</v>
      </c>
      <c r="U225" s="154" t="str">
        <f t="shared" si="552"/>
        <v>30/1/1994</v>
      </c>
      <c r="V225" s="150">
        <v>5</v>
      </c>
      <c r="W225" s="150">
        <v>10</v>
      </c>
      <c r="X225" s="150">
        <v>2021</v>
      </c>
      <c r="Y225" s="150" t="str">
        <f t="shared" si="551"/>
        <v>5/10/2021</v>
      </c>
    </row>
    <row r="226" spans="1:25" x14ac:dyDescent="0.3">
      <c r="A226" s="144" t="s">
        <v>116</v>
      </c>
      <c r="B226" s="154" t="s">
        <v>175</v>
      </c>
      <c r="C226" s="154" t="s">
        <v>0</v>
      </c>
      <c r="D226" s="148" t="s">
        <v>209</v>
      </c>
      <c r="E226" s="155" t="s">
        <v>21</v>
      </c>
      <c r="F226" s="144">
        <v>9</v>
      </c>
      <c r="G226" s="144" t="s">
        <v>121</v>
      </c>
      <c r="I226" s="144" t="str">
        <f t="shared" si="553"/>
        <v>ProVisioNET_study_203_03_ETrawdata</v>
      </c>
      <c r="J226" s="149" t="s">
        <v>187</v>
      </c>
      <c r="K226" s="154" t="s">
        <v>177</v>
      </c>
      <c r="L226" s="154" t="s">
        <v>214</v>
      </c>
      <c r="M226" s="154">
        <v>3</v>
      </c>
      <c r="N226" s="154" t="s">
        <v>217</v>
      </c>
      <c r="O226" s="154">
        <v>3</v>
      </c>
      <c r="P226" s="150" t="s">
        <v>10</v>
      </c>
      <c r="Q226" s="150" t="s">
        <v>17</v>
      </c>
      <c r="R226" s="154">
        <v>30</v>
      </c>
      <c r="S226" s="154">
        <v>1</v>
      </c>
      <c r="T226" s="154">
        <v>1994</v>
      </c>
      <c r="U226" s="154" t="str">
        <f t="shared" si="552"/>
        <v>30/1/1994</v>
      </c>
      <c r="V226" s="150">
        <v>5</v>
      </c>
      <c r="W226" s="150">
        <v>10</v>
      </c>
      <c r="X226" s="150">
        <v>2021</v>
      </c>
      <c r="Y226" s="150" t="str">
        <f t="shared" si="551"/>
        <v>5/10/2021</v>
      </c>
    </row>
    <row r="227" spans="1:25" x14ac:dyDescent="0.3">
      <c r="A227" s="144" t="s">
        <v>116</v>
      </c>
      <c r="B227" s="154" t="s">
        <v>175</v>
      </c>
      <c r="C227" s="154" t="s">
        <v>0</v>
      </c>
      <c r="D227" s="148" t="s">
        <v>209</v>
      </c>
      <c r="E227" s="155" t="s">
        <v>21</v>
      </c>
      <c r="F227" s="144">
        <v>9</v>
      </c>
      <c r="G227" s="144" t="s">
        <v>185</v>
      </c>
      <c r="I227" s="144" t="str">
        <f t="shared" si="553"/>
        <v>ProVisioNET_study_203_03_sri_obs</v>
      </c>
      <c r="J227" s="149" t="s">
        <v>187</v>
      </c>
      <c r="K227" s="154" t="s">
        <v>177</v>
      </c>
      <c r="L227" s="154" t="s">
        <v>214</v>
      </c>
      <c r="M227" s="154">
        <v>3</v>
      </c>
      <c r="N227" s="154" t="s">
        <v>217</v>
      </c>
      <c r="O227" s="154">
        <v>3</v>
      </c>
      <c r="P227" s="150" t="s">
        <v>10</v>
      </c>
      <c r="Q227" s="150" t="s">
        <v>17</v>
      </c>
      <c r="R227" s="154">
        <v>30</v>
      </c>
      <c r="S227" s="154">
        <v>1</v>
      </c>
      <c r="T227" s="154">
        <v>1994</v>
      </c>
      <c r="U227" s="154" t="str">
        <f t="shared" si="552"/>
        <v>30/1/1994</v>
      </c>
      <c r="V227" s="150">
        <v>5</v>
      </c>
      <c r="W227" s="150">
        <v>10</v>
      </c>
      <c r="X227" s="150">
        <v>2021</v>
      </c>
      <c r="Y227" s="150" t="str">
        <f t="shared" si="551"/>
        <v>5/10/2021</v>
      </c>
    </row>
    <row r="228" spans="1:25" x14ac:dyDescent="0.3">
      <c r="A228" s="144" t="s">
        <v>116</v>
      </c>
      <c r="B228" s="154" t="s">
        <v>175</v>
      </c>
      <c r="C228" s="154" t="s">
        <v>0</v>
      </c>
      <c r="D228" s="148" t="s">
        <v>209</v>
      </c>
      <c r="E228" s="155" t="s">
        <v>21</v>
      </c>
      <c r="F228" s="144">
        <v>9</v>
      </c>
      <c r="G228" s="144" t="s">
        <v>179</v>
      </c>
      <c r="I228" s="144" t="str">
        <f t="shared" si="553"/>
        <v>ProVisioNET_study_203_03_sri_ambient</v>
      </c>
      <c r="J228" s="149" t="s">
        <v>187</v>
      </c>
      <c r="K228" s="154" t="s">
        <v>177</v>
      </c>
      <c r="L228" s="154" t="s">
        <v>214</v>
      </c>
      <c r="M228" s="154">
        <v>3</v>
      </c>
      <c r="N228" s="154" t="s">
        <v>217</v>
      </c>
      <c r="O228" s="154">
        <v>3</v>
      </c>
      <c r="P228" s="150" t="s">
        <v>10</v>
      </c>
      <c r="Q228" s="150" t="s">
        <v>17</v>
      </c>
      <c r="R228" s="154">
        <v>30</v>
      </c>
      <c r="S228" s="154">
        <v>1</v>
      </c>
      <c r="T228" s="154">
        <v>1994</v>
      </c>
      <c r="U228" s="154" t="str">
        <f t="shared" si="552"/>
        <v>30/1/1994</v>
      </c>
      <c r="V228" s="150">
        <v>5</v>
      </c>
      <c r="W228" s="150">
        <v>10</v>
      </c>
      <c r="X228" s="150">
        <v>2021</v>
      </c>
      <c r="Y228" s="150" t="str">
        <f t="shared" si="551"/>
        <v>5/10/2021</v>
      </c>
    </row>
    <row r="229" spans="1:25" x14ac:dyDescent="0.3">
      <c r="A229" s="144" t="s">
        <v>116</v>
      </c>
      <c r="B229" s="154" t="s">
        <v>175</v>
      </c>
      <c r="C229" s="154" t="s">
        <v>0</v>
      </c>
      <c r="D229" s="148" t="s">
        <v>209</v>
      </c>
      <c r="E229" s="155" t="s">
        <v>21</v>
      </c>
      <c r="F229" s="144">
        <v>9</v>
      </c>
      <c r="G229" s="144" t="s">
        <v>198</v>
      </c>
      <c r="I229" s="144" t="str">
        <f t="shared" si="553"/>
        <v>ProVisioNET_study_203_03_fitbit</v>
      </c>
      <c r="J229" s="149" t="s">
        <v>187</v>
      </c>
      <c r="K229" s="154" t="s">
        <v>177</v>
      </c>
      <c r="L229" s="154" t="s">
        <v>214</v>
      </c>
      <c r="M229" s="154">
        <v>3</v>
      </c>
      <c r="N229" s="154" t="s">
        <v>217</v>
      </c>
      <c r="O229" s="154">
        <v>3</v>
      </c>
      <c r="P229" s="150" t="s">
        <v>10</v>
      </c>
      <c r="Q229" s="150" t="s">
        <v>17</v>
      </c>
      <c r="R229" s="154">
        <v>30</v>
      </c>
      <c r="S229" s="154">
        <v>1</v>
      </c>
      <c r="T229" s="154">
        <v>1994</v>
      </c>
      <c r="U229" s="154" t="str">
        <f t="shared" si="552"/>
        <v>30/1/1994</v>
      </c>
      <c r="V229" s="150">
        <v>5</v>
      </c>
      <c r="W229" s="150">
        <v>10</v>
      </c>
      <c r="X229" s="150">
        <v>2021</v>
      </c>
      <c r="Y229" s="150" t="str">
        <f t="shared" si="551"/>
        <v>5/10/2021</v>
      </c>
    </row>
    <row r="230" spans="1:25" s="156" customFormat="1" x14ac:dyDescent="0.3">
      <c r="A230" s="151" t="s">
        <v>116</v>
      </c>
      <c r="B230" s="156" t="s">
        <v>175</v>
      </c>
      <c r="C230" s="156" t="s">
        <v>0</v>
      </c>
      <c r="D230" s="152" t="s">
        <v>209</v>
      </c>
      <c r="E230" s="157" t="s">
        <v>21</v>
      </c>
      <c r="F230" s="151">
        <v>9</v>
      </c>
      <c r="G230" s="151" t="s">
        <v>194</v>
      </c>
      <c r="I230" s="151" t="str">
        <f t="shared" si="553"/>
        <v>ProVisioNET_study_203_03_zed</v>
      </c>
      <c r="J230" s="153" t="s">
        <v>187</v>
      </c>
      <c r="K230" s="156" t="s">
        <v>177</v>
      </c>
      <c r="L230" s="156" t="s">
        <v>214</v>
      </c>
      <c r="M230" s="156">
        <v>3</v>
      </c>
      <c r="N230" s="156" t="s">
        <v>217</v>
      </c>
      <c r="O230" s="156">
        <v>3</v>
      </c>
      <c r="P230" s="151" t="s">
        <v>10</v>
      </c>
      <c r="Q230" s="151" t="s">
        <v>17</v>
      </c>
      <c r="R230" s="156">
        <v>30</v>
      </c>
      <c r="S230" s="156">
        <v>1</v>
      </c>
      <c r="T230" s="156">
        <v>1994</v>
      </c>
      <c r="U230" s="156" t="str">
        <f t="shared" si="552"/>
        <v>30/1/1994</v>
      </c>
      <c r="V230" s="151">
        <v>5</v>
      </c>
      <c r="W230" s="151">
        <v>10</v>
      </c>
      <c r="X230" s="151">
        <v>2021</v>
      </c>
      <c r="Y230" s="151" t="str">
        <f t="shared" si="551"/>
        <v>5/10/2021</v>
      </c>
    </row>
    <row r="231" spans="1:25" s="158" customFormat="1" x14ac:dyDescent="0.3">
      <c r="A231" s="140" t="s">
        <v>116</v>
      </c>
      <c r="B231" s="141" t="s">
        <v>175</v>
      </c>
      <c r="C231" s="141" t="s">
        <v>0</v>
      </c>
      <c r="D231" s="142" t="s">
        <v>211</v>
      </c>
      <c r="E231" s="143" t="s">
        <v>212</v>
      </c>
      <c r="F231" s="141">
        <v>10</v>
      </c>
      <c r="G231" s="141" t="s">
        <v>116</v>
      </c>
      <c r="H231" s="141"/>
      <c r="I231" s="144" t="str">
        <f t="shared" si="553"/>
        <v>ProVisioNET_study_107_07_label</v>
      </c>
      <c r="J231" s="141" t="s">
        <v>114</v>
      </c>
      <c r="K231" s="145" t="s">
        <v>177</v>
      </c>
      <c r="L231" s="141" t="s">
        <v>182</v>
      </c>
      <c r="M231" s="141">
        <v>7</v>
      </c>
      <c r="N231" s="141" t="s">
        <v>217</v>
      </c>
      <c r="O231" s="141">
        <v>0</v>
      </c>
      <c r="P231" s="141" t="s">
        <v>10</v>
      </c>
      <c r="Q231" s="141" t="s">
        <v>17</v>
      </c>
      <c r="R231" s="141">
        <v>28</v>
      </c>
      <c r="S231" s="141">
        <v>8</v>
      </c>
      <c r="T231" s="141">
        <v>1998</v>
      </c>
      <c r="U231" s="141" t="str">
        <f>R231&amp;"/"&amp;S231&amp;"/"&amp;T231</f>
        <v>28/8/1998</v>
      </c>
      <c r="V231" s="141">
        <v>6</v>
      </c>
      <c r="W231" s="141">
        <v>10</v>
      </c>
      <c r="X231" s="141">
        <v>2021</v>
      </c>
      <c r="Y231" s="141" t="str">
        <f>V231&amp;"/"&amp;W231&amp;"/"&amp;X231</f>
        <v>6/10/2021</v>
      </c>
    </row>
    <row r="232" spans="1:25" x14ac:dyDescent="0.3">
      <c r="A232" s="144" t="s">
        <v>116</v>
      </c>
      <c r="B232" s="154" t="s">
        <v>175</v>
      </c>
      <c r="C232" s="154" t="s">
        <v>0</v>
      </c>
      <c r="D232" s="148" t="s">
        <v>211</v>
      </c>
      <c r="E232" s="155" t="s">
        <v>212</v>
      </c>
      <c r="F232" s="144">
        <v>10</v>
      </c>
      <c r="G232" s="144" t="s">
        <v>118</v>
      </c>
      <c r="H232" s="154">
        <v>1</v>
      </c>
      <c r="I232" s="144" t="str">
        <f t="shared" ref="I232:I239" si="554">CONCATENATE(B232,"_",C232,"_",D232,"_",E232,"_",G232,"_",H232)</f>
        <v>ProVisioNET_study_107_07_cam1_1</v>
      </c>
      <c r="J232" s="149" t="s">
        <v>187</v>
      </c>
      <c r="K232" s="154" t="s">
        <v>177</v>
      </c>
      <c r="L232" s="154" t="s">
        <v>182</v>
      </c>
      <c r="M232" s="154">
        <v>7</v>
      </c>
      <c r="N232" s="154" t="s">
        <v>217</v>
      </c>
      <c r="O232" s="154">
        <v>0</v>
      </c>
      <c r="P232" s="150" t="s">
        <v>10</v>
      </c>
      <c r="Q232" s="150" t="s">
        <v>17</v>
      </c>
      <c r="R232" s="154">
        <v>28</v>
      </c>
      <c r="S232" s="154">
        <v>8</v>
      </c>
      <c r="T232" s="154">
        <v>1998</v>
      </c>
      <c r="U232" s="159" t="str">
        <f>"28/8/1998"</f>
        <v>28/8/1998</v>
      </c>
      <c r="V232" s="150">
        <v>6</v>
      </c>
      <c r="W232" s="150">
        <v>10</v>
      </c>
      <c r="X232" s="150">
        <v>2021</v>
      </c>
      <c r="Y232" s="150" t="str">
        <f t="shared" ref="Y232:Y246" si="555">V232&amp;"/"&amp;W232&amp;"/"&amp;X232</f>
        <v>6/10/2021</v>
      </c>
    </row>
    <row r="233" spans="1:25" x14ac:dyDescent="0.3">
      <c r="A233" s="144" t="s">
        <v>116</v>
      </c>
      <c r="B233" s="154" t="s">
        <v>175</v>
      </c>
      <c r="C233" s="154" t="s">
        <v>0</v>
      </c>
      <c r="D233" s="148" t="s">
        <v>211</v>
      </c>
      <c r="E233" s="155" t="s">
        <v>212</v>
      </c>
      <c r="F233" s="144">
        <v>10</v>
      </c>
      <c r="G233" s="144" t="s">
        <v>118</v>
      </c>
      <c r="H233" s="144">
        <v>2</v>
      </c>
      <c r="I233" s="144" t="str">
        <f t="shared" si="554"/>
        <v>ProVisioNET_study_107_07_cam1_2</v>
      </c>
      <c r="J233" s="149" t="s">
        <v>187</v>
      </c>
      <c r="K233" s="154" t="s">
        <v>177</v>
      </c>
      <c r="L233" s="154" t="s">
        <v>182</v>
      </c>
      <c r="M233" s="154">
        <v>7</v>
      </c>
      <c r="N233" s="154" t="s">
        <v>217</v>
      </c>
      <c r="O233" s="154">
        <v>0</v>
      </c>
      <c r="P233" s="150" t="s">
        <v>10</v>
      </c>
      <c r="Q233" s="150" t="s">
        <v>17</v>
      </c>
      <c r="R233" s="154">
        <v>28</v>
      </c>
      <c r="S233" s="154">
        <v>8</v>
      </c>
      <c r="T233" s="154">
        <v>1998</v>
      </c>
      <c r="U233" s="159" t="str">
        <f t="shared" ref="U233:U246" si="556">"28/8/1998"</f>
        <v>28/8/1998</v>
      </c>
      <c r="V233" s="150">
        <v>6</v>
      </c>
      <c r="W233" s="150">
        <v>10</v>
      </c>
      <c r="X233" s="150">
        <v>2021</v>
      </c>
      <c r="Y233" s="150" t="str">
        <f t="shared" si="555"/>
        <v>6/10/2021</v>
      </c>
    </row>
    <row r="234" spans="1:25" x14ac:dyDescent="0.3">
      <c r="A234" s="144" t="s">
        <v>116</v>
      </c>
      <c r="B234" s="154" t="s">
        <v>175</v>
      </c>
      <c r="C234" s="154" t="s">
        <v>0</v>
      </c>
      <c r="D234" s="148" t="s">
        <v>211</v>
      </c>
      <c r="E234" s="155" t="s">
        <v>212</v>
      </c>
      <c r="F234" s="144">
        <v>10</v>
      </c>
      <c r="G234" s="144" t="s">
        <v>30</v>
      </c>
      <c r="H234" s="144">
        <v>1</v>
      </c>
      <c r="I234" s="144" t="str">
        <f t="shared" si="554"/>
        <v>ProVisioNET_study_107_07_cam2_1</v>
      </c>
      <c r="J234" s="149" t="s">
        <v>187</v>
      </c>
      <c r="K234" s="154" t="s">
        <v>177</v>
      </c>
      <c r="L234" s="154" t="s">
        <v>182</v>
      </c>
      <c r="M234" s="154">
        <v>7</v>
      </c>
      <c r="N234" s="154" t="s">
        <v>217</v>
      </c>
      <c r="O234" s="154">
        <v>0</v>
      </c>
      <c r="P234" s="150" t="s">
        <v>10</v>
      </c>
      <c r="Q234" s="150" t="s">
        <v>17</v>
      </c>
      <c r="R234" s="154">
        <v>28</v>
      </c>
      <c r="S234" s="154">
        <v>8</v>
      </c>
      <c r="T234" s="154">
        <v>1998</v>
      </c>
      <c r="U234" s="159" t="str">
        <f t="shared" si="556"/>
        <v>28/8/1998</v>
      </c>
      <c r="V234" s="150">
        <v>6</v>
      </c>
      <c r="W234" s="150">
        <v>10</v>
      </c>
      <c r="X234" s="150">
        <v>2021</v>
      </c>
      <c r="Y234" s="150" t="str">
        <f t="shared" si="555"/>
        <v>6/10/2021</v>
      </c>
    </row>
    <row r="235" spans="1:25" x14ac:dyDescent="0.3">
      <c r="A235" s="144" t="s">
        <v>116</v>
      </c>
      <c r="B235" s="154" t="s">
        <v>175</v>
      </c>
      <c r="C235" s="154" t="s">
        <v>0</v>
      </c>
      <c r="D235" s="148" t="s">
        <v>211</v>
      </c>
      <c r="E235" s="155" t="s">
        <v>212</v>
      </c>
      <c r="F235" s="144">
        <v>10</v>
      </c>
      <c r="G235" s="144" t="s">
        <v>30</v>
      </c>
      <c r="H235" s="144">
        <v>2</v>
      </c>
      <c r="I235" s="144" t="str">
        <f t="shared" si="554"/>
        <v>ProVisioNET_study_107_07_cam2_2</v>
      </c>
      <c r="J235" s="149" t="s">
        <v>187</v>
      </c>
      <c r="K235" s="154" t="s">
        <v>177</v>
      </c>
      <c r="L235" s="154" t="s">
        <v>182</v>
      </c>
      <c r="M235" s="154">
        <v>7</v>
      </c>
      <c r="N235" s="154" t="s">
        <v>217</v>
      </c>
      <c r="O235" s="154">
        <v>0</v>
      </c>
      <c r="P235" s="150" t="s">
        <v>10</v>
      </c>
      <c r="Q235" s="150" t="s">
        <v>17</v>
      </c>
      <c r="R235" s="154">
        <v>28</v>
      </c>
      <c r="S235" s="154">
        <v>8</v>
      </c>
      <c r="T235" s="154">
        <v>1998</v>
      </c>
      <c r="U235" s="159" t="str">
        <f t="shared" si="556"/>
        <v>28/8/1998</v>
      </c>
      <c r="V235" s="150">
        <v>6</v>
      </c>
      <c r="W235" s="150">
        <v>10</v>
      </c>
      <c r="X235" s="150">
        <v>2021</v>
      </c>
      <c r="Y235" s="150" t="str">
        <f t="shared" si="555"/>
        <v>6/10/2021</v>
      </c>
    </row>
    <row r="236" spans="1:25" x14ac:dyDescent="0.3">
      <c r="A236" s="144" t="s">
        <v>116</v>
      </c>
      <c r="B236" s="154" t="s">
        <v>175</v>
      </c>
      <c r="C236" s="154" t="s">
        <v>0</v>
      </c>
      <c r="D236" s="148" t="s">
        <v>211</v>
      </c>
      <c r="E236" s="155" t="s">
        <v>212</v>
      </c>
      <c r="F236" s="144">
        <v>10</v>
      </c>
      <c r="G236" s="144" t="s">
        <v>31</v>
      </c>
      <c r="H236" s="144">
        <v>1</v>
      </c>
      <c r="I236" s="144" t="str">
        <f t="shared" si="554"/>
        <v>ProVisioNET_study_107_07_cam3_1</v>
      </c>
      <c r="J236" s="149" t="s">
        <v>187</v>
      </c>
      <c r="K236" s="154" t="s">
        <v>177</v>
      </c>
      <c r="L236" s="154" t="s">
        <v>182</v>
      </c>
      <c r="M236" s="154">
        <v>7</v>
      </c>
      <c r="N236" s="154" t="s">
        <v>217</v>
      </c>
      <c r="O236" s="154">
        <v>0</v>
      </c>
      <c r="P236" s="150" t="s">
        <v>10</v>
      </c>
      <c r="Q236" s="150" t="s">
        <v>17</v>
      </c>
      <c r="R236" s="154">
        <v>28</v>
      </c>
      <c r="S236" s="154">
        <v>8</v>
      </c>
      <c r="T236" s="154">
        <v>1998</v>
      </c>
      <c r="U236" s="159" t="str">
        <f t="shared" si="556"/>
        <v>28/8/1998</v>
      </c>
      <c r="V236" s="150">
        <v>6</v>
      </c>
      <c r="W236" s="150">
        <v>10</v>
      </c>
      <c r="X236" s="150">
        <v>2021</v>
      </c>
      <c r="Y236" s="150" t="str">
        <f t="shared" si="555"/>
        <v>6/10/2021</v>
      </c>
    </row>
    <row r="237" spans="1:25" x14ac:dyDescent="0.3">
      <c r="A237" s="144" t="s">
        <v>116</v>
      </c>
      <c r="B237" s="154" t="s">
        <v>175</v>
      </c>
      <c r="C237" s="154" t="s">
        <v>0</v>
      </c>
      <c r="D237" s="148" t="s">
        <v>211</v>
      </c>
      <c r="E237" s="155" t="s">
        <v>212</v>
      </c>
      <c r="F237" s="144">
        <v>10</v>
      </c>
      <c r="G237" s="144" t="s">
        <v>31</v>
      </c>
      <c r="H237" s="144">
        <v>2</v>
      </c>
      <c r="I237" s="144" t="str">
        <f t="shared" si="554"/>
        <v>ProVisioNET_study_107_07_cam3_2</v>
      </c>
      <c r="J237" s="149" t="s">
        <v>187</v>
      </c>
      <c r="K237" s="154" t="s">
        <v>177</v>
      </c>
      <c r="L237" s="154" t="s">
        <v>182</v>
      </c>
      <c r="M237" s="154">
        <v>7</v>
      </c>
      <c r="N237" s="154" t="s">
        <v>217</v>
      </c>
      <c r="O237" s="154">
        <v>0</v>
      </c>
      <c r="P237" s="150" t="s">
        <v>10</v>
      </c>
      <c r="Q237" s="150" t="s">
        <v>17</v>
      </c>
      <c r="R237" s="154">
        <v>28</v>
      </c>
      <c r="S237" s="154">
        <v>8</v>
      </c>
      <c r="T237" s="154">
        <v>1998</v>
      </c>
      <c r="U237" s="159" t="str">
        <f t="shared" si="556"/>
        <v>28/8/1998</v>
      </c>
      <c r="V237" s="150">
        <v>6</v>
      </c>
      <c r="W237" s="150">
        <v>10</v>
      </c>
      <c r="X237" s="150">
        <v>2021</v>
      </c>
      <c r="Y237" s="150" t="str">
        <f t="shared" si="555"/>
        <v>6/10/2021</v>
      </c>
    </row>
    <row r="238" spans="1:25" x14ac:dyDescent="0.3">
      <c r="A238" s="144" t="s">
        <v>116</v>
      </c>
      <c r="B238" s="154" t="s">
        <v>175</v>
      </c>
      <c r="C238" s="154" t="s">
        <v>0</v>
      </c>
      <c r="D238" s="148" t="s">
        <v>211</v>
      </c>
      <c r="E238" s="155" t="s">
        <v>212</v>
      </c>
      <c r="F238" s="144">
        <v>10</v>
      </c>
      <c r="G238" s="144" t="s">
        <v>32</v>
      </c>
      <c r="H238" s="144">
        <v>1</v>
      </c>
      <c r="I238" s="144" t="str">
        <f t="shared" si="554"/>
        <v>ProVisioNET_study_107_07_cam4_1</v>
      </c>
      <c r="J238" s="149" t="s">
        <v>187</v>
      </c>
      <c r="K238" s="154" t="s">
        <v>177</v>
      </c>
      <c r="L238" s="154" t="s">
        <v>182</v>
      </c>
      <c r="M238" s="154">
        <v>7</v>
      </c>
      <c r="N238" s="154" t="s">
        <v>217</v>
      </c>
      <c r="O238" s="154">
        <v>0</v>
      </c>
      <c r="P238" s="150" t="s">
        <v>10</v>
      </c>
      <c r="Q238" s="150" t="s">
        <v>17</v>
      </c>
      <c r="R238" s="154">
        <v>28</v>
      </c>
      <c r="S238" s="154">
        <v>8</v>
      </c>
      <c r="T238" s="154">
        <v>1998</v>
      </c>
      <c r="U238" s="159" t="str">
        <f t="shared" si="556"/>
        <v>28/8/1998</v>
      </c>
      <c r="V238" s="150">
        <v>6</v>
      </c>
      <c r="W238" s="150">
        <v>10</v>
      </c>
      <c r="X238" s="150">
        <v>2021</v>
      </c>
      <c r="Y238" s="150" t="str">
        <f t="shared" si="555"/>
        <v>6/10/2021</v>
      </c>
    </row>
    <row r="239" spans="1:25" x14ac:dyDescent="0.3">
      <c r="A239" s="144" t="s">
        <v>116</v>
      </c>
      <c r="B239" s="154" t="s">
        <v>175</v>
      </c>
      <c r="C239" s="154" t="s">
        <v>0</v>
      </c>
      <c r="D239" s="148" t="s">
        <v>211</v>
      </c>
      <c r="E239" s="155" t="s">
        <v>212</v>
      </c>
      <c r="F239" s="144">
        <v>10</v>
      </c>
      <c r="G239" s="144" t="s">
        <v>32</v>
      </c>
      <c r="H239" s="144">
        <v>2</v>
      </c>
      <c r="I239" s="144" t="str">
        <f t="shared" si="554"/>
        <v>ProVisioNET_study_107_07_cam4_2</v>
      </c>
      <c r="J239" s="149" t="s">
        <v>187</v>
      </c>
      <c r="K239" s="154" t="s">
        <v>177</v>
      </c>
      <c r="L239" s="154" t="s">
        <v>182</v>
      </c>
      <c r="M239" s="154">
        <v>7</v>
      </c>
      <c r="N239" s="154" t="s">
        <v>217</v>
      </c>
      <c r="O239" s="154">
        <v>0</v>
      </c>
      <c r="P239" s="150" t="s">
        <v>10</v>
      </c>
      <c r="Q239" s="150" t="s">
        <v>17</v>
      </c>
      <c r="R239" s="154">
        <v>28</v>
      </c>
      <c r="S239" s="154">
        <v>8</v>
      </c>
      <c r="T239" s="154">
        <v>1998</v>
      </c>
      <c r="U239" s="159" t="str">
        <f t="shared" si="556"/>
        <v>28/8/1998</v>
      </c>
      <c r="V239" s="150">
        <v>6</v>
      </c>
      <c r="W239" s="150">
        <v>10</v>
      </c>
      <c r="X239" s="150">
        <v>2021</v>
      </c>
      <c r="Y239" s="150" t="str">
        <f t="shared" si="555"/>
        <v>6/10/2021</v>
      </c>
    </row>
    <row r="240" spans="1:25" x14ac:dyDescent="0.3">
      <c r="A240" s="144" t="s">
        <v>116</v>
      </c>
      <c r="B240" s="154" t="s">
        <v>175</v>
      </c>
      <c r="C240" s="154" t="s">
        <v>0</v>
      </c>
      <c r="D240" s="148" t="s">
        <v>211</v>
      </c>
      <c r="E240" s="155" t="s">
        <v>212</v>
      </c>
      <c r="F240" s="144">
        <v>10</v>
      </c>
      <c r="G240" s="144" t="s">
        <v>119</v>
      </c>
      <c r="I240" s="144" t="str">
        <f t="shared" ref="I240:I247" si="557">CONCATENATE(B240,"_",C240,"_",D240,"_",E240,"_",G240)</f>
        <v>ProVisioNET_study_107_07_glasses</v>
      </c>
      <c r="J240" s="149" t="s">
        <v>187</v>
      </c>
      <c r="K240" s="154" t="s">
        <v>177</v>
      </c>
      <c r="L240" s="154" t="s">
        <v>182</v>
      </c>
      <c r="M240" s="154">
        <v>7</v>
      </c>
      <c r="N240" s="154" t="s">
        <v>217</v>
      </c>
      <c r="O240" s="154">
        <v>0</v>
      </c>
      <c r="P240" s="150" t="s">
        <v>10</v>
      </c>
      <c r="Q240" s="150" t="s">
        <v>17</v>
      </c>
      <c r="R240" s="154">
        <v>28</v>
      </c>
      <c r="S240" s="154">
        <v>8</v>
      </c>
      <c r="T240" s="154">
        <v>1998</v>
      </c>
      <c r="U240" s="159" t="str">
        <f t="shared" si="556"/>
        <v>28/8/1998</v>
      </c>
      <c r="V240" s="150">
        <v>6</v>
      </c>
      <c r="W240" s="150">
        <v>10</v>
      </c>
      <c r="X240" s="150">
        <v>2021</v>
      </c>
      <c r="Y240" s="150" t="str">
        <f t="shared" si="555"/>
        <v>6/10/2021</v>
      </c>
    </row>
    <row r="241" spans="1:25" x14ac:dyDescent="0.3">
      <c r="A241" s="144" t="s">
        <v>116</v>
      </c>
      <c r="B241" s="154" t="s">
        <v>175</v>
      </c>
      <c r="C241" s="154" t="s">
        <v>0</v>
      </c>
      <c r="D241" s="148" t="s">
        <v>211</v>
      </c>
      <c r="E241" s="155" t="s">
        <v>212</v>
      </c>
      <c r="F241" s="144">
        <v>10</v>
      </c>
      <c r="G241" s="144" t="s">
        <v>120</v>
      </c>
      <c r="I241" s="144" t="str">
        <f t="shared" si="557"/>
        <v>ProVisioNET_study_107_07_ambient</v>
      </c>
      <c r="J241" s="149" t="s">
        <v>187</v>
      </c>
      <c r="K241" s="154" t="s">
        <v>177</v>
      </c>
      <c r="L241" s="154" t="s">
        <v>182</v>
      </c>
      <c r="M241" s="154">
        <v>7</v>
      </c>
      <c r="N241" s="154" t="s">
        <v>217</v>
      </c>
      <c r="O241" s="154">
        <v>0</v>
      </c>
      <c r="P241" s="150" t="s">
        <v>10</v>
      </c>
      <c r="Q241" s="150" t="s">
        <v>17</v>
      </c>
      <c r="R241" s="154">
        <v>28</v>
      </c>
      <c r="S241" s="154">
        <v>8</v>
      </c>
      <c r="T241" s="154">
        <v>1998</v>
      </c>
      <c r="U241" s="159" t="str">
        <f t="shared" si="556"/>
        <v>28/8/1998</v>
      </c>
      <c r="V241" s="150">
        <v>6</v>
      </c>
      <c r="W241" s="150">
        <v>10</v>
      </c>
      <c r="X241" s="150">
        <v>2021</v>
      </c>
      <c r="Y241" s="150" t="str">
        <f t="shared" si="555"/>
        <v>6/10/2021</v>
      </c>
    </row>
    <row r="242" spans="1:25" x14ac:dyDescent="0.3">
      <c r="A242" s="144" t="s">
        <v>116</v>
      </c>
      <c r="B242" s="154" t="s">
        <v>175</v>
      </c>
      <c r="C242" s="154" t="s">
        <v>0</v>
      </c>
      <c r="D242" s="148" t="s">
        <v>218</v>
      </c>
      <c r="E242" s="155" t="s">
        <v>212</v>
      </c>
      <c r="F242" s="144">
        <v>10</v>
      </c>
      <c r="G242" s="144" t="s">
        <v>121</v>
      </c>
      <c r="I242" s="144" t="str">
        <f t="shared" si="557"/>
        <v>ProVisioNET_study_108_07_ETrawdata</v>
      </c>
      <c r="J242" s="149" t="s">
        <v>187</v>
      </c>
      <c r="K242" s="154" t="s">
        <v>177</v>
      </c>
      <c r="L242" s="154" t="s">
        <v>182</v>
      </c>
      <c r="M242" s="154">
        <v>7</v>
      </c>
      <c r="N242" s="154" t="s">
        <v>217</v>
      </c>
      <c r="O242" s="154">
        <v>0</v>
      </c>
      <c r="P242" s="150" t="s">
        <v>10</v>
      </c>
      <c r="Q242" s="150" t="s">
        <v>17</v>
      </c>
      <c r="R242" s="154">
        <v>28</v>
      </c>
      <c r="S242" s="154">
        <v>8</v>
      </c>
      <c r="T242" s="154">
        <v>1998</v>
      </c>
      <c r="U242" s="159" t="str">
        <f t="shared" si="556"/>
        <v>28/8/1998</v>
      </c>
      <c r="V242" s="150">
        <v>6</v>
      </c>
      <c r="W242" s="150">
        <v>10</v>
      </c>
      <c r="X242" s="150">
        <v>2021</v>
      </c>
      <c r="Y242" s="150" t="str">
        <f t="shared" si="555"/>
        <v>6/10/2021</v>
      </c>
    </row>
    <row r="243" spans="1:25" x14ac:dyDescent="0.3">
      <c r="A243" s="144" t="s">
        <v>116</v>
      </c>
      <c r="B243" s="154" t="s">
        <v>175</v>
      </c>
      <c r="C243" s="154" t="s">
        <v>0</v>
      </c>
      <c r="D243" s="148" t="s">
        <v>218</v>
      </c>
      <c r="E243" s="155" t="s">
        <v>212</v>
      </c>
      <c r="F243" s="144">
        <v>10</v>
      </c>
      <c r="G243" s="144" t="s">
        <v>185</v>
      </c>
      <c r="I243" s="144" t="str">
        <f t="shared" si="557"/>
        <v>ProVisioNET_study_108_07_sri_obs</v>
      </c>
      <c r="J243" s="149" t="s">
        <v>187</v>
      </c>
      <c r="K243" s="154" t="s">
        <v>177</v>
      </c>
      <c r="L243" s="154" t="s">
        <v>182</v>
      </c>
      <c r="M243" s="154">
        <v>7</v>
      </c>
      <c r="N243" s="154" t="s">
        <v>217</v>
      </c>
      <c r="O243" s="154">
        <v>0</v>
      </c>
      <c r="P243" s="150" t="s">
        <v>10</v>
      </c>
      <c r="Q243" s="150" t="s">
        <v>17</v>
      </c>
      <c r="R243" s="154">
        <v>28</v>
      </c>
      <c r="S243" s="154">
        <v>8</v>
      </c>
      <c r="T243" s="154">
        <v>1998</v>
      </c>
      <c r="U243" s="159" t="str">
        <f t="shared" si="556"/>
        <v>28/8/1998</v>
      </c>
      <c r="V243" s="150">
        <v>6</v>
      </c>
      <c r="W243" s="150">
        <v>10</v>
      </c>
      <c r="X243" s="150">
        <v>2021</v>
      </c>
      <c r="Y243" s="150" t="str">
        <f t="shared" si="555"/>
        <v>6/10/2021</v>
      </c>
    </row>
    <row r="244" spans="1:25" x14ac:dyDescent="0.3">
      <c r="A244" s="144" t="s">
        <v>116</v>
      </c>
      <c r="B244" s="154" t="s">
        <v>175</v>
      </c>
      <c r="C244" s="154" t="s">
        <v>0</v>
      </c>
      <c r="D244" s="148" t="s">
        <v>218</v>
      </c>
      <c r="E244" s="155" t="s">
        <v>212</v>
      </c>
      <c r="F244" s="144">
        <v>10</v>
      </c>
      <c r="G244" s="144" t="s">
        <v>179</v>
      </c>
      <c r="I244" s="144" t="str">
        <f t="shared" si="557"/>
        <v>ProVisioNET_study_108_07_sri_ambient</v>
      </c>
      <c r="J244" s="149" t="s">
        <v>187</v>
      </c>
      <c r="K244" s="154" t="s">
        <v>177</v>
      </c>
      <c r="L244" s="154" t="s">
        <v>182</v>
      </c>
      <c r="M244" s="154">
        <v>7</v>
      </c>
      <c r="N244" s="154" t="s">
        <v>217</v>
      </c>
      <c r="O244" s="154">
        <v>0</v>
      </c>
      <c r="P244" s="150" t="s">
        <v>10</v>
      </c>
      <c r="Q244" s="150" t="s">
        <v>17</v>
      </c>
      <c r="R244" s="154">
        <v>28</v>
      </c>
      <c r="S244" s="154">
        <v>8</v>
      </c>
      <c r="T244" s="154">
        <v>1998</v>
      </c>
      <c r="U244" s="159" t="str">
        <f t="shared" si="556"/>
        <v>28/8/1998</v>
      </c>
      <c r="V244" s="150">
        <v>6</v>
      </c>
      <c r="W244" s="150">
        <v>10</v>
      </c>
      <c r="X244" s="150">
        <v>2021</v>
      </c>
      <c r="Y244" s="150" t="str">
        <f t="shared" si="555"/>
        <v>6/10/2021</v>
      </c>
    </row>
    <row r="245" spans="1:25" x14ac:dyDescent="0.3">
      <c r="A245" s="144" t="s">
        <v>116</v>
      </c>
      <c r="B245" s="154" t="s">
        <v>175</v>
      </c>
      <c r="C245" s="154" t="s">
        <v>0</v>
      </c>
      <c r="D245" s="148" t="s">
        <v>218</v>
      </c>
      <c r="E245" s="155" t="s">
        <v>212</v>
      </c>
      <c r="F245" s="144">
        <v>10</v>
      </c>
      <c r="G245" s="144" t="s">
        <v>198</v>
      </c>
      <c r="I245" s="144" t="str">
        <f t="shared" si="557"/>
        <v>ProVisioNET_study_108_07_fitbit</v>
      </c>
      <c r="J245" s="149" t="s">
        <v>187</v>
      </c>
      <c r="K245" s="154" t="s">
        <v>177</v>
      </c>
      <c r="L245" s="154" t="s">
        <v>182</v>
      </c>
      <c r="M245" s="154">
        <v>7</v>
      </c>
      <c r="N245" s="154" t="s">
        <v>217</v>
      </c>
      <c r="O245" s="154">
        <v>0</v>
      </c>
      <c r="P245" s="150" t="s">
        <v>10</v>
      </c>
      <c r="Q245" s="150" t="s">
        <v>17</v>
      </c>
      <c r="R245" s="154">
        <v>28</v>
      </c>
      <c r="S245" s="154">
        <v>8</v>
      </c>
      <c r="T245" s="154">
        <v>1998</v>
      </c>
      <c r="U245" s="159" t="str">
        <f t="shared" si="556"/>
        <v>28/8/1998</v>
      </c>
      <c r="V245" s="150">
        <v>6</v>
      </c>
      <c r="W245" s="150">
        <v>10</v>
      </c>
      <c r="X245" s="150">
        <v>2021</v>
      </c>
      <c r="Y245" s="150" t="str">
        <f t="shared" si="555"/>
        <v>6/10/2021</v>
      </c>
    </row>
    <row r="246" spans="1:25" s="156" customFormat="1" x14ac:dyDescent="0.3">
      <c r="A246" s="151" t="s">
        <v>116</v>
      </c>
      <c r="B246" s="156" t="s">
        <v>175</v>
      </c>
      <c r="C246" s="156" t="s">
        <v>0</v>
      </c>
      <c r="D246" s="152" t="s">
        <v>218</v>
      </c>
      <c r="E246" s="157" t="s">
        <v>212</v>
      </c>
      <c r="F246" s="151">
        <v>10</v>
      </c>
      <c r="G246" s="151" t="s">
        <v>194</v>
      </c>
      <c r="I246" s="151" t="str">
        <f t="shared" si="557"/>
        <v>ProVisioNET_study_108_07_zed</v>
      </c>
      <c r="J246" s="153" t="s">
        <v>187</v>
      </c>
      <c r="K246" s="156" t="s">
        <v>177</v>
      </c>
      <c r="L246" s="156" t="s">
        <v>182</v>
      </c>
      <c r="M246" s="156">
        <v>7</v>
      </c>
      <c r="N246" s="156" t="s">
        <v>217</v>
      </c>
      <c r="O246" s="156">
        <v>0</v>
      </c>
      <c r="P246" s="151" t="s">
        <v>10</v>
      </c>
      <c r="Q246" s="151" t="s">
        <v>17</v>
      </c>
      <c r="R246" s="156">
        <v>28</v>
      </c>
      <c r="S246" s="156">
        <v>8</v>
      </c>
      <c r="T246" s="156">
        <v>1998</v>
      </c>
      <c r="U246" s="160" t="str">
        <f t="shared" si="556"/>
        <v>28/8/1998</v>
      </c>
      <c r="V246" s="151">
        <v>6</v>
      </c>
      <c r="W246" s="151">
        <v>10</v>
      </c>
      <c r="X246" s="151">
        <v>2021</v>
      </c>
      <c r="Y246" s="151" t="str">
        <f t="shared" si="555"/>
        <v>6/10/2021</v>
      </c>
    </row>
    <row r="247" spans="1:25" x14ac:dyDescent="0.3">
      <c r="A247" s="140" t="s">
        <v>116</v>
      </c>
      <c r="B247" s="141" t="s">
        <v>175</v>
      </c>
      <c r="C247" s="141" t="s">
        <v>0</v>
      </c>
      <c r="D247" s="142" t="s">
        <v>218</v>
      </c>
      <c r="E247" s="143" t="s">
        <v>219</v>
      </c>
      <c r="F247" s="141">
        <v>11</v>
      </c>
      <c r="G247" s="141" t="s">
        <v>116</v>
      </c>
      <c r="H247" s="141"/>
      <c r="I247" s="144" t="str">
        <f t="shared" si="557"/>
        <v>ProVisioNET_study_108_08_label</v>
      </c>
      <c r="J247" s="141" t="s">
        <v>114</v>
      </c>
      <c r="K247" s="145" t="s">
        <v>177</v>
      </c>
      <c r="L247" s="141" t="s">
        <v>192</v>
      </c>
      <c r="M247" s="141">
        <v>10</v>
      </c>
      <c r="N247" s="141" t="s">
        <v>184</v>
      </c>
      <c r="O247" s="141">
        <v>0</v>
      </c>
      <c r="P247" s="146" t="s">
        <v>10</v>
      </c>
      <c r="Q247" s="146" t="s">
        <v>17</v>
      </c>
      <c r="R247" s="146">
        <v>14</v>
      </c>
      <c r="S247" s="146">
        <v>5</v>
      </c>
      <c r="T247" s="146">
        <v>1997</v>
      </c>
      <c r="U247" s="161" t="str">
        <f>"14/5/1997"</f>
        <v>14/5/1997</v>
      </c>
      <c r="V247" s="146">
        <v>13</v>
      </c>
      <c r="W247" s="146">
        <v>10</v>
      </c>
      <c r="X247" s="146">
        <v>2021</v>
      </c>
      <c r="Y247" s="146" t="str">
        <f>V247&amp;"/"&amp;W247&amp;"/"&amp;X247</f>
        <v>13/10/2021</v>
      </c>
    </row>
    <row r="248" spans="1:25" x14ac:dyDescent="0.3">
      <c r="A248" s="144" t="s">
        <v>116</v>
      </c>
      <c r="B248" s="154" t="s">
        <v>175</v>
      </c>
      <c r="C248" s="154" t="s">
        <v>0</v>
      </c>
      <c r="D248" s="148" t="s">
        <v>218</v>
      </c>
      <c r="E248" s="155" t="s">
        <v>219</v>
      </c>
      <c r="F248" s="144">
        <v>11</v>
      </c>
      <c r="G248" s="144" t="s">
        <v>118</v>
      </c>
      <c r="H248" s="154">
        <v>1</v>
      </c>
      <c r="I248" s="144" t="str">
        <f t="shared" ref="I248:I255" si="558">CONCATENATE(B248,"_",C248,"_",D248,"_",E248,"_",G248,"_",H248)</f>
        <v>ProVisioNET_study_108_08_cam1_1</v>
      </c>
      <c r="J248" s="149" t="s">
        <v>187</v>
      </c>
      <c r="K248" s="154" t="s">
        <v>177</v>
      </c>
      <c r="L248" s="154" t="s">
        <v>192</v>
      </c>
      <c r="M248" s="154">
        <v>10</v>
      </c>
      <c r="N248" s="154" t="s">
        <v>184</v>
      </c>
      <c r="O248" s="154">
        <v>0</v>
      </c>
      <c r="P248" s="150" t="s">
        <v>10</v>
      </c>
      <c r="Q248" s="150" t="s">
        <v>17</v>
      </c>
      <c r="R248" s="154">
        <v>14</v>
      </c>
      <c r="S248" s="154">
        <v>5</v>
      </c>
      <c r="T248" s="154">
        <v>1997</v>
      </c>
      <c r="U248" s="159" t="str">
        <f>"14/5/1997"</f>
        <v>14/5/1997</v>
      </c>
      <c r="V248" s="150">
        <v>13</v>
      </c>
      <c r="W248" s="150">
        <v>10</v>
      </c>
      <c r="X248" s="150">
        <v>2021</v>
      </c>
      <c r="Y248" s="150" t="str">
        <f t="shared" ref="Y248:Y262" si="559">V248&amp;"/"&amp;W248&amp;"/"&amp;X248</f>
        <v>13/10/2021</v>
      </c>
    </row>
    <row r="249" spans="1:25" x14ac:dyDescent="0.3">
      <c r="A249" s="144" t="s">
        <v>116</v>
      </c>
      <c r="B249" s="154" t="s">
        <v>175</v>
      </c>
      <c r="C249" s="154" t="s">
        <v>0</v>
      </c>
      <c r="D249" s="148" t="s">
        <v>218</v>
      </c>
      <c r="E249" s="155" t="s">
        <v>219</v>
      </c>
      <c r="F249" s="144">
        <v>11</v>
      </c>
      <c r="G249" s="144" t="s">
        <v>118</v>
      </c>
      <c r="H249" s="144">
        <v>2</v>
      </c>
      <c r="I249" s="144" t="str">
        <f t="shared" si="558"/>
        <v>ProVisioNET_study_108_08_cam1_2</v>
      </c>
      <c r="J249" s="149" t="s">
        <v>187</v>
      </c>
      <c r="K249" s="154" t="s">
        <v>177</v>
      </c>
      <c r="L249" s="154" t="s">
        <v>192</v>
      </c>
      <c r="M249" s="154">
        <v>10</v>
      </c>
      <c r="N249" s="154" t="s">
        <v>184</v>
      </c>
      <c r="O249" s="154">
        <v>0</v>
      </c>
      <c r="P249" s="150" t="s">
        <v>10</v>
      </c>
      <c r="Q249" s="150" t="s">
        <v>17</v>
      </c>
      <c r="R249" s="154">
        <v>14</v>
      </c>
      <c r="S249" s="154">
        <v>5</v>
      </c>
      <c r="T249" s="154">
        <v>1997</v>
      </c>
      <c r="U249" s="159" t="str">
        <f t="shared" ref="U249:U262" si="560">"14/5/1997"</f>
        <v>14/5/1997</v>
      </c>
      <c r="V249" s="150">
        <v>13</v>
      </c>
      <c r="W249" s="150">
        <v>10</v>
      </c>
      <c r="X249" s="150">
        <v>2021</v>
      </c>
      <c r="Y249" s="150" t="str">
        <f t="shared" si="559"/>
        <v>13/10/2021</v>
      </c>
    </row>
    <row r="250" spans="1:25" x14ac:dyDescent="0.3">
      <c r="A250" s="144" t="s">
        <v>116</v>
      </c>
      <c r="B250" s="154" t="s">
        <v>175</v>
      </c>
      <c r="C250" s="154" t="s">
        <v>0</v>
      </c>
      <c r="D250" s="148" t="s">
        <v>218</v>
      </c>
      <c r="E250" s="155" t="s">
        <v>219</v>
      </c>
      <c r="F250" s="144">
        <v>11</v>
      </c>
      <c r="G250" s="144" t="s">
        <v>30</v>
      </c>
      <c r="H250" s="144">
        <v>1</v>
      </c>
      <c r="I250" s="144" t="str">
        <f t="shared" si="558"/>
        <v>ProVisioNET_study_108_08_cam2_1</v>
      </c>
      <c r="J250" s="149" t="s">
        <v>187</v>
      </c>
      <c r="K250" s="154" t="s">
        <v>177</v>
      </c>
      <c r="L250" s="154" t="s">
        <v>192</v>
      </c>
      <c r="M250" s="154">
        <v>10</v>
      </c>
      <c r="N250" s="154" t="s">
        <v>184</v>
      </c>
      <c r="O250" s="154">
        <v>0</v>
      </c>
      <c r="P250" s="150" t="s">
        <v>10</v>
      </c>
      <c r="Q250" s="150" t="s">
        <v>17</v>
      </c>
      <c r="R250" s="154">
        <v>14</v>
      </c>
      <c r="S250" s="154">
        <v>5</v>
      </c>
      <c r="T250" s="154">
        <v>1997</v>
      </c>
      <c r="U250" s="159" t="str">
        <f t="shared" si="560"/>
        <v>14/5/1997</v>
      </c>
      <c r="V250" s="150">
        <v>13</v>
      </c>
      <c r="W250" s="150">
        <v>10</v>
      </c>
      <c r="X250" s="150">
        <v>2021</v>
      </c>
      <c r="Y250" s="150" t="str">
        <f t="shared" si="559"/>
        <v>13/10/2021</v>
      </c>
    </row>
    <row r="251" spans="1:25" x14ac:dyDescent="0.3">
      <c r="A251" s="144" t="s">
        <v>116</v>
      </c>
      <c r="B251" s="154" t="s">
        <v>175</v>
      </c>
      <c r="C251" s="154" t="s">
        <v>0</v>
      </c>
      <c r="D251" s="148" t="s">
        <v>218</v>
      </c>
      <c r="E251" s="155" t="s">
        <v>219</v>
      </c>
      <c r="F251" s="144">
        <v>11</v>
      </c>
      <c r="G251" s="144" t="s">
        <v>30</v>
      </c>
      <c r="H251" s="144">
        <v>2</v>
      </c>
      <c r="I251" s="144" t="str">
        <f t="shared" si="558"/>
        <v>ProVisioNET_study_108_08_cam2_2</v>
      </c>
      <c r="J251" s="149" t="s">
        <v>187</v>
      </c>
      <c r="K251" s="154" t="s">
        <v>177</v>
      </c>
      <c r="L251" s="154" t="s">
        <v>192</v>
      </c>
      <c r="M251" s="154">
        <v>10</v>
      </c>
      <c r="N251" s="154" t="s">
        <v>184</v>
      </c>
      <c r="O251" s="154">
        <v>0</v>
      </c>
      <c r="P251" s="150" t="s">
        <v>10</v>
      </c>
      <c r="Q251" s="150" t="s">
        <v>17</v>
      </c>
      <c r="R251" s="154">
        <v>14</v>
      </c>
      <c r="S251" s="154">
        <v>5</v>
      </c>
      <c r="T251" s="154">
        <v>1997</v>
      </c>
      <c r="U251" s="159" t="str">
        <f t="shared" si="560"/>
        <v>14/5/1997</v>
      </c>
      <c r="V251" s="150">
        <v>13</v>
      </c>
      <c r="W251" s="150">
        <v>10</v>
      </c>
      <c r="X251" s="150">
        <v>2021</v>
      </c>
      <c r="Y251" s="150" t="str">
        <f t="shared" si="559"/>
        <v>13/10/2021</v>
      </c>
    </row>
    <row r="252" spans="1:25" x14ac:dyDescent="0.3">
      <c r="A252" s="144" t="s">
        <v>116</v>
      </c>
      <c r="B252" s="154" t="s">
        <v>175</v>
      </c>
      <c r="C252" s="154" t="s">
        <v>0</v>
      </c>
      <c r="D252" s="148" t="s">
        <v>218</v>
      </c>
      <c r="E252" s="155" t="s">
        <v>219</v>
      </c>
      <c r="F252" s="144">
        <v>11</v>
      </c>
      <c r="G252" s="144" t="s">
        <v>31</v>
      </c>
      <c r="H252" s="144">
        <v>1</v>
      </c>
      <c r="I252" s="144" t="str">
        <f t="shared" si="558"/>
        <v>ProVisioNET_study_108_08_cam3_1</v>
      </c>
      <c r="J252" s="149" t="s">
        <v>187</v>
      </c>
      <c r="K252" s="154" t="s">
        <v>177</v>
      </c>
      <c r="L252" s="154" t="s">
        <v>192</v>
      </c>
      <c r="M252" s="154">
        <v>10</v>
      </c>
      <c r="N252" s="154" t="s">
        <v>184</v>
      </c>
      <c r="O252" s="154">
        <v>0</v>
      </c>
      <c r="P252" s="150" t="s">
        <v>10</v>
      </c>
      <c r="Q252" s="150" t="s">
        <v>17</v>
      </c>
      <c r="R252" s="154">
        <v>14</v>
      </c>
      <c r="S252" s="154">
        <v>5</v>
      </c>
      <c r="T252" s="154">
        <v>1997</v>
      </c>
      <c r="U252" s="159" t="str">
        <f t="shared" si="560"/>
        <v>14/5/1997</v>
      </c>
      <c r="V252" s="150">
        <v>13</v>
      </c>
      <c r="W252" s="150">
        <v>10</v>
      </c>
      <c r="X252" s="150">
        <v>2021</v>
      </c>
      <c r="Y252" s="150" t="str">
        <f t="shared" si="559"/>
        <v>13/10/2021</v>
      </c>
    </row>
    <row r="253" spans="1:25" x14ac:dyDescent="0.3">
      <c r="A253" s="144" t="s">
        <v>116</v>
      </c>
      <c r="B253" s="154" t="s">
        <v>175</v>
      </c>
      <c r="C253" s="154" t="s">
        <v>0</v>
      </c>
      <c r="D253" s="148" t="s">
        <v>218</v>
      </c>
      <c r="E253" s="155" t="s">
        <v>219</v>
      </c>
      <c r="F253" s="144">
        <v>11</v>
      </c>
      <c r="G253" s="144" t="s">
        <v>31</v>
      </c>
      <c r="H253" s="144">
        <v>2</v>
      </c>
      <c r="I253" s="144" t="str">
        <f t="shared" si="558"/>
        <v>ProVisioNET_study_108_08_cam3_2</v>
      </c>
      <c r="J253" s="149" t="s">
        <v>187</v>
      </c>
      <c r="K253" s="154" t="s">
        <v>177</v>
      </c>
      <c r="L253" s="154" t="s">
        <v>192</v>
      </c>
      <c r="M253" s="154">
        <v>10</v>
      </c>
      <c r="N253" s="154" t="s">
        <v>184</v>
      </c>
      <c r="O253" s="154">
        <v>0</v>
      </c>
      <c r="P253" s="150" t="s">
        <v>10</v>
      </c>
      <c r="Q253" s="150" t="s">
        <v>17</v>
      </c>
      <c r="R253" s="154">
        <v>14</v>
      </c>
      <c r="S253" s="154">
        <v>5</v>
      </c>
      <c r="T253" s="154">
        <v>1997</v>
      </c>
      <c r="U253" s="159" t="str">
        <f t="shared" si="560"/>
        <v>14/5/1997</v>
      </c>
      <c r="V253" s="150">
        <v>13</v>
      </c>
      <c r="W253" s="150">
        <v>10</v>
      </c>
      <c r="X253" s="150">
        <v>2021</v>
      </c>
      <c r="Y253" s="150" t="str">
        <f t="shared" si="559"/>
        <v>13/10/2021</v>
      </c>
    </row>
    <row r="254" spans="1:25" x14ac:dyDescent="0.3">
      <c r="A254" s="144" t="s">
        <v>116</v>
      </c>
      <c r="B254" s="154" t="s">
        <v>175</v>
      </c>
      <c r="C254" s="154" t="s">
        <v>0</v>
      </c>
      <c r="D254" s="148" t="s">
        <v>218</v>
      </c>
      <c r="E254" s="155" t="s">
        <v>219</v>
      </c>
      <c r="F254" s="144">
        <v>11</v>
      </c>
      <c r="G254" s="144" t="s">
        <v>32</v>
      </c>
      <c r="H254" s="144">
        <v>1</v>
      </c>
      <c r="I254" s="144" t="str">
        <f t="shared" si="558"/>
        <v>ProVisioNET_study_108_08_cam4_1</v>
      </c>
      <c r="J254" s="149" t="s">
        <v>187</v>
      </c>
      <c r="K254" s="154" t="s">
        <v>177</v>
      </c>
      <c r="L254" s="154" t="s">
        <v>192</v>
      </c>
      <c r="M254" s="154">
        <v>10</v>
      </c>
      <c r="N254" s="154" t="s">
        <v>184</v>
      </c>
      <c r="O254" s="154">
        <v>0</v>
      </c>
      <c r="P254" s="150" t="s">
        <v>10</v>
      </c>
      <c r="Q254" s="150" t="s">
        <v>17</v>
      </c>
      <c r="R254" s="154">
        <v>14</v>
      </c>
      <c r="S254" s="154">
        <v>5</v>
      </c>
      <c r="T254" s="154">
        <v>1997</v>
      </c>
      <c r="U254" s="159" t="str">
        <f t="shared" si="560"/>
        <v>14/5/1997</v>
      </c>
      <c r="V254" s="150">
        <v>13</v>
      </c>
      <c r="W254" s="150">
        <v>10</v>
      </c>
      <c r="X254" s="150">
        <v>2021</v>
      </c>
      <c r="Y254" s="150" t="str">
        <f t="shared" si="559"/>
        <v>13/10/2021</v>
      </c>
    </row>
    <row r="255" spans="1:25" x14ac:dyDescent="0.3">
      <c r="A255" s="144" t="s">
        <v>116</v>
      </c>
      <c r="B255" s="154" t="s">
        <v>175</v>
      </c>
      <c r="C255" s="154" t="s">
        <v>0</v>
      </c>
      <c r="D255" s="148" t="s">
        <v>218</v>
      </c>
      <c r="E255" s="155" t="s">
        <v>219</v>
      </c>
      <c r="F255" s="144">
        <v>11</v>
      </c>
      <c r="G255" s="144" t="s">
        <v>32</v>
      </c>
      <c r="H255" s="144">
        <v>2</v>
      </c>
      <c r="I255" s="144" t="str">
        <f t="shared" si="558"/>
        <v>ProVisioNET_study_108_08_cam4_2</v>
      </c>
      <c r="J255" s="149" t="s">
        <v>187</v>
      </c>
      <c r="K255" s="154" t="s">
        <v>177</v>
      </c>
      <c r="L255" s="154" t="s">
        <v>192</v>
      </c>
      <c r="M255" s="154">
        <v>10</v>
      </c>
      <c r="N255" s="154" t="s">
        <v>184</v>
      </c>
      <c r="O255" s="154">
        <v>0</v>
      </c>
      <c r="P255" s="150" t="s">
        <v>10</v>
      </c>
      <c r="Q255" s="150" t="s">
        <v>17</v>
      </c>
      <c r="R255" s="154">
        <v>14</v>
      </c>
      <c r="S255" s="154">
        <v>5</v>
      </c>
      <c r="T255" s="154">
        <v>1997</v>
      </c>
      <c r="U255" s="159" t="str">
        <f t="shared" si="560"/>
        <v>14/5/1997</v>
      </c>
      <c r="V255" s="150">
        <v>13</v>
      </c>
      <c r="W255" s="150">
        <v>10</v>
      </c>
      <c r="X255" s="150">
        <v>2021</v>
      </c>
      <c r="Y255" s="150" t="str">
        <f t="shared" si="559"/>
        <v>13/10/2021</v>
      </c>
    </row>
    <row r="256" spans="1:25" x14ac:dyDescent="0.3">
      <c r="A256" s="144" t="s">
        <v>116</v>
      </c>
      <c r="B256" s="154" t="s">
        <v>175</v>
      </c>
      <c r="C256" s="154" t="s">
        <v>0</v>
      </c>
      <c r="D256" s="148" t="s">
        <v>218</v>
      </c>
      <c r="E256" s="155" t="s">
        <v>219</v>
      </c>
      <c r="F256" s="144">
        <v>11</v>
      </c>
      <c r="G256" s="144" t="s">
        <v>119</v>
      </c>
      <c r="I256" s="144" t="str">
        <f t="shared" ref="I256:I263" si="561">CONCATENATE(B256,"_",C256,"_",D256,"_",E256,"_",G256)</f>
        <v>ProVisioNET_study_108_08_glasses</v>
      </c>
      <c r="J256" s="149" t="s">
        <v>187</v>
      </c>
      <c r="K256" s="154" t="s">
        <v>177</v>
      </c>
      <c r="L256" s="154" t="s">
        <v>192</v>
      </c>
      <c r="M256" s="154">
        <v>10</v>
      </c>
      <c r="N256" s="154" t="s">
        <v>184</v>
      </c>
      <c r="O256" s="154">
        <v>0</v>
      </c>
      <c r="P256" s="150" t="s">
        <v>10</v>
      </c>
      <c r="Q256" s="150" t="s">
        <v>17</v>
      </c>
      <c r="R256" s="154">
        <v>14</v>
      </c>
      <c r="S256" s="154">
        <v>5</v>
      </c>
      <c r="T256" s="154">
        <v>1997</v>
      </c>
      <c r="U256" s="159" t="str">
        <f t="shared" si="560"/>
        <v>14/5/1997</v>
      </c>
      <c r="V256" s="150">
        <v>13</v>
      </c>
      <c r="W256" s="150">
        <v>10</v>
      </c>
      <c r="X256" s="150">
        <v>2021</v>
      </c>
      <c r="Y256" s="150" t="str">
        <f t="shared" si="559"/>
        <v>13/10/2021</v>
      </c>
    </row>
    <row r="257" spans="1:25" x14ac:dyDescent="0.3">
      <c r="A257" s="144" t="s">
        <v>116</v>
      </c>
      <c r="B257" s="154" t="s">
        <v>175</v>
      </c>
      <c r="C257" s="154" t="s">
        <v>0</v>
      </c>
      <c r="D257" s="148" t="s">
        <v>218</v>
      </c>
      <c r="E257" s="155" t="s">
        <v>219</v>
      </c>
      <c r="F257" s="144">
        <v>11</v>
      </c>
      <c r="G257" s="144" t="s">
        <v>120</v>
      </c>
      <c r="I257" s="144" t="str">
        <f t="shared" si="561"/>
        <v>ProVisioNET_study_108_08_ambient</v>
      </c>
      <c r="J257" s="149" t="s">
        <v>187</v>
      </c>
      <c r="K257" s="154" t="s">
        <v>177</v>
      </c>
      <c r="L257" s="154" t="s">
        <v>192</v>
      </c>
      <c r="M257" s="154">
        <v>10</v>
      </c>
      <c r="N257" s="154" t="s">
        <v>184</v>
      </c>
      <c r="O257" s="154">
        <v>0</v>
      </c>
      <c r="P257" s="150" t="s">
        <v>10</v>
      </c>
      <c r="Q257" s="150" t="s">
        <v>17</v>
      </c>
      <c r="R257" s="154">
        <v>14</v>
      </c>
      <c r="S257" s="154">
        <v>5</v>
      </c>
      <c r="T257" s="154">
        <v>1997</v>
      </c>
      <c r="U257" s="159" t="str">
        <f t="shared" si="560"/>
        <v>14/5/1997</v>
      </c>
      <c r="V257" s="150">
        <v>13</v>
      </c>
      <c r="W257" s="150">
        <v>10</v>
      </c>
      <c r="X257" s="150">
        <v>2021</v>
      </c>
      <c r="Y257" s="150" t="str">
        <f t="shared" si="559"/>
        <v>13/10/2021</v>
      </c>
    </row>
    <row r="258" spans="1:25" x14ac:dyDescent="0.3">
      <c r="A258" s="144" t="s">
        <v>116</v>
      </c>
      <c r="B258" s="154" t="s">
        <v>175</v>
      </c>
      <c r="C258" s="154" t="s">
        <v>0</v>
      </c>
      <c r="D258" s="148" t="s">
        <v>218</v>
      </c>
      <c r="E258" s="155" t="s">
        <v>219</v>
      </c>
      <c r="F258" s="144">
        <v>11</v>
      </c>
      <c r="G258" s="144" t="s">
        <v>121</v>
      </c>
      <c r="I258" s="144" t="str">
        <f t="shared" si="561"/>
        <v>ProVisioNET_study_108_08_ETrawdata</v>
      </c>
      <c r="J258" s="149" t="s">
        <v>187</v>
      </c>
      <c r="K258" s="154" t="s">
        <v>177</v>
      </c>
      <c r="L258" s="154" t="s">
        <v>192</v>
      </c>
      <c r="M258" s="154">
        <v>10</v>
      </c>
      <c r="N258" s="154" t="s">
        <v>184</v>
      </c>
      <c r="O258" s="154">
        <v>0</v>
      </c>
      <c r="P258" s="150" t="s">
        <v>10</v>
      </c>
      <c r="Q258" s="150" t="s">
        <v>17</v>
      </c>
      <c r="R258" s="154">
        <v>14</v>
      </c>
      <c r="S258" s="154">
        <v>5</v>
      </c>
      <c r="T258" s="154">
        <v>1997</v>
      </c>
      <c r="U258" s="159" t="str">
        <f t="shared" si="560"/>
        <v>14/5/1997</v>
      </c>
      <c r="V258" s="150">
        <v>13</v>
      </c>
      <c r="W258" s="150">
        <v>10</v>
      </c>
      <c r="X258" s="150">
        <v>2021</v>
      </c>
      <c r="Y258" s="150" t="str">
        <f t="shared" si="559"/>
        <v>13/10/2021</v>
      </c>
    </row>
    <row r="259" spans="1:25" x14ac:dyDescent="0.3">
      <c r="A259" s="144" t="s">
        <v>116</v>
      </c>
      <c r="B259" s="154" t="s">
        <v>175</v>
      </c>
      <c r="C259" s="154" t="s">
        <v>0</v>
      </c>
      <c r="D259" s="148" t="s">
        <v>218</v>
      </c>
      <c r="E259" s="155" t="s">
        <v>219</v>
      </c>
      <c r="F259" s="144">
        <v>11</v>
      </c>
      <c r="G259" s="144" t="s">
        <v>185</v>
      </c>
      <c r="I259" s="144" t="str">
        <f t="shared" si="561"/>
        <v>ProVisioNET_study_108_08_sri_obs</v>
      </c>
      <c r="J259" s="149" t="s">
        <v>187</v>
      </c>
      <c r="K259" s="154" t="s">
        <v>177</v>
      </c>
      <c r="L259" s="154" t="s">
        <v>192</v>
      </c>
      <c r="M259" s="154">
        <v>10</v>
      </c>
      <c r="N259" s="154" t="s">
        <v>184</v>
      </c>
      <c r="O259" s="154">
        <v>0</v>
      </c>
      <c r="P259" s="150" t="s">
        <v>10</v>
      </c>
      <c r="Q259" s="150" t="s">
        <v>17</v>
      </c>
      <c r="R259" s="154">
        <v>14</v>
      </c>
      <c r="S259" s="154">
        <v>5</v>
      </c>
      <c r="T259" s="154">
        <v>1997</v>
      </c>
      <c r="U259" s="159" t="str">
        <f t="shared" si="560"/>
        <v>14/5/1997</v>
      </c>
      <c r="V259" s="150">
        <v>13</v>
      </c>
      <c r="W259" s="150">
        <v>10</v>
      </c>
      <c r="X259" s="150">
        <v>2021</v>
      </c>
      <c r="Y259" s="150" t="str">
        <f t="shared" si="559"/>
        <v>13/10/2021</v>
      </c>
    </row>
    <row r="260" spans="1:25" x14ac:dyDescent="0.3">
      <c r="A260" s="144" t="s">
        <v>116</v>
      </c>
      <c r="B260" s="154" t="s">
        <v>175</v>
      </c>
      <c r="C260" s="154" t="s">
        <v>0</v>
      </c>
      <c r="D260" s="148" t="s">
        <v>218</v>
      </c>
      <c r="E260" s="155" t="s">
        <v>219</v>
      </c>
      <c r="F260" s="144">
        <v>11</v>
      </c>
      <c r="G260" s="144" t="s">
        <v>179</v>
      </c>
      <c r="I260" s="144" t="str">
        <f t="shared" si="561"/>
        <v>ProVisioNET_study_108_08_sri_ambient</v>
      </c>
      <c r="J260" s="149" t="s">
        <v>187</v>
      </c>
      <c r="K260" s="154" t="s">
        <v>177</v>
      </c>
      <c r="L260" s="154" t="s">
        <v>192</v>
      </c>
      <c r="M260" s="154">
        <v>10</v>
      </c>
      <c r="N260" s="154" t="s">
        <v>184</v>
      </c>
      <c r="O260" s="154">
        <v>0</v>
      </c>
      <c r="P260" s="150" t="s">
        <v>10</v>
      </c>
      <c r="Q260" s="150" t="s">
        <v>17</v>
      </c>
      <c r="R260" s="154">
        <v>14</v>
      </c>
      <c r="S260" s="154">
        <v>5</v>
      </c>
      <c r="T260" s="154">
        <v>1997</v>
      </c>
      <c r="U260" s="159" t="str">
        <f t="shared" si="560"/>
        <v>14/5/1997</v>
      </c>
      <c r="V260" s="150">
        <v>13</v>
      </c>
      <c r="W260" s="150">
        <v>10</v>
      </c>
      <c r="X260" s="150">
        <v>2021</v>
      </c>
      <c r="Y260" s="150" t="str">
        <f t="shared" si="559"/>
        <v>13/10/2021</v>
      </c>
    </row>
    <row r="261" spans="1:25" x14ac:dyDescent="0.3">
      <c r="A261" s="144" t="s">
        <v>116</v>
      </c>
      <c r="B261" s="154" t="s">
        <v>175</v>
      </c>
      <c r="C261" s="154" t="s">
        <v>0</v>
      </c>
      <c r="D261" s="148" t="s">
        <v>218</v>
      </c>
      <c r="E261" s="155" t="s">
        <v>219</v>
      </c>
      <c r="F261" s="144">
        <v>11</v>
      </c>
      <c r="G261" s="144" t="s">
        <v>198</v>
      </c>
      <c r="I261" s="144" t="str">
        <f t="shared" si="561"/>
        <v>ProVisioNET_study_108_08_fitbit</v>
      </c>
      <c r="J261" s="149" t="s">
        <v>187</v>
      </c>
      <c r="K261" s="154" t="s">
        <v>177</v>
      </c>
      <c r="L261" s="154" t="s">
        <v>192</v>
      </c>
      <c r="M261" s="154">
        <v>10</v>
      </c>
      <c r="N261" s="154" t="s">
        <v>184</v>
      </c>
      <c r="O261" s="154">
        <v>0</v>
      </c>
      <c r="P261" s="150" t="s">
        <v>10</v>
      </c>
      <c r="Q261" s="150" t="s">
        <v>17</v>
      </c>
      <c r="R261" s="154">
        <v>14</v>
      </c>
      <c r="S261" s="154">
        <v>5</v>
      </c>
      <c r="T261" s="154">
        <v>1997</v>
      </c>
      <c r="U261" s="159" t="str">
        <f t="shared" si="560"/>
        <v>14/5/1997</v>
      </c>
      <c r="V261" s="150">
        <v>13</v>
      </c>
      <c r="W261" s="150">
        <v>10</v>
      </c>
      <c r="X261" s="150">
        <v>2021</v>
      </c>
      <c r="Y261" s="150" t="str">
        <f t="shared" si="559"/>
        <v>13/10/2021</v>
      </c>
    </row>
    <row r="262" spans="1:25" s="156" customFormat="1" x14ac:dyDescent="0.3">
      <c r="A262" s="151" t="s">
        <v>116</v>
      </c>
      <c r="B262" s="156" t="s">
        <v>175</v>
      </c>
      <c r="C262" s="156" t="s">
        <v>0</v>
      </c>
      <c r="D262" s="152" t="s">
        <v>218</v>
      </c>
      <c r="E262" s="157" t="s">
        <v>219</v>
      </c>
      <c r="F262" s="151">
        <v>11</v>
      </c>
      <c r="G262" s="151" t="s">
        <v>194</v>
      </c>
      <c r="I262" s="151" t="str">
        <f t="shared" si="561"/>
        <v>ProVisioNET_study_108_08_zed</v>
      </c>
      <c r="J262" s="153"/>
      <c r="K262" s="156" t="s">
        <v>177</v>
      </c>
      <c r="L262" s="156" t="s">
        <v>192</v>
      </c>
      <c r="M262" s="156">
        <v>10</v>
      </c>
      <c r="N262" s="156" t="s">
        <v>184</v>
      </c>
      <c r="O262" s="156">
        <v>0</v>
      </c>
      <c r="P262" s="151" t="s">
        <v>10</v>
      </c>
      <c r="Q262" s="151" t="s">
        <v>17</v>
      </c>
      <c r="R262" s="156">
        <v>14</v>
      </c>
      <c r="S262" s="156">
        <v>5</v>
      </c>
      <c r="T262" s="156">
        <v>1997</v>
      </c>
      <c r="U262" s="160" t="str">
        <f t="shared" si="560"/>
        <v>14/5/1997</v>
      </c>
      <c r="V262" s="151">
        <v>13</v>
      </c>
      <c r="W262" s="151">
        <v>10</v>
      </c>
      <c r="X262" s="151">
        <v>2021</v>
      </c>
      <c r="Y262" s="151" t="str">
        <f t="shared" si="559"/>
        <v>13/10/2021</v>
      </c>
    </row>
    <row r="263" spans="1:25" x14ac:dyDescent="0.3">
      <c r="A263" s="140" t="s">
        <v>116</v>
      </c>
      <c r="B263" s="141" t="s">
        <v>175</v>
      </c>
      <c r="C263" s="141" t="s">
        <v>0</v>
      </c>
      <c r="D263" s="142" t="s">
        <v>220</v>
      </c>
      <c r="E263" s="143" t="s">
        <v>19</v>
      </c>
      <c r="F263" s="141">
        <v>12</v>
      </c>
      <c r="G263" s="141" t="s">
        <v>116</v>
      </c>
      <c r="H263" s="141"/>
      <c r="I263" s="144" t="str">
        <f t="shared" si="561"/>
        <v>ProVisioNET_study_109_01_label</v>
      </c>
      <c r="J263" s="141" t="s">
        <v>114</v>
      </c>
      <c r="K263" s="145" t="s">
        <v>195</v>
      </c>
      <c r="L263" s="141" t="s">
        <v>192</v>
      </c>
      <c r="M263" s="141">
        <v>10</v>
      </c>
      <c r="N263" s="141" t="s">
        <v>221</v>
      </c>
      <c r="O263" s="141">
        <v>0</v>
      </c>
      <c r="P263" s="146" t="s">
        <v>10</v>
      </c>
      <c r="Q263" s="146" t="s">
        <v>17</v>
      </c>
      <c r="R263" s="146">
        <v>7</v>
      </c>
      <c r="S263" s="146">
        <v>4</v>
      </c>
      <c r="T263" s="146">
        <v>1998</v>
      </c>
      <c r="U263" s="146" t="str">
        <f>R263&amp;"/"&amp;S263&amp;"/"&amp;T263</f>
        <v>7/4/1998</v>
      </c>
      <c r="V263" s="146">
        <v>18</v>
      </c>
      <c r="W263" s="146">
        <v>10</v>
      </c>
      <c r="X263" s="146">
        <v>2021</v>
      </c>
      <c r="Y263" s="146" t="str">
        <f>V263&amp;"/"&amp;W263&amp;"/"&amp;X263</f>
        <v>18/10/2021</v>
      </c>
    </row>
    <row r="264" spans="1:25" x14ac:dyDescent="0.3">
      <c r="A264" s="144" t="s">
        <v>116</v>
      </c>
      <c r="B264" s="154" t="s">
        <v>175</v>
      </c>
      <c r="C264" s="154" t="s">
        <v>0</v>
      </c>
      <c r="D264" s="148" t="s">
        <v>220</v>
      </c>
      <c r="E264" s="155" t="s">
        <v>19</v>
      </c>
      <c r="F264" s="144">
        <v>12</v>
      </c>
      <c r="G264" s="144" t="s">
        <v>118</v>
      </c>
      <c r="H264" s="154">
        <v>1</v>
      </c>
      <c r="I264" s="144" t="str">
        <f t="shared" ref="I264:I271" si="562">CONCATENATE(B264,"_",C264,"_",D264,"_",E264,"_",G264,"_",H264)</f>
        <v>ProVisioNET_study_109_01_cam1_1</v>
      </c>
      <c r="J264" s="149" t="s">
        <v>187</v>
      </c>
      <c r="K264" s="154" t="s">
        <v>195</v>
      </c>
      <c r="L264" s="154" t="s">
        <v>192</v>
      </c>
      <c r="M264" s="154">
        <v>10</v>
      </c>
      <c r="N264" s="154" t="s">
        <v>221</v>
      </c>
      <c r="O264" s="154">
        <v>0</v>
      </c>
      <c r="P264" s="150" t="s">
        <v>10</v>
      </c>
      <c r="Q264" s="150" t="s">
        <v>17</v>
      </c>
      <c r="R264" s="154">
        <v>7</v>
      </c>
      <c r="S264" s="154">
        <v>4</v>
      </c>
      <c r="T264" s="154">
        <v>1998</v>
      </c>
      <c r="U264" s="159" t="str">
        <f>"7/4/1998"</f>
        <v>7/4/1998</v>
      </c>
      <c r="V264" s="150">
        <v>18</v>
      </c>
      <c r="W264" s="150">
        <v>10</v>
      </c>
      <c r="X264" s="150">
        <v>2021</v>
      </c>
      <c r="Y264" s="150" t="str">
        <f t="shared" ref="Y264:Y278" si="563">V264&amp;"/"&amp;W264&amp;"/"&amp;X264</f>
        <v>18/10/2021</v>
      </c>
    </row>
    <row r="265" spans="1:25" x14ac:dyDescent="0.3">
      <c r="A265" s="144" t="s">
        <v>116</v>
      </c>
      <c r="B265" s="154" t="s">
        <v>175</v>
      </c>
      <c r="C265" s="154" t="s">
        <v>0</v>
      </c>
      <c r="D265" s="148" t="s">
        <v>220</v>
      </c>
      <c r="E265" s="155" t="s">
        <v>19</v>
      </c>
      <c r="F265" s="144">
        <v>12</v>
      </c>
      <c r="G265" s="144" t="s">
        <v>118</v>
      </c>
      <c r="H265" s="144">
        <v>2</v>
      </c>
      <c r="I265" s="144" t="str">
        <f t="shared" si="562"/>
        <v>ProVisioNET_study_109_01_cam1_2</v>
      </c>
      <c r="J265" s="149" t="s">
        <v>187</v>
      </c>
      <c r="K265" s="154" t="s">
        <v>195</v>
      </c>
      <c r="L265" s="154" t="s">
        <v>192</v>
      </c>
      <c r="M265" s="154">
        <v>10</v>
      </c>
      <c r="N265" s="154" t="s">
        <v>221</v>
      </c>
      <c r="O265" s="154">
        <v>0</v>
      </c>
      <c r="P265" s="150" t="s">
        <v>10</v>
      </c>
      <c r="Q265" s="150" t="s">
        <v>17</v>
      </c>
      <c r="R265" s="154">
        <v>7</v>
      </c>
      <c r="S265" s="154">
        <v>4</v>
      </c>
      <c r="T265" s="154">
        <v>1998</v>
      </c>
      <c r="U265" s="159" t="str">
        <f t="shared" ref="U265:U278" si="564">"7/4/1998"</f>
        <v>7/4/1998</v>
      </c>
      <c r="V265" s="150">
        <v>18</v>
      </c>
      <c r="W265" s="150">
        <v>10</v>
      </c>
      <c r="X265" s="150">
        <v>2021</v>
      </c>
      <c r="Y265" s="150" t="str">
        <f t="shared" si="563"/>
        <v>18/10/2021</v>
      </c>
    </row>
    <row r="266" spans="1:25" x14ac:dyDescent="0.3">
      <c r="A266" s="144" t="s">
        <v>116</v>
      </c>
      <c r="B266" s="154" t="s">
        <v>175</v>
      </c>
      <c r="C266" s="154" t="s">
        <v>0</v>
      </c>
      <c r="D266" s="148" t="s">
        <v>220</v>
      </c>
      <c r="E266" s="155" t="s">
        <v>19</v>
      </c>
      <c r="F266" s="144">
        <v>12</v>
      </c>
      <c r="G266" s="144" t="s">
        <v>30</v>
      </c>
      <c r="H266" s="144">
        <v>1</v>
      </c>
      <c r="I266" s="144" t="str">
        <f t="shared" si="562"/>
        <v>ProVisioNET_study_109_01_cam2_1</v>
      </c>
      <c r="J266" s="149" t="s">
        <v>187</v>
      </c>
      <c r="K266" s="154" t="s">
        <v>195</v>
      </c>
      <c r="L266" s="154" t="s">
        <v>192</v>
      </c>
      <c r="M266" s="154">
        <v>10</v>
      </c>
      <c r="N266" s="154" t="s">
        <v>221</v>
      </c>
      <c r="O266" s="154">
        <v>0</v>
      </c>
      <c r="P266" s="150" t="s">
        <v>10</v>
      </c>
      <c r="Q266" s="150" t="s">
        <v>17</v>
      </c>
      <c r="R266" s="154">
        <v>7</v>
      </c>
      <c r="S266" s="154">
        <v>4</v>
      </c>
      <c r="T266" s="154">
        <v>1998</v>
      </c>
      <c r="U266" s="159" t="str">
        <f t="shared" si="564"/>
        <v>7/4/1998</v>
      </c>
      <c r="V266" s="150">
        <v>18</v>
      </c>
      <c r="W266" s="150">
        <v>10</v>
      </c>
      <c r="X266" s="150">
        <v>2021</v>
      </c>
      <c r="Y266" s="150" t="str">
        <f t="shared" si="563"/>
        <v>18/10/2021</v>
      </c>
    </row>
    <row r="267" spans="1:25" x14ac:dyDescent="0.3">
      <c r="A267" s="144" t="s">
        <v>116</v>
      </c>
      <c r="B267" s="154" t="s">
        <v>175</v>
      </c>
      <c r="C267" s="154" t="s">
        <v>0</v>
      </c>
      <c r="D267" s="148" t="s">
        <v>220</v>
      </c>
      <c r="E267" s="155" t="s">
        <v>19</v>
      </c>
      <c r="F267" s="144">
        <v>12</v>
      </c>
      <c r="G267" s="144" t="s">
        <v>30</v>
      </c>
      <c r="H267" s="144">
        <v>2</v>
      </c>
      <c r="I267" s="144" t="str">
        <f t="shared" si="562"/>
        <v>ProVisioNET_study_109_01_cam2_2</v>
      </c>
      <c r="J267" s="149" t="s">
        <v>187</v>
      </c>
      <c r="K267" s="154" t="s">
        <v>195</v>
      </c>
      <c r="L267" s="154" t="s">
        <v>192</v>
      </c>
      <c r="M267" s="154">
        <v>10</v>
      </c>
      <c r="N267" s="154" t="s">
        <v>221</v>
      </c>
      <c r="O267" s="154">
        <v>0</v>
      </c>
      <c r="P267" s="150" t="s">
        <v>10</v>
      </c>
      <c r="Q267" s="150" t="s">
        <v>17</v>
      </c>
      <c r="R267" s="154">
        <v>7</v>
      </c>
      <c r="S267" s="154">
        <v>4</v>
      </c>
      <c r="T267" s="154">
        <v>1998</v>
      </c>
      <c r="U267" s="159" t="str">
        <f t="shared" si="564"/>
        <v>7/4/1998</v>
      </c>
      <c r="V267" s="150">
        <v>18</v>
      </c>
      <c r="W267" s="150">
        <v>10</v>
      </c>
      <c r="X267" s="150">
        <v>2021</v>
      </c>
      <c r="Y267" s="150" t="str">
        <f t="shared" si="563"/>
        <v>18/10/2021</v>
      </c>
    </row>
    <row r="268" spans="1:25" x14ac:dyDescent="0.3">
      <c r="A268" s="144" t="s">
        <v>116</v>
      </c>
      <c r="B268" s="154" t="s">
        <v>175</v>
      </c>
      <c r="C268" s="154" t="s">
        <v>0</v>
      </c>
      <c r="D268" s="148" t="s">
        <v>220</v>
      </c>
      <c r="E268" s="155" t="s">
        <v>19</v>
      </c>
      <c r="F268" s="144">
        <v>12</v>
      </c>
      <c r="G268" s="144" t="s">
        <v>31</v>
      </c>
      <c r="H268" s="144">
        <v>1</v>
      </c>
      <c r="I268" s="144" t="str">
        <f t="shared" si="562"/>
        <v>ProVisioNET_study_109_01_cam3_1</v>
      </c>
      <c r="J268" s="149" t="s">
        <v>187</v>
      </c>
      <c r="K268" s="154" t="s">
        <v>195</v>
      </c>
      <c r="L268" s="154" t="s">
        <v>192</v>
      </c>
      <c r="M268" s="154">
        <v>10</v>
      </c>
      <c r="N268" s="154" t="s">
        <v>221</v>
      </c>
      <c r="O268" s="154">
        <v>0</v>
      </c>
      <c r="P268" s="150" t="s">
        <v>10</v>
      </c>
      <c r="Q268" s="150" t="s">
        <v>17</v>
      </c>
      <c r="R268" s="154">
        <v>7</v>
      </c>
      <c r="S268" s="154">
        <v>4</v>
      </c>
      <c r="T268" s="154">
        <v>1998</v>
      </c>
      <c r="U268" s="159" t="str">
        <f t="shared" si="564"/>
        <v>7/4/1998</v>
      </c>
      <c r="V268" s="150">
        <v>18</v>
      </c>
      <c r="W268" s="150">
        <v>10</v>
      </c>
      <c r="X268" s="150">
        <v>2021</v>
      </c>
      <c r="Y268" s="150" t="str">
        <f t="shared" si="563"/>
        <v>18/10/2021</v>
      </c>
    </row>
    <row r="269" spans="1:25" x14ac:dyDescent="0.3">
      <c r="A269" s="144" t="s">
        <v>116</v>
      </c>
      <c r="B269" s="154" t="s">
        <v>175</v>
      </c>
      <c r="C269" s="154" t="s">
        <v>0</v>
      </c>
      <c r="D269" s="148" t="s">
        <v>220</v>
      </c>
      <c r="E269" s="155" t="s">
        <v>19</v>
      </c>
      <c r="F269" s="144">
        <v>12</v>
      </c>
      <c r="G269" s="144" t="s">
        <v>31</v>
      </c>
      <c r="H269" s="144">
        <v>2</v>
      </c>
      <c r="I269" s="144" t="str">
        <f t="shared" si="562"/>
        <v>ProVisioNET_study_109_01_cam3_2</v>
      </c>
      <c r="J269" s="149" t="s">
        <v>187</v>
      </c>
      <c r="K269" s="154" t="s">
        <v>195</v>
      </c>
      <c r="L269" s="154" t="s">
        <v>192</v>
      </c>
      <c r="M269" s="154">
        <v>10</v>
      </c>
      <c r="N269" s="154" t="s">
        <v>221</v>
      </c>
      <c r="O269" s="154">
        <v>0</v>
      </c>
      <c r="P269" s="150" t="s">
        <v>10</v>
      </c>
      <c r="Q269" s="150" t="s">
        <v>17</v>
      </c>
      <c r="R269" s="154">
        <v>7</v>
      </c>
      <c r="S269" s="154">
        <v>4</v>
      </c>
      <c r="T269" s="154">
        <v>1998</v>
      </c>
      <c r="U269" s="159" t="str">
        <f t="shared" si="564"/>
        <v>7/4/1998</v>
      </c>
      <c r="V269" s="150">
        <v>18</v>
      </c>
      <c r="W269" s="150">
        <v>10</v>
      </c>
      <c r="X269" s="150">
        <v>2021</v>
      </c>
      <c r="Y269" s="150" t="str">
        <f t="shared" si="563"/>
        <v>18/10/2021</v>
      </c>
    </row>
    <row r="270" spans="1:25" x14ac:dyDescent="0.3">
      <c r="A270" s="144" t="s">
        <v>116</v>
      </c>
      <c r="B270" s="154" t="s">
        <v>175</v>
      </c>
      <c r="C270" s="154" t="s">
        <v>0</v>
      </c>
      <c r="D270" s="148" t="s">
        <v>220</v>
      </c>
      <c r="E270" s="155" t="s">
        <v>19</v>
      </c>
      <c r="F270" s="144">
        <v>12</v>
      </c>
      <c r="G270" s="144" t="s">
        <v>32</v>
      </c>
      <c r="H270" s="144">
        <v>1</v>
      </c>
      <c r="I270" s="144" t="str">
        <f t="shared" si="562"/>
        <v>ProVisioNET_study_109_01_cam4_1</v>
      </c>
      <c r="J270" s="149" t="s">
        <v>187</v>
      </c>
      <c r="K270" s="154" t="s">
        <v>195</v>
      </c>
      <c r="L270" s="154" t="s">
        <v>192</v>
      </c>
      <c r="M270" s="154">
        <v>10</v>
      </c>
      <c r="N270" s="154" t="s">
        <v>221</v>
      </c>
      <c r="O270" s="154">
        <v>0</v>
      </c>
      <c r="P270" s="150" t="s">
        <v>10</v>
      </c>
      <c r="Q270" s="150" t="s">
        <v>17</v>
      </c>
      <c r="R270" s="154">
        <v>7</v>
      </c>
      <c r="S270" s="154">
        <v>4</v>
      </c>
      <c r="T270" s="154">
        <v>1998</v>
      </c>
      <c r="U270" s="159" t="str">
        <f t="shared" si="564"/>
        <v>7/4/1998</v>
      </c>
      <c r="V270" s="150">
        <v>18</v>
      </c>
      <c r="W270" s="150">
        <v>10</v>
      </c>
      <c r="X270" s="150">
        <v>2021</v>
      </c>
      <c r="Y270" s="150" t="str">
        <f t="shared" si="563"/>
        <v>18/10/2021</v>
      </c>
    </row>
    <row r="271" spans="1:25" x14ac:dyDescent="0.3">
      <c r="A271" s="144" t="s">
        <v>116</v>
      </c>
      <c r="B271" s="154" t="s">
        <v>175</v>
      </c>
      <c r="C271" s="154" t="s">
        <v>0</v>
      </c>
      <c r="D271" s="148" t="s">
        <v>220</v>
      </c>
      <c r="E271" s="155" t="s">
        <v>19</v>
      </c>
      <c r="F271" s="144">
        <v>12</v>
      </c>
      <c r="G271" s="144" t="s">
        <v>32</v>
      </c>
      <c r="H271" s="144">
        <v>2</v>
      </c>
      <c r="I271" s="144" t="str">
        <f t="shared" si="562"/>
        <v>ProVisioNET_study_109_01_cam4_2</v>
      </c>
      <c r="J271" s="149" t="s">
        <v>187</v>
      </c>
      <c r="K271" s="154" t="s">
        <v>195</v>
      </c>
      <c r="L271" s="154" t="s">
        <v>192</v>
      </c>
      <c r="M271" s="154">
        <v>10</v>
      </c>
      <c r="N271" s="154" t="s">
        <v>221</v>
      </c>
      <c r="O271" s="154">
        <v>0</v>
      </c>
      <c r="P271" s="150" t="s">
        <v>10</v>
      </c>
      <c r="Q271" s="150" t="s">
        <v>17</v>
      </c>
      <c r="R271" s="154">
        <v>7</v>
      </c>
      <c r="S271" s="154">
        <v>4</v>
      </c>
      <c r="T271" s="154">
        <v>1998</v>
      </c>
      <c r="U271" s="159" t="str">
        <f t="shared" si="564"/>
        <v>7/4/1998</v>
      </c>
      <c r="V271" s="150">
        <v>18</v>
      </c>
      <c r="W271" s="150">
        <v>10</v>
      </c>
      <c r="X271" s="150">
        <v>2021</v>
      </c>
      <c r="Y271" s="150" t="str">
        <f t="shared" si="563"/>
        <v>18/10/2021</v>
      </c>
    </row>
    <row r="272" spans="1:25" x14ac:dyDescent="0.3">
      <c r="A272" s="144" t="s">
        <v>116</v>
      </c>
      <c r="B272" s="154" t="s">
        <v>175</v>
      </c>
      <c r="C272" s="154" t="s">
        <v>0</v>
      </c>
      <c r="D272" s="148" t="s">
        <v>220</v>
      </c>
      <c r="E272" s="155" t="s">
        <v>19</v>
      </c>
      <c r="F272" s="144">
        <v>12</v>
      </c>
      <c r="G272" s="144" t="s">
        <v>119</v>
      </c>
      <c r="I272" s="144" t="str">
        <f t="shared" ref="I272:I279" si="565">CONCATENATE(B272,"_",C272,"_",D272,"_",E272,"_",G272)</f>
        <v>ProVisioNET_study_109_01_glasses</v>
      </c>
      <c r="J272" s="149" t="s">
        <v>187</v>
      </c>
      <c r="K272" s="154" t="s">
        <v>195</v>
      </c>
      <c r="L272" s="154" t="s">
        <v>192</v>
      </c>
      <c r="M272" s="154">
        <v>10</v>
      </c>
      <c r="N272" s="154" t="s">
        <v>221</v>
      </c>
      <c r="O272" s="154">
        <v>0</v>
      </c>
      <c r="P272" s="150" t="s">
        <v>10</v>
      </c>
      <c r="Q272" s="150" t="s">
        <v>17</v>
      </c>
      <c r="R272" s="154">
        <v>7</v>
      </c>
      <c r="S272" s="154">
        <v>4</v>
      </c>
      <c r="T272" s="154">
        <v>1998</v>
      </c>
      <c r="U272" s="159" t="str">
        <f t="shared" si="564"/>
        <v>7/4/1998</v>
      </c>
      <c r="V272" s="150">
        <v>18</v>
      </c>
      <c r="W272" s="150">
        <v>10</v>
      </c>
      <c r="X272" s="150">
        <v>2021</v>
      </c>
      <c r="Y272" s="150" t="str">
        <f t="shared" si="563"/>
        <v>18/10/2021</v>
      </c>
    </row>
    <row r="273" spans="1:25" x14ac:dyDescent="0.3">
      <c r="A273" s="144" t="s">
        <v>116</v>
      </c>
      <c r="B273" s="154" t="s">
        <v>175</v>
      </c>
      <c r="C273" s="154" t="s">
        <v>0</v>
      </c>
      <c r="D273" s="148" t="s">
        <v>220</v>
      </c>
      <c r="E273" s="155" t="s">
        <v>19</v>
      </c>
      <c r="F273" s="144">
        <v>12</v>
      </c>
      <c r="G273" s="144" t="s">
        <v>120</v>
      </c>
      <c r="I273" s="144" t="str">
        <f t="shared" si="565"/>
        <v>ProVisioNET_study_109_01_ambient</v>
      </c>
      <c r="J273" s="149" t="s">
        <v>187</v>
      </c>
      <c r="K273" s="154" t="s">
        <v>195</v>
      </c>
      <c r="L273" s="154" t="s">
        <v>192</v>
      </c>
      <c r="M273" s="154">
        <v>10</v>
      </c>
      <c r="N273" s="154" t="s">
        <v>221</v>
      </c>
      <c r="O273" s="154">
        <v>0</v>
      </c>
      <c r="P273" s="150" t="s">
        <v>10</v>
      </c>
      <c r="Q273" s="150" t="s">
        <v>17</v>
      </c>
      <c r="R273" s="154">
        <v>7</v>
      </c>
      <c r="S273" s="154">
        <v>4</v>
      </c>
      <c r="T273" s="154">
        <v>1998</v>
      </c>
      <c r="U273" s="159" t="str">
        <f t="shared" si="564"/>
        <v>7/4/1998</v>
      </c>
      <c r="V273" s="150">
        <v>18</v>
      </c>
      <c r="W273" s="150">
        <v>10</v>
      </c>
      <c r="X273" s="150">
        <v>2021</v>
      </c>
      <c r="Y273" s="150" t="str">
        <f t="shared" si="563"/>
        <v>18/10/2021</v>
      </c>
    </row>
    <row r="274" spans="1:25" x14ac:dyDescent="0.3">
      <c r="A274" s="144" t="s">
        <v>116</v>
      </c>
      <c r="B274" s="154" t="s">
        <v>175</v>
      </c>
      <c r="C274" s="154" t="s">
        <v>0</v>
      </c>
      <c r="D274" s="148" t="s">
        <v>220</v>
      </c>
      <c r="E274" s="155" t="s">
        <v>19</v>
      </c>
      <c r="F274" s="144">
        <v>12</v>
      </c>
      <c r="G274" s="144" t="s">
        <v>121</v>
      </c>
      <c r="I274" s="144" t="str">
        <f t="shared" si="565"/>
        <v>ProVisioNET_study_109_01_ETrawdata</v>
      </c>
      <c r="J274" s="149" t="s">
        <v>187</v>
      </c>
      <c r="K274" s="154" t="s">
        <v>195</v>
      </c>
      <c r="L274" s="154" t="s">
        <v>192</v>
      </c>
      <c r="M274" s="154">
        <v>10</v>
      </c>
      <c r="N274" s="154" t="s">
        <v>221</v>
      </c>
      <c r="O274" s="154">
        <v>0</v>
      </c>
      <c r="P274" s="150" t="s">
        <v>10</v>
      </c>
      <c r="Q274" s="150" t="s">
        <v>17</v>
      </c>
      <c r="R274" s="154">
        <v>7</v>
      </c>
      <c r="S274" s="154">
        <v>4</v>
      </c>
      <c r="T274" s="154">
        <v>1998</v>
      </c>
      <c r="U274" s="159" t="str">
        <f t="shared" si="564"/>
        <v>7/4/1998</v>
      </c>
      <c r="V274" s="150">
        <v>18</v>
      </c>
      <c r="W274" s="150">
        <v>10</v>
      </c>
      <c r="X274" s="150">
        <v>2021</v>
      </c>
      <c r="Y274" s="150" t="str">
        <f t="shared" si="563"/>
        <v>18/10/2021</v>
      </c>
    </row>
    <row r="275" spans="1:25" x14ac:dyDescent="0.3">
      <c r="A275" s="144" t="s">
        <v>116</v>
      </c>
      <c r="B275" s="154" t="s">
        <v>175</v>
      </c>
      <c r="C275" s="154" t="s">
        <v>0</v>
      </c>
      <c r="D275" s="148" t="s">
        <v>220</v>
      </c>
      <c r="E275" s="155" t="s">
        <v>19</v>
      </c>
      <c r="F275" s="144">
        <v>12</v>
      </c>
      <c r="G275" s="144" t="s">
        <v>185</v>
      </c>
      <c r="I275" s="144" t="str">
        <f t="shared" si="565"/>
        <v>ProVisioNET_study_109_01_sri_obs</v>
      </c>
      <c r="J275" s="149" t="s">
        <v>187</v>
      </c>
      <c r="K275" s="154" t="s">
        <v>195</v>
      </c>
      <c r="L275" s="154" t="s">
        <v>192</v>
      </c>
      <c r="M275" s="154">
        <v>10</v>
      </c>
      <c r="N275" s="154" t="s">
        <v>221</v>
      </c>
      <c r="O275" s="154">
        <v>0</v>
      </c>
      <c r="P275" s="150" t="s">
        <v>10</v>
      </c>
      <c r="Q275" s="150" t="s">
        <v>17</v>
      </c>
      <c r="R275" s="154">
        <v>7</v>
      </c>
      <c r="S275" s="154">
        <v>4</v>
      </c>
      <c r="T275" s="154">
        <v>1998</v>
      </c>
      <c r="U275" s="159" t="str">
        <f t="shared" si="564"/>
        <v>7/4/1998</v>
      </c>
      <c r="V275" s="150">
        <v>18</v>
      </c>
      <c r="W275" s="150">
        <v>10</v>
      </c>
      <c r="X275" s="150">
        <v>2021</v>
      </c>
      <c r="Y275" s="150" t="str">
        <f t="shared" si="563"/>
        <v>18/10/2021</v>
      </c>
    </row>
    <row r="276" spans="1:25" x14ac:dyDescent="0.3">
      <c r="A276" s="144" t="s">
        <v>116</v>
      </c>
      <c r="B276" s="154" t="s">
        <v>175</v>
      </c>
      <c r="C276" s="154" t="s">
        <v>0</v>
      </c>
      <c r="D276" s="148" t="s">
        <v>220</v>
      </c>
      <c r="E276" s="155" t="s">
        <v>19</v>
      </c>
      <c r="F276" s="144">
        <v>12</v>
      </c>
      <c r="G276" s="144" t="s">
        <v>179</v>
      </c>
      <c r="I276" s="144" t="str">
        <f t="shared" si="565"/>
        <v>ProVisioNET_study_109_01_sri_ambient</v>
      </c>
      <c r="J276" s="149" t="s">
        <v>187</v>
      </c>
      <c r="K276" s="154" t="s">
        <v>195</v>
      </c>
      <c r="L276" s="154" t="s">
        <v>192</v>
      </c>
      <c r="M276" s="154">
        <v>10</v>
      </c>
      <c r="N276" s="154" t="s">
        <v>221</v>
      </c>
      <c r="O276" s="154">
        <v>0</v>
      </c>
      <c r="P276" s="150" t="s">
        <v>10</v>
      </c>
      <c r="Q276" s="150" t="s">
        <v>17</v>
      </c>
      <c r="R276" s="154">
        <v>7</v>
      </c>
      <c r="S276" s="154">
        <v>4</v>
      </c>
      <c r="T276" s="154">
        <v>1998</v>
      </c>
      <c r="U276" s="159" t="str">
        <f t="shared" si="564"/>
        <v>7/4/1998</v>
      </c>
      <c r="V276" s="150">
        <v>18</v>
      </c>
      <c r="W276" s="150">
        <v>10</v>
      </c>
      <c r="X276" s="150">
        <v>2021</v>
      </c>
      <c r="Y276" s="150" t="str">
        <f t="shared" si="563"/>
        <v>18/10/2021</v>
      </c>
    </row>
    <row r="277" spans="1:25" x14ac:dyDescent="0.3">
      <c r="A277" s="144" t="s">
        <v>116</v>
      </c>
      <c r="B277" s="154" t="s">
        <v>175</v>
      </c>
      <c r="C277" s="154" t="s">
        <v>0</v>
      </c>
      <c r="D277" s="148" t="s">
        <v>220</v>
      </c>
      <c r="E277" s="155" t="s">
        <v>19</v>
      </c>
      <c r="F277" s="144">
        <v>12</v>
      </c>
      <c r="G277" s="144" t="s">
        <v>198</v>
      </c>
      <c r="I277" s="144" t="str">
        <f t="shared" si="565"/>
        <v>ProVisioNET_study_109_01_fitbit</v>
      </c>
      <c r="J277" s="149" t="s">
        <v>187</v>
      </c>
      <c r="K277" s="154" t="s">
        <v>195</v>
      </c>
      <c r="L277" s="154" t="s">
        <v>192</v>
      </c>
      <c r="M277" s="154">
        <v>10</v>
      </c>
      <c r="N277" s="154" t="s">
        <v>221</v>
      </c>
      <c r="O277" s="154">
        <v>0</v>
      </c>
      <c r="P277" s="150" t="s">
        <v>10</v>
      </c>
      <c r="Q277" s="150" t="s">
        <v>17</v>
      </c>
      <c r="R277" s="154">
        <v>7</v>
      </c>
      <c r="S277" s="154">
        <v>4</v>
      </c>
      <c r="T277" s="154">
        <v>1998</v>
      </c>
      <c r="U277" s="159" t="str">
        <f t="shared" si="564"/>
        <v>7/4/1998</v>
      </c>
      <c r="V277" s="150">
        <v>18</v>
      </c>
      <c r="W277" s="150">
        <v>10</v>
      </c>
      <c r="X277" s="150">
        <v>2021</v>
      </c>
      <c r="Y277" s="150" t="str">
        <f t="shared" si="563"/>
        <v>18/10/2021</v>
      </c>
    </row>
    <row r="278" spans="1:25" s="156" customFormat="1" x14ac:dyDescent="0.3">
      <c r="A278" s="151" t="s">
        <v>116</v>
      </c>
      <c r="B278" s="156" t="s">
        <v>175</v>
      </c>
      <c r="C278" s="156" t="s">
        <v>0</v>
      </c>
      <c r="D278" s="152" t="s">
        <v>220</v>
      </c>
      <c r="E278" s="157" t="s">
        <v>19</v>
      </c>
      <c r="F278" s="151">
        <v>12</v>
      </c>
      <c r="G278" s="151" t="s">
        <v>194</v>
      </c>
      <c r="I278" s="151" t="str">
        <f t="shared" si="565"/>
        <v>ProVisioNET_study_109_01_zed</v>
      </c>
      <c r="J278" s="153"/>
      <c r="K278" s="156" t="s">
        <v>195</v>
      </c>
      <c r="L278" s="156" t="s">
        <v>192</v>
      </c>
      <c r="M278" s="156">
        <v>10</v>
      </c>
      <c r="N278" s="156" t="s">
        <v>221</v>
      </c>
      <c r="O278" s="156">
        <v>0</v>
      </c>
      <c r="P278" s="151" t="s">
        <v>10</v>
      </c>
      <c r="Q278" s="151" t="s">
        <v>17</v>
      </c>
      <c r="R278" s="156">
        <v>7</v>
      </c>
      <c r="S278" s="156">
        <v>4</v>
      </c>
      <c r="T278" s="156">
        <v>1998</v>
      </c>
      <c r="U278" s="160" t="str">
        <f t="shared" si="564"/>
        <v>7/4/1998</v>
      </c>
      <c r="V278" s="151">
        <v>18</v>
      </c>
      <c r="W278" s="151">
        <v>10</v>
      </c>
      <c r="X278" s="151">
        <v>2021</v>
      </c>
      <c r="Y278" s="151" t="str">
        <f t="shared" si="563"/>
        <v>18/10/2021</v>
      </c>
    </row>
    <row r="279" spans="1:25" x14ac:dyDescent="0.3">
      <c r="A279" s="140" t="s">
        <v>116</v>
      </c>
      <c r="B279" s="141" t="s">
        <v>175</v>
      </c>
      <c r="C279" s="141" t="s">
        <v>0</v>
      </c>
      <c r="D279" s="142" t="s">
        <v>223</v>
      </c>
      <c r="E279" s="143" t="s">
        <v>20</v>
      </c>
      <c r="F279" s="141">
        <v>13</v>
      </c>
      <c r="G279" s="141" t="s">
        <v>116</v>
      </c>
      <c r="H279" s="141"/>
      <c r="I279" s="144" t="str">
        <f t="shared" si="565"/>
        <v>ProVisioNET_study_110_02_label</v>
      </c>
      <c r="J279" s="141" t="s">
        <v>114</v>
      </c>
      <c r="K279" s="145" t="s">
        <v>177</v>
      </c>
      <c r="L279" s="141" t="s">
        <v>182</v>
      </c>
      <c r="M279" s="141">
        <v>8</v>
      </c>
      <c r="N279" s="141" t="s">
        <v>217</v>
      </c>
      <c r="O279" s="141">
        <v>0</v>
      </c>
      <c r="P279" s="146" t="s">
        <v>10</v>
      </c>
      <c r="Q279" s="146" t="s">
        <v>17</v>
      </c>
      <c r="R279" s="146">
        <v>18</v>
      </c>
      <c r="S279" s="146">
        <v>8</v>
      </c>
      <c r="T279" s="146">
        <v>1998</v>
      </c>
      <c r="U279" s="146" t="str">
        <f>R279&amp;"/"&amp;S279&amp;"/"&amp;T279</f>
        <v>18/8/1998</v>
      </c>
      <c r="V279" s="146">
        <v>8</v>
      </c>
      <c r="W279" s="146">
        <v>11</v>
      </c>
      <c r="X279" s="146">
        <v>2021</v>
      </c>
      <c r="Y279" s="146" t="str">
        <f>V279&amp;"/"&amp;W279&amp;"/"&amp;X279</f>
        <v>8/11/2021</v>
      </c>
    </row>
    <row r="280" spans="1:25" x14ac:dyDescent="0.3">
      <c r="A280" s="144" t="s">
        <v>116</v>
      </c>
      <c r="B280" s="154" t="s">
        <v>175</v>
      </c>
      <c r="C280" s="154" t="s">
        <v>0</v>
      </c>
      <c r="D280" s="148" t="s">
        <v>223</v>
      </c>
      <c r="E280" s="155" t="s">
        <v>20</v>
      </c>
      <c r="F280" s="144">
        <v>13</v>
      </c>
      <c r="G280" s="144" t="s">
        <v>118</v>
      </c>
      <c r="H280" s="154">
        <v>1</v>
      </c>
      <c r="I280" s="144" t="str">
        <f t="shared" ref="I280:I287" si="566">CONCATENATE(B280,"_",C280,"_",D280,"_",E280,"_",G280,"_",H280)</f>
        <v>ProVisioNET_study_110_02_cam1_1</v>
      </c>
      <c r="J280" s="149" t="s">
        <v>187</v>
      </c>
      <c r="K280" s="154" t="s">
        <v>177</v>
      </c>
      <c r="L280" s="154" t="s">
        <v>182</v>
      </c>
      <c r="M280" s="154">
        <v>8</v>
      </c>
      <c r="N280" s="154" t="s">
        <v>217</v>
      </c>
      <c r="O280" s="154">
        <v>0</v>
      </c>
      <c r="P280" s="150" t="s">
        <v>10</v>
      </c>
      <c r="Q280" s="150" t="s">
        <v>17</v>
      </c>
      <c r="R280" s="154">
        <v>18</v>
      </c>
      <c r="S280" s="154">
        <v>8</v>
      </c>
      <c r="T280" s="154">
        <v>1998</v>
      </c>
      <c r="U280" s="159" t="str">
        <f>"18/8/1998"</f>
        <v>18/8/1998</v>
      </c>
      <c r="V280" s="150">
        <v>8</v>
      </c>
      <c r="W280" s="150">
        <v>11</v>
      </c>
      <c r="X280" s="150">
        <v>2021</v>
      </c>
      <c r="Y280" s="150" t="str">
        <f t="shared" ref="Y280:Y294" si="567">V280&amp;"/"&amp;W280&amp;"/"&amp;X280</f>
        <v>8/11/2021</v>
      </c>
    </row>
    <row r="281" spans="1:25" x14ac:dyDescent="0.3">
      <c r="A281" s="144" t="s">
        <v>116</v>
      </c>
      <c r="B281" s="154" t="s">
        <v>175</v>
      </c>
      <c r="C281" s="154" t="s">
        <v>0</v>
      </c>
      <c r="D281" s="148" t="s">
        <v>223</v>
      </c>
      <c r="E281" s="155" t="s">
        <v>20</v>
      </c>
      <c r="F281" s="144">
        <v>13</v>
      </c>
      <c r="G281" s="144" t="s">
        <v>118</v>
      </c>
      <c r="H281" s="144">
        <v>2</v>
      </c>
      <c r="I281" s="144" t="str">
        <f t="shared" si="566"/>
        <v>ProVisioNET_study_110_02_cam1_2</v>
      </c>
      <c r="J281" s="149" t="s">
        <v>187</v>
      </c>
      <c r="K281" s="154" t="s">
        <v>177</v>
      </c>
      <c r="L281" s="154" t="s">
        <v>182</v>
      </c>
      <c r="M281" s="154">
        <v>8</v>
      </c>
      <c r="N281" s="154" t="s">
        <v>217</v>
      </c>
      <c r="O281" s="154">
        <v>0</v>
      </c>
      <c r="P281" s="150" t="s">
        <v>10</v>
      </c>
      <c r="Q281" s="150" t="s">
        <v>17</v>
      </c>
      <c r="R281" s="154">
        <v>18</v>
      </c>
      <c r="S281" s="154">
        <v>8</v>
      </c>
      <c r="T281" s="154">
        <v>1998</v>
      </c>
      <c r="U281" s="159" t="str">
        <f t="shared" ref="U281:U294" si="568">"18/8/1998"</f>
        <v>18/8/1998</v>
      </c>
      <c r="V281" s="150">
        <v>8</v>
      </c>
      <c r="W281" s="150">
        <v>11</v>
      </c>
      <c r="X281" s="150">
        <v>2021</v>
      </c>
      <c r="Y281" s="150" t="str">
        <f t="shared" si="567"/>
        <v>8/11/2021</v>
      </c>
    </row>
    <row r="282" spans="1:25" x14ac:dyDescent="0.3">
      <c r="A282" s="144" t="s">
        <v>116</v>
      </c>
      <c r="B282" s="154" t="s">
        <v>175</v>
      </c>
      <c r="C282" s="154" t="s">
        <v>0</v>
      </c>
      <c r="D282" s="148" t="s">
        <v>223</v>
      </c>
      <c r="E282" s="155" t="s">
        <v>20</v>
      </c>
      <c r="F282" s="144">
        <v>13</v>
      </c>
      <c r="G282" s="144" t="s">
        <v>30</v>
      </c>
      <c r="H282" s="144">
        <v>1</v>
      </c>
      <c r="I282" s="144" t="str">
        <f t="shared" si="566"/>
        <v>ProVisioNET_study_110_02_cam2_1</v>
      </c>
      <c r="J282" s="149" t="s">
        <v>187</v>
      </c>
      <c r="K282" s="154" t="s">
        <v>177</v>
      </c>
      <c r="L282" s="154" t="s">
        <v>182</v>
      </c>
      <c r="M282" s="154">
        <v>8</v>
      </c>
      <c r="N282" s="154" t="s">
        <v>217</v>
      </c>
      <c r="O282" s="154">
        <v>0</v>
      </c>
      <c r="P282" s="150" t="s">
        <v>10</v>
      </c>
      <c r="Q282" s="150" t="s">
        <v>17</v>
      </c>
      <c r="R282" s="154">
        <v>18</v>
      </c>
      <c r="S282" s="154">
        <v>8</v>
      </c>
      <c r="T282" s="154">
        <v>1998</v>
      </c>
      <c r="U282" s="159" t="str">
        <f t="shared" si="568"/>
        <v>18/8/1998</v>
      </c>
      <c r="V282" s="150">
        <v>8</v>
      </c>
      <c r="W282" s="150">
        <v>11</v>
      </c>
      <c r="X282" s="150">
        <v>2021</v>
      </c>
      <c r="Y282" s="150" t="str">
        <f t="shared" si="567"/>
        <v>8/11/2021</v>
      </c>
    </row>
    <row r="283" spans="1:25" x14ac:dyDescent="0.3">
      <c r="A283" s="144" t="s">
        <v>116</v>
      </c>
      <c r="B283" s="154" t="s">
        <v>175</v>
      </c>
      <c r="C283" s="154" t="s">
        <v>0</v>
      </c>
      <c r="D283" s="148" t="s">
        <v>223</v>
      </c>
      <c r="E283" s="155" t="s">
        <v>20</v>
      </c>
      <c r="F283" s="144">
        <v>13</v>
      </c>
      <c r="G283" s="144" t="s">
        <v>30</v>
      </c>
      <c r="H283" s="144">
        <v>2</v>
      </c>
      <c r="I283" s="144" t="str">
        <f t="shared" si="566"/>
        <v>ProVisioNET_study_110_02_cam2_2</v>
      </c>
      <c r="J283" s="149" t="s">
        <v>187</v>
      </c>
      <c r="K283" s="154" t="s">
        <v>177</v>
      </c>
      <c r="L283" s="154" t="s">
        <v>182</v>
      </c>
      <c r="M283" s="154">
        <v>8</v>
      </c>
      <c r="N283" s="154" t="s">
        <v>217</v>
      </c>
      <c r="O283" s="154">
        <v>0</v>
      </c>
      <c r="P283" s="150" t="s">
        <v>10</v>
      </c>
      <c r="Q283" s="150" t="s">
        <v>17</v>
      </c>
      <c r="R283" s="154">
        <v>18</v>
      </c>
      <c r="S283" s="154">
        <v>8</v>
      </c>
      <c r="T283" s="154">
        <v>1998</v>
      </c>
      <c r="U283" s="159" t="str">
        <f t="shared" si="568"/>
        <v>18/8/1998</v>
      </c>
      <c r="V283" s="150">
        <v>8</v>
      </c>
      <c r="W283" s="150">
        <v>11</v>
      </c>
      <c r="X283" s="150">
        <v>2021</v>
      </c>
      <c r="Y283" s="150" t="str">
        <f t="shared" si="567"/>
        <v>8/11/2021</v>
      </c>
    </row>
    <row r="284" spans="1:25" x14ac:dyDescent="0.3">
      <c r="A284" s="144" t="s">
        <v>116</v>
      </c>
      <c r="B284" s="154" t="s">
        <v>175</v>
      </c>
      <c r="C284" s="154" t="s">
        <v>0</v>
      </c>
      <c r="D284" s="148" t="s">
        <v>223</v>
      </c>
      <c r="E284" s="155" t="s">
        <v>20</v>
      </c>
      <c r="F284" s="144">
        <v>13</v>
      </c>
      <c r="G284" s="144" t="s">
        <v>31</v>
      </c>
      <c r="H284" s="144">
        <v>1</v>
      </c>
      <c r="I284" s="144" t="str">
        <f t="shared" si="566"/>
        <v>ProVisioNET_study_110_02_cam3_1</v>
      </c>
      <c r="J284" s="149" t="s">
        <v>187</v>
      </c>
      <c r="K284" s="154" t="s">
        <v>177</v>
      </c>
      <c r="L284" s="154" t="s">
        <v>182</v>
      </c>
      <c r="M284" s="154">
        <v>8</v>
      </c>
      <c r="N284" s="154" t="s">
        <v>217</v>
      </c>
      <c r="O284" s="154">
        <v>0</v>
      </c>
      <c r="P284" s="150" t="s">
        <v>10</v>
      </c>
      <c r="Q284" s="150" t="s">
        <v>17</v>
      </c>
      <c r="R284" s="154">
        <v>18</v>
      </c>
      <c r="S284" s="154">
        <v>8</v>
      </c>
      <c r="T284" s="154">
        <v>1998</v>
      </c>
      <c r="U284" s="159" t="str">
        <f t="shared" si="568"/>
        <v>18/8/1998</v>
      </c>
      <c r="V284" s="150">
        <v>8</v>
      </c>
      <c r="W284" s="150">
        <v>11</v>
      </c>
      <c r="X284" s="150">
        <v>2021</v>
      </c>
      <c r="Y284" s="150" t="str">
        <f t="shared" si="567"/>
        <v>8/11/2021</v>
      </c>
    </row>
    <row r="285" spans="1:25" x14ac:dyDescent="0.3">
      <c r="A285" s="144" t="s">
        <v>116</v>
      </c>
      <c r="B285" s="154" t="s">
        <v>175</v>
      </c>
      <c r="C285" s="154" t="s">
        <v>0</v>
      </c>
      <c r="D285" s="148" t="s">
        <v>223</v>
      </c>
      <c r="E285" s="155" t="s">
        <v>20</v>
      </c>
      <c r="F285" s="144">
        <v>13</v>
      </c>
      <c r="G285" s="144" t="s">
        <v>31</v>
      </c>
      <c r="H285" s="144">
        <v>2</v>
      </c>
      <c r="I285" s="144" t="str">
        <f t="shared" si="566"/>
        <v>ProVisioNET_study_110_02_cam3_2</v>
      </c>
      <c r="J285" s="149" t="s">
        <v>187</v>
      </c>
      <c r="K285" s="154" t="s">
        <v>177</v>
      </c>
      <c r="L285" s="154" t="s">
        <v>182</v>
      </c>
      <c r="M285" s="154">
        <v>8</v>
      </c>
      <c r="N285" s="154" t="s">
        <v>217</v>
      </c>
      <c r="O285" s="154">
        <v>0</v>
      </c>
      <c r="P285" s="150" t="s">
        <v>10</v>
      </c>
      <c r="Q285" s="150" t="s">
        <v>17</v>
      </c>
      <c r="R285" s="154">
        <v>18</v>
      </c>
      <c r="S285" s="154">
        <v>8</v>
      </c>
      <c r="T285" s="154">
        <v>1998</v>
      </c>
      <c r="U285" s="159" t="str">
        <f t="shared" si="568"/>
        <v>18/8/1998</v>
      </c>
      <c r="V285" s="150">
        <v>8</v>
      </c>
      <c r="W285" s="150">
        <v>11</v>
      </c>
      <c r="X285" s="150">
        <v>2021</v>
      </c>
      <c r="Y285" s="150" t="str">
        <f t="shared" si="567"/>
        <v>8/11/2021</v>
      </c>
    </row>
    <row r="286" spans="1:25" x14ac:dyDescent="0.3">
      <c r="A286" s="144" t="s">
        <v>116</v>
      </c>
      <c r="B286" s="154" t="s">
        <v>175</v>
      </c>
      <c r="C286" s="154" t="s">
        <v>0</v>
      </c>
      <c r="D286" s="148" t="s">
        <v>223</v>
      </c>
      <c r="E286" s="155" t="s">
        <v>20</v>
      </c>
      <c r="F286" s="144">
        <v>13</v>
      </c>
      <c r="G286" s="144" t="s">
        <v>32</v>
      </c>
      <c r="H286" s="144">
        <v>1</v>
      </c>
      <c r="I286" s="144" t="str">
        <f t="shared" si="566"/>
        <v>ProVisioNET_study_110_02_cam4_1</v>
      </c>
      <c r="J286" s="149" t="s">
        <v>187</v>
      </c>
      <c r="K286" s="154" t="s">
        <v>177</v>
      </c>
      <c r="L286" s="154" t="s">
        <v>182</v>
      </c>
      <c r="M286" s="154">
        <v>8</v>
      </c>
      <c r="N286" s="154" t="s">
        <v>217</v>
      </c>
      <c r="O286" s="154">
        <v>0</v>
      </c>
      <c r="P286" s="150" t="s">
        <v>10</v>
      </c>
      <c r="Q286" s="150" t="s">
        <v>17</v>
      </c>
      <c r="R286" s="154">
        <v>18</v>
      </c>
      <c r="S286" s="154">
        <v>8</v>
      </c>
      <c r="T286" s="154">
        <v>1998</v>
      </c>
      <c r="U286" s="159" t="str">
        <f t="shared" si="568"/>
        <v>18/8/1998</v>
      </c>
      <c r="V286" s="150">
        <v>8</v>
      </c>
      <c r="W286" s="150">
        <v>11</v>
      </c>
      <c r="X286" s="150">
        <v>2021</v>
      </c>
      <c r="Y286" s="150" t="str">
        <f t="shared" si="567"/>
        <v>8/11/2021</v>
      </c>
    </row>
    <row r="287" spans="1:25" x14ac:dyDescent="0.3">
      <c r="A287" s="144" t="s">
        <v>116</v>
      </c>
      <c r="B287" s="154" t="s">
        <v>175</v>
      </c>
      <c r="C287" s="154" t="s">
        <v>0</v>
      </c>
      <c r="D287" s="148" t="s">
        <v>223</v>
      </c>
      <c r="E287" s="155" t="s">
        <v>20</v>
      </c>
      <c r="F287" s="144">
        <v>13</v>
      </c>
      <c r="G287" s="144" t="s">
        <v>32</v>
      </c>
      <c r="H287" s="144">
        <v>2</v>
      </c>
      <c r="I287" s="144" t="str">
        <f t="shared" si="566"/>
        <v>ProVisioNET_study_110_02_cam4_2</v>
      </c>
      <c r="J287" s="149" t="s">
        <v>187</v>
      </c>
      <c r="K287" s="154" t="s">
        <v>177</v>
      </c>
      <c r="L287" s="154" t="s">
        <v>182</v>
      </c>
      <c r="M287" s="154">
        <v>8</v>
      </c>
      <c r="N287" s="154" t="s">
        <v>217</v>
      </c>
      <c r="O287" s="154">
        <v>0</v>
      </c>
      <c r="P287" s="150" t="s">
        <v>10</v>
      </c>
      <c r="Q287" s="150" t="s">
        <v>17</v>
      </c>
      <c r="R287" s="154">
        <v>18</v>
      </c>
      <c r="S287" s="154">
        <v>8</v>
      </c>
      <c r="T287" s="154">
        <v>1998</v>
      </c>
      <c r="U287" s="159" t="str">
        <f t="shared" si="568"/>
        <v>18/8/1998</v>
      </c>
      <c r="V287" s="150">
        <v>8</v>
      </c>
      <c r="W287" s="150">
        <v>11</v>
      </c>
      <c r="X287" s="150">
        <v>2021</v>
      </c>
      <c r="Y287" s="150" t="str">
        <f t="shared" si="567"/>
        <v>8/11/2021</v>
      </c>
    </row>
    <row r="288" spans="1:25" x14ac:dyDescent="0.3">
      <c r="A288" s="144" t="s">
        <v>116</v>
      </c>
      <c r="B288" s="154" t="s">
        <v>175</v>
      </c>
      <c r="C288" s="154" t="s">
        <v>0</v>
      </c>
      <c r="D288" s="148" t="s">
        <v>223</v>
      </c>
      <c r="E288" s="155" t="s">
        <v>20</v>
      </c>
      <c r="F288" s="144">
        <v>13</v>
      </c>
      <c r="G288" s="144" t="s">
        <v>119</v>
      </c>
      <c r="I288" s="144" t="str">
        <f t="shared" ref="I288:I295" si="569">CONCATENATE(B288,"_",C288,"_",D288,"_",E288,"_",G288)</f>
        <v>ProVisioNET_study_110_02_glasses</v>
      </c>
      <c r="J288" s="149" t="s">
        <v>187</v>
      </c>
      <c r="K288" s="154" t="s">
        <v>177</v>
      </c>
      <c r="L288" s="154" t="s">
        <v>182</v>
      </c>
      <c r="M288" s="154">
        <v>8</v>
      </c>
      <c r="N288" s="154" t="s">
        <v>217</v>
      </c>
      <c r="O288" s="154">
        <v>0</v>
      </c>
      <c r="P288" s="150" t="s">
        <v>10</v>
      </c>
      <c r="Q288" s="150" t="s">
        <v>17</v>
      </c>
      <c r="R288" s="154">
        <v>18</v>
      </c>
      <c r="S288" s="154">
        <v>8</v>
      </c>
      <c r="T288" s="154">
        <v>1998</v>
      </c>
      <c r="U288" s="159" t="str">
        <f t="shared" si="568"/>
        <v>18/8/1998</v>
      </c>
      <c r="V288" s="150">
        <v>8</v>
      </c>
      <c r="W288" s="150">
        <v>11</v>
      </c>
      <c r="X288" s="150">
        <v>2021</v>
      </c>
      <c r="Y288" s="150" t="str">
        <f t="shared" si="567"/>
        <v>8/11/2021</v>
      </c>
    </row>
    <row r="289" spans="1:25" x14ac:dyDescent="0.3">
      <c r="A289" s="144" t="s">
        <v>116</v>
      </c>
      <c r="B289" s="154" t="s">
        <v>175</v>
      </c>
      <c r="C289" s="154" t="s">
        <v>0</v>
      </c>
      <c r="D289" s="148" t="s">
        <v>223</v>
      </c>
      <c r="E289" s="155" t="s">
        <v>20</v>
      </c>
      <c r="F289" s="144">
        <v>13</v>
      </c>
      <c r="G289" s="144" t="s">
        <v>120</v>
      </c>
      <c r="I289" s="144" t="str">
        <f t="shared" si="569"/>
        <v>ProVisioNET_study_110_02_ambient</v>
      </c>
      <c r="J289" s="149" t="s">
        <v>187</v>
      </c>
      <c r="K289" s="154" t="s">
        <v>177</v>
      </c>
      <c r="L289" s="154" t="s">
        <v>182</v>
      </c>
      <c r="M289" s="154">
        <v>8</v>
      </c>
      <c r="N289" s="154" t="s">
        <v>217</v>
      </c>
      <c r="O289" s="154">
        <v>0</v>
      </c>
      <c r="P289" s="150" t="s">
        <v>10</v>
      </c>
      <c r="Q289" s="150" t="s">
        <v>17</v>
      </c>
      <c r="R289" s="154">
        <v>18</v>
      </c>
      <c r="S289" s="154">
        <v>8</v>
      </c>
      <c r="T289" s="154">
        <v>1998</v>
      </c>
      <c r="U289" s="159" t="str">
        <f t="shared" si="568"/>
        <v>18/8/1998</v>
      </c>
      <c r="V289" s="150">
        <v>8</v>
      </c>
      <c r="W289" s="150">
        <v>11</v>
      </c>
      <c r="X289" s="150">
        <v>2021</v>
      </c>
      <c r="Y289" s="150" t="str">
        <f t="shared" si="567"/>
        <v>8/11/2021</v>
      </c>
    </row>
    <row r="290" spans="1:25" x14ac:dyDescent="0.3">
      <c r="A290" s="144" t="s">
        <v>116</v>
      </c>
      <c r="B290" s="154" t="s">
        <v>175</v>
      </c>
      <c r="C290" s="154" t="s">
        <v>0</v>
      </c>
      <c r="D290" s="148" t="s">
        <v>223</v>
      </c>
      <c r="E290" s="155" t="s">
        <v>20</v>
      </c>
      <c r="F290" s="144">
        <v>13</v>
      </c>
      <c r="G290" s="144" t="s">
        <v>121</v>
      </c>
      <c r="I290" s="144" t="str">
        <f t="shared" si="569"/>
        <v>ProVisioNET_study_110_02_ETrawdata</v>
      </c>
      <c r="J290" s="149" t="s">
        <v>187</v>
      </c>
      <c r="K290" s="154" t="s">
        <v>177</v>
      </c>
      <c r="L290" s="154" t="s">
        <v>182</v>
      </c>
      <c r="M290" s="154">
        <v>8</v>
      </c>
      <c r="N290" s="154" t="s">
        <v>217</v>
      </c>
      <c r="O290" s="154">
        <v>0</v>
      </c>
      <c r="P290" s="150" t="s">
        <v>10</v>
      </c>
      <c r="Q290" s="150" t="s">
        <v>17</v>
      </c>
      <c r="R290" s="154">
        <v>18</v>
      </c>
      <c r="S290" s="154">
        <v>8</v>
      </c>
      <c r="T290" s="154">
        <v>1998</v>
      </c>
      <c r="U290" s="159" t="str">
        <f t="shared" si="568"/>
        <v>18/8/1998</v>
      </c>
      <c r="V290" s="150">
        <v>8</v>
      </c>
      <c r="W290" s="150">
        <v>11</v>
      </c>
      <c r="X290" s="150">
        <v>2021</v>
      </c>
      <c r="Y290" s="150" t="str">
        <f t="shared" si="567"/>
        <v>8/11/2021</v>
      </c>
    </row>
    <row r="291" spans="1:25" x14ac:dyDescent="0.3">
      <c r="A291" s="144" t="s">
        <v>116</v>
      </c>
      <c r="B291" s="154" t="s">
        <v>175</v>
      </c>
      <c r="C291" s="154" t="s">
        <v>0</v>
      </c>
      <c r="D291" s="148" t="s">
        <v>223</v>
      </c>
      <c r="E291" s="155" t="s">
        <v>20</v>
      </c>
      <c r="F291" s="144">
        <v>13</v>
      </c>
      <c r="G291" s="144" t="s">
        <v>185</v>
      </c>
      <c r="I291" s="144" t="str">
        <f t="shared" si="569"/>
        <v>ProVisioNET_study_110_02_sri_obs</v>
      </c>
      <c r="J291" s="149" t="s">
        <v>187</v>
      </c>
      <c r="K291" s="154" t="s">
        <v>177</v>
      </c>
      <c r="L291" s="154" t="s">
        <v>182</v>
      </c>
      <c r="M291" s="154">
        <v>8</v>
      </c>
      <c r="N291" s="154" t="s">
        <v>217</v>
      </c>
      <c r="O291" s="154">
        <v>0</v>
      </c>
      <c r="P291" s="150" t="s">
        <v>10</v>
      </c>
      <c r="Q291" s="150" t="s">
        <v>17</v>
      </c>
      <c r="R291" s="154">
        <v>18</v>
      </c>
      <c r="S291" s="154">
        <v>8</v>
      </c>
      <c r="T291" s="154">
        <v>1998</v>
      </c>
      <c r="U291" s="159" t="str">
        <f t="shared" si="568"/>
        <v>18/8/1998</v>
      </c>
      <c r="V291" s="150">
        <v>8</v>
      </c>
      <c r="W291" s="150">
        <v>11</v>
      </c>
      <c r="X291" s="150">
        <v>2021</v>
      </c>
      <c r="Y291" s="150" t="str">
        <f t="shared" si="567"/>
        <v>8/11/2021</v>
      </c>
    </row>
    <row r="292" spans="1:25" x14ac:dyDescent="0.3">
      <c r="A292" s="144" t="s">
        <v>116</v>
      </c>
      <c r="B292" s="154" t="s">
        <v>175</v>
      </c>
      <c r="C292" s="154" t="s">
        <v>0</v>
      </c>
      <c r="D292" s="148" t="s">
        <v>223</v>
      </c>
      <c r="E292" s="155" t="s">
        <v>20</v>
      </c>
      <c r="F292" s="144">
        <v>13</v>
      </c>
      <c r="G292" s="144" t="s">
        <v>179</v>
      </c>
      <c r="I292" s="144" t="str">
        <f t="shared" si="569"/>
        <v>ProVisioNET_study_110_02_sri_ambient</v>
      </c>
      <c r="J292" s="149" t="s">
        <v>187</v>
      </c>
      <c r="K292" s="154" t="s">
        <v>177</v>
      </c>
      <c r="L292" s="154" t="s">
        <v>182</v>
      </c>
      <c r="M292" s="154">
        <v>8</v>
      </c>
      <c r="N292" s="154" t="s">
        <v>217</v>
      </c>
      <c r="O292" s="154">
        <v>0</v>
      </c>
      <c r="P292" s="150" t="s">
        <v>10</v>
      </c>
      <c r="Q292" s="150" t="s">
        <v>17</v>
      </c>
      <c r="R292" s="154">
        <v>18</v>
      </c>
      <c r="S292" s="154">
        <v>8</v>
      </c>
      <c r="T292" s="154">
        <v>1998</v>
      </c>
      <c r="U292" s="159" t="str">
        <f t="shared" si="568"/>
        <v>18/8/1998</v>
      </c>
      <c r="V292" s="150">
        <v>8</v>
      </c>
      <c r="W292" s="150">
        <v>11</v>
      </c>
      <c r="X292" s="150">
        <v>2021</v>
      </c>
      <c r="Y292" s="150" t="str">
        <f t="shared" si="567"/>
        <v>8/11/2021</v>
      </c>
    </row>
    <row r="293" spans="1:25" x14ac:dyDescent="0.3">
      <c r="A293" s="144" t="s">
        <v>116</v>
      </c>
      <c r="B293" s="154" t="s">
        <v>175</v>
      </c>
      <c r="C293" s="154" t="s">
        <v>0</v>
      </c>
      <c r="D293" s="148" t="s">
        <v>223</v>
      </c>
      <c r="E293" s="155" t="s">
        <v>20</v>
      </c>
      <c r="F293" s="144">
        <v>13</v>
      </c>
      <c r="G293" s="144" t="s">
        <v>198</v>
      </c>
      <c r="I293" s="144" t="str">
        <f t="shared" si="569"/>
        <v>ProVisioNET_study_110_02_fitbit</v>
      </c>
      <c r="J293" s="149" t="s">
        <v>187</v>
      </c>
      <c r="K293" s="154" t="s">
        <v>177</v>
      </c>
      <c r="L293" s="154" t="s">
        <v>182</v>
      </c>
      <c r="M293" s="154">
        <v>8</v>
      </c>
      <c r="N293" s="154" t="s">
        <v>217</v>
      </c>
      <c r="O293" s="154">
        <v>0</v>
      </c>
      <c r="P293" s="150" t="s">
        <v>10</v>
      </c>
      <c r="Q293" s="150" t="s">
        <v>17</v>
      </c>
      <c r="R293" s="154">
        <v>18</v>
      </c>
      <c r="S293" s="154">
        <v>8</v>
      </c>
      <c r="T293" s="154">
        <v>1998</v>
      </c>
      <c r="U293" s="159" t="str">
        <f t="shared" si="568"/>
        <v>18/8/1998</v>
      </c>
      <c r="V293" s="150">
        <v>8</v>
      </c>
      <c r="W293" s="150">
        <v>11</v>
      </c>
      <c r="X293" s="150">
        <v>2021</v>
      </c>
      <c r="Y293" s="150" t="str">
        <f t="shared" si="567"/>
        <v>8/11/2021</v>
      </c>
    </row>
    <row r="294" spans="1:25" s="156" customFormat="1" x14ac:dyDescent="0.3">
      <c r="A294" s="151" t="s">
        <v>116</v>
      </c>
      <c r="B294" s="156" t="s">
        <v>175</v>
      </c>
      <c r="C294" s="156" t="s">
        <v>0</v>
      </c>
      <c r="D294" s="152" t="s">
        <v>223</v>
      </c>
      <c r="E294" s="157" t="s">
        <v>20</v>
      </c>
      <c r="F294" s="151">
        <v>13</v>
      </c>
      <c r="G294" s="151" t="s">
        <v>194</v>
      </c>
      <c r="I294" s="151" t="str">
        <f t="shared" si="569"/>
        <v>ProVisioNET_study_110_02_zed</v>
      </c>
      <c r="J294" s="153"/>
      <c r="K294" s="156" t="s">
        <v>177</v>
      </c>
      <c r="L294" s="156" t="s">
        <v>182</v>
      </c>
      <c r="M294" s="156">
        <v>8</v>
      </c>
      <c r="N294" s="156" t="s">
        <v>217</v>
      </c>
      <c r="O294" s="156">
        <v>0</v>
      </c>
      <c r="P294" s="151" t="s">
        <v>10</v>
      </c>
      <c r="Q294" s="151" t="s">
        <v>17</v>
      </c>
      <c r="R294" s="156">
        <v>18</v>
      </c>
      <c r="S294" s="156">
        <v>8</v>
      </c>
      <c r="T294" s="156">
        <v>1998</v>
      </c>
      <c r="U294" s="160" t="str">
        <f t="shared" si="568"/>
        <v>18/8/1998</v>
      </c>
      <c r="V294" s="151">
        <v>8</v>
      </c>
      <c r="W294" s="151">
        <v>11</v>
      </c>
      <c r="X294" s="151">
        <v>2021</v>
      </c>
      <c r="Y294" s="151" t="str">
        <f t="shared" si="567"/>
        <v>8/11/2021</v>
      </c>
    </row>
    <row r="295" spans="1:25" x14ac:dyDescent="0.3">
      <c r="A295" s="140" t="s">
        <v>116</v>
      </c>
      <c r="B295" s="141" t="s">
        <v>175</v>
      </c>
      <c r="C295" s="141" t="s">
        <v>0</v>
      </c>
      <c r="D295" s="142" t="s">
        <v>224</v>
      </c>
      <c r="E295" s="143" t="s">
        <v>22</v>
      </c>
      <c r="F295" s="141">
        <v>14</v>
      </c>
      <c r="G295" s="141" t="s">
        <v>116</v>
      </c>
      <c r="H295" s="141"/>
      <c r="I295" s="144" t="str">
        <f t="shared" si="569"/>
        <v>ProVisioNET_study_204_04_label</v>
      </c>
      <c r="J295" s="141" t="s">
        <v>114</v>
      </c>
      <c r="K295" s="145" t="s">
        <v>195</v>
      </c>
      <c r="L295" s="141" t="s">
        <v>182</v>
      </c>
      <c r="M295" s="141">
        <v>7</v>
      </c>
      <c r="N295" s="141" t="s">
        <v>217</v>
      </c>
      <c r="O295" s="141">
        <v>37</v>
      </c>
      <c r="P295" s="146" t="s">
        <v>10</v>
      </c>
      <c r="Q295" s="146" t="s">
        <v>17</v>
      </c>
      <c r="R295" s="146">
        <v>7</v>
      </c>
      <c r="S295" s="146">
        <v>9</v>
      </c>
      <c r="T295" s="146">
        <v>1962</v>
      </c>
      <c r="U295" s="146" t="str">
        <f>R295&amp;"/"&amp;S295&amp;"/"&amp;T295</f>
        <v>7/9/1962</v>
      </c>
      <c r="V295" s="146">
        <v>12</v>
      </c>
      <c r="W295" s="146">
        <v>11</v>
      </c>
      <c r="X295" s="146">
        <v>2021</v>
      </c>
      <c r="Y295" s="146" t="str">
        <f>V295&amp;"/"&amp;W295&amp;"/"&amp;X295</f>
        <v>12/11/2021</v>
      </c>
    </row>
    <row r="296" spans="1:25" x14ac:dyDescent="0.3">
      <c r="A296" s="144" t="s">
        <v>116</v>
      </c>
      <c r="B296" s="154" t="s">
        <v>175</v>
      </c>
      <c r="C296" s="154" t="s">
        <v>0</v>
      </c>
      <c r="D296" s="148" t="s">
        <v>224</v>
      </c>
      <c r="E296" s="155" t="s">
        <v>22</v>
      </c>
      <c r="F296" s="144">
        <v>14</v>
      </c>
      <c r="G296" s="144" t="s">
        <v>118</v>
      </c>
      <c r="H296" s="154">
        <v>1</v>
      </c>
      <c r="I296" s="144" t="str">
        <f t="shared" ref="I296:I303" si="570">CONCATENATE(B296,"_",C296,"_",D296,"_",E296,"_",G296,"_",H296)</f>
        <v>ProVisioNET_study_204_04_cam1_1</v>
      </c>
      <c r="J296" s="149" t="s">
        <v>187</v>
      </c>
      <c r="K296" s="154" t="s">
        <v>195</v>
      </c>
      <c r="L296" s="154" t="s">
        <v>182</v>
      </c>
      <c r="M296" s="154">
        <v>7</v>
      </c>
      <c r="N296" s="154" t="s">
        <v>217</v>
      </c>
      <c r="O296" s="154">
        <v>37</v>
      </c>
      <c r="P296" s="150" t="s">
        <v>10</v>
      </c>
      <c r="Q296" s="150" t="s">
        <v>17</v>
      </c>
      <c r="R296" s="154">
        <v>7</v>
      </c>
      <c r="S296" s="154">
        <v>9</v>
      </c>
      <c r="T296" s="154">
        <v>1962</v>
      </c>
      <c r="U296" s="159" t="str">
        <f>"7/9/1962"</f>
        <v>7/9/1962</v>
      </c>
      <c r="V296" s="150">
        <v>12</v>
      </c>
      <c r="W296" s="150">
        <v>11</v>
      </c>
      <c r="X296" s="150">
        <v>2021</v>
      </c>
      <c r="Y296" s="150" t="str">
        <f t="shared" ref="Y296:Y303" si="571">V296&amp;"/"&amp;W296&amp;"/"&amp;X296</f>
        <v>12/11/2021</v>
      </c>
    </row>
    <row r="297" spans="1:25" x14ac:dyDescent="0.3">
      <c r="A297" s="144" t="s">
        <v>116</v>
      </c>
      <c r="B297" s="154" t="s">
        <v>175</v>
      </c>
      <c r="C297" s="154" t="s">
        <v>0</v>
      </c>
      <c r="D297" s="148" t="s">
        <v>224</v>
      </c>
      <c r="E297" s="155" t="s">
        <v>22</v>
      </c>
      <c r="F297" s="144">
        <v>14</v>
      </c>
      <c r="G297" s="144" t="s">
        <v>118</v>
      </c>
      <c r="H297" s="144">
        <v>2</v>
      </c>
      <c r="I297" s="144" t="str">
        <f t="shared" si="570"/>
        <v>ProVisioNET_study_204_04_cam1_2</v>
      </c>
      <c r="J297" s="149" t="s">
        <v>187</v>
      </c>
      <c r="K297" s="154" t="s">
        <v>195</v>
      </c>
      <c r="L297" s="154" t="s">
        <v>182</v>
      </c>
      <c r="M297" s="154">
        <v>7</v>
      </c>
      <c r="N297" s="154" t="s">
        <v>217</v>
      </c>
      <c r="O297" s="154">
        <v>37</v>
      </c>
      <c r="P297" s="150" t="s">
        <v>10</v>
      </c>
      <c r="Q297" s="150" t="s">
        <v>17</v>
      </c>
      <c r="R297" s="154">
        <v>7</v>
      </c>
      <c r="S297" s="154">
        <v>9</v>
      </c>
      <c r="T297" s="154">
        <v>1962</v>
      </c>
      <c r="U297" s="159" t="str">
        <f t="shared" ref="U297:U314" si="572">"7/9/1962"</f>
        <v>7/9/1962</v>
      </c>
      <c r="V297" s="150">
        <v>12</v>
      </c>
      <c r="W297" s="150">
        <v>11</v>
      </c>
      <c r="X297" s="150">
        <v>2021</v>
      </c>
      <c r="Y297" s="150" t="str">
        <f t="shared" si="571"/>
        <v>12/11/2021</v>
      </c>
    </row>
    <row r="298" spans="1:25" x14ac:dyDescent="0.3">
      <c r="A298" s="144" t="s">
        <v>116</v>
      </c>
      <c r="B298" s="154" t="s">
        <v>175</v>
      </c>
      <c r="C298" s="154" t="s">
        <v>0</v>
      </c>
      <c r="D298" s="148" t="s">
        <v>224</v>
      </c>
      <c r="E298" s="155" t="s">
        <v>22</v>
      </c>
      <c r="F298" s="144">
        <v>14</v>
      </c>
      <c r="G298" s="144" t="s">
        <v>118</v>
      </c>
      <c r="H298" s="144">
        <v>3</v>
      </c>
      <c r="I298" s="144" t="str">
        <f t="shared" si="570"/>
        <v>ProVisioNET_study_204_04_cam1_3</v>
      </c>
      <c r="J298" s="149" t="s">
        <v>187</v>
      </c>
      <c r="K298" s="154" t="s">
        <v>195</v>
      </c>
      <c r="L298" s="154" t="s">
        <v>182</v>
      </c>
      <c r="M298" s="154">
        <v>7</v>
      </c>
      <c r="N298" s="154" t="s">
        <v>217</v>
      </c>
      <c r="O298" s="154">
        <v>37</v>
      </c>
      <c r="P298" s="150" t="s">
        <v>10</v>
      </c>
      <c r="Q298" s="150" t="s">
        <v>17</v>
      </c>
      <c r="R298" s="154">
        <v>7</v>
      </c>
      <c r="S298" s="154">
        <v>9</v>
      </c>
      <c r="T298" s="154">
        <v>1962</v>
      </c>
      <c r="U298" s="159" t="str">
        <f t="shared" si="572"/>
        <v>7/9/1962</v>
      </c>
      <c r="V298" s="150">
        <v>12</v>
      </c>
      <c r="W298" s="150">
        <v>11</v>
      </c>
      <c r="X298" s="150">
        <v>2021</v>
      </c>
      <c r="Y298" s="150" t="str">
        <f t="shared" si="571"/>
        <v>12/11/2021</v>
      </c>
    </row>
    <row r="299" spans="1:25" x14ac:dyDescent="0.3">
      <c r="A299" s="144" t="s">
        <v>116</v>
      </c>
      <c r="B299" s="154" t="s">
        <v>175</v>
      </c>
      <c r="C299" s="154" t="s">
        <v>0</v>
      </c>
      <c r="D299" s="148" t="s">
        <v>224</v>
      </c>
      <c r="E299" s="155" t="s">
        <v>22</v>
      </c>
      <c r="F299" s="144">
        <v>14</v>
      </c>
      <c r="G299" s="144" t="s">
        <v>30</v>
      </c>
      <c r="H299" s="144">
        <v>1</v>
      </c>
      <c r="I299" s="144" t="str">
        <f t="shared" si="570"/>
        <v>ProVisioNET_study_204_04_cam2_1</v>
      </c>
      <c r="J299" s="149" t="s">
        <v>187</v>
      </c>
      <c r="K299" s="154" t="s">
        <v>195</v>
      </c>
      <c r="L299" s="154" t="s">
        <v>182</v>
      </c>
      <c r="M299" s="154">
        <v>7</v>
      </c>
      <c r="N299" s="154" t="s">
        <v>217</v>
      </c>
      <c r="O299" s="154">
        <v>37</v>
      </c>
      <c r="P299" s="150" t="s">
        <v>10</v>
      </c>
      <c r="Q299" s="150" t="s">
        <v>17</v>
      </c>
      <c r="R299" s="154">
        <v>7</v>
      </c>
      <c r="S299" s="154">
        <v>9</v>
      </c>
      <c r="T299" s="154">
        <v>1962</v>
      </c>
      <c r="U299" s="159" t="str">
        <f t="shared" si="572"/>
        <v>7/9/1962</v>
      </c>
      <c r="V299" s="150">
        <v>12</v>
      </c>
      <c r="W299" s="150">
        <v>11</v>
      </c>
      <c r="X299" s="150">
        <v>2021</v>
      </c>
      <c r="Y299" s="150" t="str">
        <f t="shared" si="571"/>
        <v>12/11/2021</v>
      </c>
    </row>
    <row r="300" spans="1:25" x14ac:dyDescent="0.3">
      <c r="A300" s="144" t="s">
        <v>116</v>
      </c>
      <c r="B300" s="154" t="s">
        <v>175</v>
      </c>
      <c r="C300" s="154" t="s">
        <v>0</v>
      </c>
      <c r="D300" s="148" t="s">
        <v>224</v>
      </c>
      <c r="E300" s="155" t="s">
        <v>22</v>
      </c>
      <c r="F300" s="144">
        <v>14</v>
      </c>
      <c r="G300" s="144" t="s">
        <v>30</v>
      </c>
      <c r="H300" s="144">
        <v>2</v>
      </c>
      <c r="I300" s="144" t="str">
        <f t="shared" si="570"/>
        <v>ProVisioNET_study_204_04_cam2_2</v>
      </c>
      <c r="J300" s="149" t="s">
        <v>187</v>
      </c>
      <c r="K300" s="154" t="s">
        <v>195</v>
      </c>
      <c r="L300" s="154" t="s">
        <v>182</v>
      </c>
      <c r="M300" s="154">
        <v>7</v>
      </c>
      <c r="N300" s="154" t="s">
        <v>217</v>
      </c>
      <c r="O300" s="154">
        <v>37</v>
      </c>
      <c r="P300" s="150" t="s">
        <v>10</v>
      </c>
      <c r="Q300" s="150" t="s">
        <v>17</v>
      </c>
      <c r="R300" s="154">
        <v>7</v>
      </c>
      <c r="S300" s="154">
        <v>9</v>
      </c>
      <c r="T300" s="154">
        <v>1962</v>
      </c>
      <c r="U300" s="159" t="str">
        <f t="shared" si="572"/>
        <v>7/9/1962</v>
      </c>
      <c r="V300" s="150">
        <v>12</v>
      </c>
      <c r="W300" s="150">
        <v>11</v>
      </c>
      <c r="X300" s="150">
        <v>2021</v>
      </c>
      <c r="Y300" s="150" t="str">
        <f t="shared" si="571"/>
        <v>12/11/2021</v>
      </c>
    </row>
    <row r="301" spans="1:25" x14ac:dyDescent="0.3">
      <c r="A301" s="144" t="s">
        <v>116</v>
      </c>
      <c r="B301" s="154" t="s">
        <v>175</v>
      </c>
      <c r="C301" s="154" t="s">
        <v>0</v>
      </c>
      <c r="D301" s="148" t="s">
        <v>224</v>
      </c>
      <c r="E301" s="155" t="s">
        <v>22</v>
      </c>
      <c r="F301" s="144">
        <v>14</v>
      </c>
      <c r="G301" s="144" t="s">
        <v>30</v>
      </c>
      <c r="H301" s="144">
        <v>3</v>
      </c>
      <c r="I301" s="144" t="str">
        <f t="shared" si="570"/>
        <v>ProVisioNET_study_204_04_cam2_3</v>
      </c>
      <c r="J301" s="149" t="s">
        <v>187</v>
      </c>
      <c r="K301" s="154" t="s">
        <v>195</v>
      </c>
      <c r="L301" s="154" t="s">
        <v>182</v>
      </c>
      <c r="M301" s="154">
        <v>7</v>
      </c>
      <c r="N301" s="154" t="s">
        <v>217</v>
      </c>
      <c r="O301" s="154">
        <v>37</v>
      </c>
      <c r="P301" s="150" t="s">
        <v>10</v>
      </c>
      <c r="Q301" s="150" t="s">
        <v>17</v>
      </c>
      <c r="R301" s="154">
        <v>7</v>
      </c>
      <c r="S301" s="154">
        <v>9</v>
      </c>
      <c r="T301" s="154">
        <v>1962</v>
      </c>
      <c r="U301" s="159" t="str">
        <f t="shared" si="572"/>
        <v>7/9/1962</v>
      </c>
      <c r="V301" s="150">
        <v>12</v>
      </c>
      <c r="W301" s="150">
        <v>11</v>
      </c>
      <c r="X301" s="150">
        <v>2021</v>
      </c>
      <c r="Y301" s="150" t="str">
        <f t="shared" si="571"/>
        <v>12/11/2021</v>
      </c>
    </row>
    <row r="302" spans="1:25" x14ac:dyDescent="0.3">
      <c r="A302" s="144" t="s">
        <v>116</v>
      </c>
      <c r="B302" s="154" t="s">
        <v>175</v>
      </c>
      <c r="C302" s="154" t="s">
        <v>0</v>
      </c>
      <c r="D302" s="148" t="s">
        <v>224</v>
      </c>
      <c r="E302" s="155" t="s">
        <v>22</v>
      </c>
      <c r="F302" s="144">
        <v>14</v>
      </c>
      <c r="G302" s="144" t="s">
        <v>31</v>
      </c>
      <c r="H302" s="144">
        <v>1</v>
      </c>
      <c r="I302" s="144" t="str">
        <f t="shared" si="570"/>
        <v>ProVisioNET_study_204_04_cam3_1</v>
      </c>
      <c r="J302" s="149" t="s">
        <v>187</v>
      </c>
      <c r="K302" s="154" t="s">
        <v>195</v>
      </c>
      <c r="L302" s="154" t="s">
        <v>182</v>
      </c>
      <c r="M302" s="154">
        <v>7</v>
      </c>
      <c r="N302" s="154" t="s">
        <v>217</v>
      </c>
      <c r="O302" s="154">
        <v>37</v>
      </c>
      <c r="P302" s="150" t="s">
        <v>10</v>
      </c>
      <c r="Q302" s="150" t="s">
        <v>17</v>
      </c>
      <c r="R302" s="154">
        <v>7</v>
      </c>
      <c r="S302" s="154">
        <v>9</v>
      </c>
      <c r="T302" s="154">
        <v>1962</v>
      </c>
      <c r="U302" s="159" t="str">
        <f t="shared" si="572"/>
        <v>7/9/1962</v>
      </c>
      <c r="V302" s="150">
        <v>12</v>
      </c>
      <c r="W302" s="150">
        <v>11</v>
      </c>
      <c r="X302" s="150">
        <v>2021</v>
      </c>
      <c r="Y302" s="150" t="str">
        <f t="shared" si="571"/>
        <v>12/11/2021</v>
      </c>
    </row>
    <row r="303" spans="1:25" x14ac:dyDescent="0.3">
      <c r="A303" s="144" t="s">
        <v>116</v>
      </c>
      <c r="B303" s="154" t="s">
        <v>175</v>
      </c>
      <c r="C303" s="154" t="s">
        <v>0</v>
      </c>
      <c r="D303" s="148" t="s">
        <v>224</v>
      </c>
      <c r="E303" s="155" t="s">
        <v>22</v>
      </c>
      <c r="F303" s="144">
        <v>14</v>
      </c>
      <c r="G303" s="144" t="s">
        <v>31</v>
      </c>
      <c r="H303" s="144">
        <v>2</v>
      </c>
      <c r="I303" s="144" t="str">
        <f t="shared" si="570"/>
        <v>ProVisioNET_study_204_04_cam3_2</v>
      </c>
      <c r="J303" s="149" t="s">
        <v>187</v>
      </c>
      <c r="K303" s="154" t="s">
        <v>195</v>
      </c>
      <c r="L303" s="154" t="s">
        <v>182</v>
      </c>
      <c r="M303" s="154">
        <v>7</v>
      </c>
      <c r="N303" s="154" t="s">
        <v>217</v>
      </c>
      <c r="O303" s="154">
        <v>37</v>
      </c>
      <c r="P303" s="150" t="s">
        <v>10</v>
      </c>
      <c r="Q303" s="150" t="s">
        <v>17</v>
      </c>
      <c r="R303" s="154">
        <v>7</v>
      </c>
      <c r="S303" s="154">
        <v>9</v>
      </c>
      <c r="T303" s="154">
        <v>1962</v>
      </c>
      <c r="U303" s="159" t="str">
        <f t="shared" si="572"/>
        <v>7/9/1962</v>
      </c>
      <c r="V303" s="150">
        <v>12</v>
      </c>
      <c r="W303" s="150">
        <v>11</v>
      </c>
      <c r="X303" s="150">
        <v>2021</v>
      </c>
      <c r="Y303" s="150" t="str">
        <f t="shared" si="571"/>
        <v>12/11/2021</v>
      </c>
    </row>
    <row r="304" spans="1:25" x14ac:dyDescent="0.3">
      <c r="A304" s="144" t="s">
        <v>116</v>
      </c>
      <c r="B304" s="154" t="s">
        <v>175</v>
      </c>
      <c r="C304" s="154" t="s">
        <v>0</v>
      </c>
      <c r="D304" s="148" t="s">
        <v>224</v>
      </c>
      <c r="E304" s="155" t="s">
        <v>22</v>
      </c>
      <c r="F304" s="144">
        <v>14</v>
      </c>
      <c r="G304" s="144" t="s">
        <v>31</v>
      </c>
      <c r="H304" s="144">
        <v>3</v>
      </c>
      <c r="I304" s="144" t="str">
        <f t="shared" ref="I304:I306" si="573">CONCATENATE(B304,"_",C304,"_",D304,"_",E304,"_",G304,"_",H304)</f>
        <v>ProVisioNET_study_204_04_cam3_3</v>
      </c>
      <c r="J304" s="149" t="s">
        <v>187</v>
      </c>
      <c r="K304" s="154" t="s">
        <v>195</v>
      </c>
      <c r="L304" s="154" t="s">
        <v>182</v>
      </c>
      <c r="M304" s="154">
        <v>7</v>
      </c>
      <c r="N304" s="154" t="s">
        <v>217</v>
      </c>
      <c r="O304" s="154">
        <v>37</v>
      </c>
      <c r="P304" s="150" t="s">
        <v>10</v>
      </c>
      <c r="Q304" s="150" t="s">
        <v>17</v>
      </c>
      <c r="R304" s="154">
        <v>7</v>
      </c>
      <c r="S304" s="154">
        <v>9</v>
      </c>
      <c r="T304" s="154">
        <v>1962</v>
      </c>
      <c r="U304" s="159" t="str">
        <f t="shared" si="572"/>
        <v>7/9/1962</v>
      </c>
      <c r="V304" s="150">
        <v>12</v>
      </c>
      <c r="W304" s="150">
        <v>11</v>
      </c>
      <c r="X304" s="150">
        <v>2021</v>
      </c>
      <c r="Y304" s="150" t="str">
        <f t="shared" ref="Y304:Y310" si="574">V304&amp;"/"&amp;W304&amp;"/"&amp;X304</f>
        <v>12/11/2021</v>
      </c>
    </row>
    <row r="305" spans="1:25" x14ac:dyDescent="0.3">
      <c r="A305" s="144" t="s">
        <v>116</v>
      </c>
      <c r="B305" s="154" t="s">
        <v>175</v>
      </c>
      <c r="C305" s="154" t="s">
        <v>0</v>
      </c>
      <c r="D305" s="148" t="s">
        <v>224</v>
      </c>
      <c r="E305" s="155" t="s">
        <v>22</v>
      </c>
      <c r="F305" s="144">
        <v>14</v>
      </c>
      <c r="G305" s="144" t="s">
        <v>32</v>
      </c>
      <c r="H305" s="144">
        <v>1</v>
      </c>
      <c r="I305" s="144" t="str">
        <f t="shared" si="573"/>
        <v>ProVisioNET_study_204_04_cam4_1</v>
      </c>
      <c r="J305" s="149" t="s">
        <v>187</v>
      </c>
      <c r="K305" s="154" t="s">
        <v>195</v>
      </c>
      <c r="L305" s="154" t="s">
        <v>182</v>
      </c>
      <c r="M305" s="154">
        <v>7</v>
      </c>
      <c r="N305" s="154" t="s">
        <v>217</v>
      </c>
      <c r="O305" s="154">
        <v>37</v>
      </c>
      <c r="P305" s="150" t="s">
        <v>10</v>
      </c>
      <c r="Q305" s="150" t="s">
        <v>17</v>
      </c>
      <c r="R305" s="154">
        <v>7</v>
      </c>
      <c r="S305" s="154">
        <v>9</v>
      </c>
      <c r="T305" s="154">
        <v>1962</v>
      </c>
      <c r="U305" s="159" t="str">
        <f t="shared" si="572"/>
        <v>7/9/1962</v>
      </c>
      <c r="V305" s="150">
        <v>12</v>
      </c>
      <c r="W305" s="150">
        <v>11</v>
      </c>
      <c r="X305" s="150">
        <v>2021</v>
      </c>
      <c r="Y305" s="150" t="str">
        <f t="shared" si="574"/>
        <v>12/11/2021</v>
      </c>
    </row>
    <row r="306" spans="1:25" x14ac:dyDescent="0.3">
      <c r="A306" s="144" t="s">
        <v>116</v>
      </c>
      <c r="B306" s="154" t="s">
        <v>175</v>
      </c>
      <c r="C306" s="154" t="s">
        <v>0</v>
      </c>
      <c r="D306" s="148" t="s">
        <v>224</v>
      </c>
      <c r="E306" s="155" t="s">
        <v>22</v>
      </c>
      <c r="F306" s="144">
        <v>14</v>
      </c>
      <c r="G306" s="144" t="s">
        <v>32</v>
      </c>
      <c r="H306" s="144">
        <v>2</v>
      </c>
      <c r="I306" s="144" t="str">
        <f t="shared" si="573"/>
        <v>ProVisioNET_study_204_04_cam4_2</v>
      </c>
      <c r="J306" s="149" t="s">
        <v>187</v>
      </c>
      <c r="K306" s="154" t="s">
        <v>195</v>
      </c>
      <c r="L306" s="154" t="s">
        <v>182</v>
      </c>
      <c r="M306" s="154">
        <v>7</v>
      </c>
      <c r="N306" s="154" t="s">
        <v>217</v>
      </c>
      <c r="O306" s="154">
        <v>37</v>
      </c>
      <c r="P306" s="150" t="s">
        <v>10</v>
      </c>
      <c r="Q306" s="150" t="s">
        <v>17</v>
      </c>
      <c r="R306" s="154">
        <v>7</v>
      </c>
      <c r="S306" s="154">
        <v>9</v>
      </c>
      <c r="T306" s="154">
        <v>1962</v>
      </c>
      <c r="U306" s="159" t="str">
        <f t="shared" si="572"/>
        <v>7/9/1962</v>
      </c>
      <c r="V306" s="150">
        <v>12</v>
      </c>
      <c r="W306" s="150">
        <v>11</v>
      </c>
      <c r="X306" s="150">
        <v>2021</v>
      </c>
      <c r="Y306" s="150" t="str">
        <f t="shared" si="574"/>
        <v>12/11/2021</v>
      </c>
    </row>
    <row r="307" spans="1:25" x14ac:dyDescent="0.3">
      <c r="A307" s="144" t="s">
        <v>116</v>
      </c>
      <c r="B307" s="154" t="s">
        <v>175</v>
      </c>
      <c r="C307" s="154" t="s">
        <v>0</v>
      </c>
      <c r="D307" s="148" t="s">
        <v>224</v>
      </c>
      <c r="E307" s="155" t="s">
        <v>22</v>
      </c>
      <c r="F307" s="144">
        <v>14</v>
      </c>
      <c r="G307" s="144" t="s">
        <v>32</v>
      </c>
      <c r="H307" s="144">
        <v>3</v>
      </c>
      <c r="I307" s="144" t="str">
        <f t="shared" ref="I307" si="575">CONCATENATE(B307,"_",C307,"_",D307,"_",E307,"_",G307,"_",H307)</f>
        <v>ProVisioNET_study_204_04_cam4_3</v>
      </c>
      <c r="J307" s="149" t="s">
        <v>187</v>
      </c>
      <c r="K307" s="154" t="s">
        <v>195</v>
      </c>
      <c r="L307" s="154" t="s">
        <v>182</v>
      </c>
      <c r="M307" s="154">
        <v>7</v>
      </c>
      <c r="N307" s="154" t="s">
        <v>217</v>
      </c>
      <c r="O307" s="154">
        <v>37</v>
      </c>
      <c r="P307" s="150" t="s">
        <v>10</v>
      </c>
      <c r="Q307" s="150" t="s">
        <v>17</v>
      </c>
      <c r="R307" s="154">
        <v>7</v>
      </c>
      <c r="S307" s="154">
        <v>9</v>
      </c>
      <c r="T307" s="154">
        <v>1962</v>
      </c>
      <c r="U307" s="159" t="str">
        <f t="shared" si="572"/>
        <v>7/9/1962</v>
      </c>
      <c r="V307" s="150">
        <v>12</v>
      </c>
      <c r="W307" s="150">
        <v>11</v>
      </c>
      <c r="X307" s="150">
        <v>2021</v>
      </c>
      <c r="Y307" s="150" t="str">
        <f t="shared" si="574"/>
        <v>12/11/2021</v>
      </c>
    </row>
    <row r="308" spans="1:25" x14ac:dyDescent="0.3">
      <c r="A308" s="144" t="s">
        <v>116</v>
      </c>
      <c r="B308" s="154" t="s">
        <v>175</v>
      </c>
      <c r="C308" s="154" t="s">
        <v>0</v>
      </c>
      <c r="D308" s="148" t="s">
        <v>224</v>
      </c>
      <c r="E308" s="155" t="s">
        <v>22</v>
      </c>
      <c r="F308" s="144">
        <v>14</v>
      </c>
      <c r="G308" s="144" t="s">
        <v>119</v>
      </c>
      <c r="I308" s="144" t="str">
        <f t="shared" ref="I308:I315" si="576">CONCATENATE(B308,"_",C308,"_",D308,"_",E308,"_",G308)</f>
        <v>ProVisioNET_study_204_04_glasses</v>
      </c>
      <c r="J308" s="149" t="s">
        <v>187</v>
      </c>
      <c r="K308" s="154" t="s">
        <v>195</v>
      </c>
      <c r="L308" s="154" t="s">
        <v>182</v>
      </c>
      <c r="M308" s="154">
        <v>7</v>
      </c>
      <c r="N308" s="154" t="s">
        <v>217</v>
      </c>
      <c r="O308" s="154">
        <v>37</v>
      </c>
      <c r="P308" s="150" t="s">
        <v>10</v>
      </c>
      <c r="Q308" s="150" t="s">
        <v>17</v>
      </c>
      <c r="R308" s="154">
        <v>7</v>
      </c>
      <c r="S308" s="154">
        <v>9</v>
      </c>
      <c r="T308" s="154">
        <v>1962</v>
      </c>
      <c r="U308" s="159" t="str">
        <f t="shared" si="572"/>
        <v>7/9/1962</v>
      </c>
      <c r="V308" s="150">
        <v>12</v>
      </c>
      <c r="W308" s="150">
        <v>11</v>
      </c>
      <c r="X308" s="150">
        <v>2021</v>
      </c>
      <c r="Y308" s="150" t="str">
        <f t="shared" si="574"/>
        <v>12/11/2021</v>
      </c>
    </row>
    <row r="309" spans="1:25" x14ac:dyDescent="0.3">
      <c r="A309" s="144" t="s">
        <v>116</v>
      </c>
      <c r="B309" s="154" t="s">
        <v>175</v>
      </c>
      <c r="C309" s="154" t="s">
        <v>0</v>
      </c>
      <c r="D309" s="148" t="s">
        <v>224</v>
      </c>
      <c r="E309" s="155" t="s">
        <v>22</v>
      </c>
      <c r="F309" s="144">
        <v>14</v>
      </c>
      <c r="G309" s="144" t="s">
        <v>120</v>
      </c>
      <c r="I309" s="144" t="str">
        <f t="shared" si="576"/>
        <v>ProVisioNET_study_204_04_ambient</v>
      </c>
      <c r="J309" s="149" t="s">
        <v>187</v>
      </c>
      <c r="K309" s="154" t="s">
        <v>195</v>
      </c>
      <c r="L309" s="154" t="s">
        <v>182</v>
      </c>
      <c r="M309" s="154">
        <v>7</v>
      </c>
      <c r="N309" s="154" t="s">
        <v>217</v>
      </c>
      <c r="O309" s="154">
        <v>37</v>
      </c>
      <c r="P309" s="150" t="s">
        <v>10</v>
      </c>
      <c r="Q309" s="150" t="s">
        <v>17</v>
      </c>
      <c r="R309" s="154">
        <v>7</v>
      </c>
      <c r="S309" s="154">
        <v>9</v>
      </c>
      <c r="T309" s="154">
        <v>1962</v>
      </c>
      <c r="U309" s="159" t="str">
        <f t="shared" si="572"/>
        <v>7/9/1962</v>
      </c>
      <c r="V309" s="150">
        <v>12</v>
      </c>
      <c r="W309" s="150">
        <v>11</v>
      </c>
      <c r="X309" s="150">
        <v>2021</v>
      </c>
      <c r="Y309" s="150" t="str">
        <f t="shared" si="574"/>
        <v>12/11/2021</v>
      </c>
    </row>
    <row r="310" spans="1:25" s="156" customFormat="1" x14ac:dyDescent="0.3">
      <c r="A310" s="144" t="s">
        <v>116</v>
      </c>
      <c r="B310" s="154" t="s">
        <v>175</v>
      </c>
      <c r="C310" s="154" t="s">
        <v>0</v>
      </c>
      <c r="D310" s="148" t="s">
        <v>224</v>
      </c>
      <c r="E310" s="155" t="s">
        <v>22</v>
      </c>
      <c r="F310" s="144">
        <v>14</v>
      </c>
      <c r="G310" s="144" t="s">
        <v>121</v>
      </c>
      <c r="H310" s="154"/>
      <c r="I310" s="144" t="str">
        <f t="shared" si="576"/>
        <v>ProVisioNET_study_204_04_ETrawdata</v>
      </c>
      <c r="J310" s="149" t="s">
        <v>187</v>
      </c>
      <c r="K310" s="154" t="s">
        <v>195</v>
      </c>
      <c r="L310" s="154" t="s">
        <v>182</v>
      </c>
      <c r="M310" s="154">
        <v>7</v>
      </c>
      <c r="N310" s="154" t="s">
        <v>217</v>
      </c>
      <c r="O310" s="154">
        <v>37</v>
      </c>
      <c r="P310" s="150" t="s">
        <v>10</v>
      </c>
      <c r="Q310" s="150" t="s">
        <v>17</v>
      </c>
      <c r="R310" s="154">
        <v>7</v>
      </c>
      <c r="S310" s="154">
        <v>9</v>
      </c>
      <c r="T310" s="154">
        <v>1962</v>
      </c>
      <c r="U310" s="159" t="str">
        <f t="shared" si="572"/>
        <v>7/9/1962</v>
      </c>
      <c r="V310" s="150">
        <v>12</v>
      </c>
      <c r="W310" s="150">
        <v>11</v>
      </c>
      <c r="X310" s="150">
        <v>2021</v>
      </c>
      <c r="Y310" s="150" t="str">
        <f t="shared" si="574"/>
        <v>12/11/2021</v>
      </c>
    </row>
    <row r="311" spans="1:25" x14ac:dyDescent="0.3">
      <c r="A311" s="144" t="s">
        <v>116</v>
      </c>
      <c r="B311" s="154" t="s">
        <v>175</v>
      </c>
      <c r="C311" s="154" t="s">
        <v>0</v>
      </c>
      <c r="D311" s="148" t="s">
        <v>224</v>
      </c>
      <c r="E311" s="155" t="s">
        <v>22</v>
      </c>
      <c r="F311" s="144">
        <v>14</v>
      </c>
      <c r="G311" s="144" t="s">
        <v>185</v>
      </c>
      <c r="I311" s="144" t="str">
        <f t="shared" si="576"/>
        <v>ProVisioNET_study_204_04_sri_obs</v>
      </c>
      <c r="J311" s="149" t="s">
        <v>187</v>
      </c>
      <c r="K311" s="154" t="s">
        <v>195</v>
      </c>
      <c r="L311" s="154" t="s">
        <v>182</v>
      </c>
      <c r="M311" s="154">
        <v>7</v>
      </c>
      <c r="N311" s="154" t="s">
        <v>217</v>
      </c>
      <c r="O311" s="154">
        <v>37</v>
      </c>
      <c r="P311" s="150" t="s">
        <v>10</v>
      </c>
      <c r="Q311" s="150" t="s">
        <v>17</v>
      </c>
      <c r="R311" s="154">
        <v>7</v>
      </c>
      <c r="S311" s="154">
        <v>9</v>
      </c>
      <c r="T311" s="154">
        <v>1962</v>
      </c>
      <c r="U311" s="159" t="str">
        <f t="shared" si="572"/>
        <v>7/9/1962</v>
      </c>
      <c r="V311" s="150">
        <v>12</v>
      </c>
      <c r="W311" s="150">
        <v>11</v>
      </c>
      <c r="X311" s="150">
        <v>2021</v>
      </c>
      <c r="Y311" s="150" t="str">
        <f>V307&amp;"/"&amp;W307&amp;"/"&amp;X307</f>
        <v>12/11/2021</v>
      </c>
    </row>
    <row r="312" spans="1:25" x14ac:dyDescent="0.3">
      <c r="A312" s="144" t="s">
        <v>116</v>
      </c>
      <c r="B312" s="154" t="s">
        <v>175</v>
      </c>
      <c r="C312" s="154" t="s">
        <v>0</v>
      </c>
      <c r="D312" s="148" t="s">
        <v>224</v>
      </c>
      <c r="E312" s="155" t="s">
        <v>22</v>
      </c>
      <c r="F312" s="144">
        <v>14</v>
      </c>
      <c r="G312" s="144" t="s">
        <v>179</v>
      </c>
      <c r="I312" s="144" t="str">
        <f t="shared" si="576"/>
        <v>ProVisioNET_study_204_04_sri_ambient</v>
      </c>
      <c r="J312" s="149" t="s">
        <v>187</v>
      </c>
      <c r="K312" s="154" t="s">
        <v>195</v>
      </c>
      <c r="L312" s="154" t="s">
        <v>182</v>
      </c>
      <c r="M312" s="154">
        <v>7</v>
      </c>
      <c r="N312" s="154" t="s">
        <v>217</v>
      </c>
      <c r="O312" s="154">
        <v>37</v>
      </c>
      <c r="P312" s="150" t="s">
        <v>10</v>
      </c>
      <c r="Q312" s="150" t="s">
        <v>17</v>
      </c>
      <c r="R312" s="154">
        <v>7</v>
      </c>
      <c r="S312" s="154">
        <v>9</v>
      </c>
      <c r="T312" s="154">
        <v>1962</v>
      </c>
      <c r="U312" s="159" t="str">
        <f t="shared" si="572"/>
        <v>7/9/1962</v>
      </c>
      <c r="V312" s="150">
        <v>12</v>
      </c>
      <c r="W312" s="150">
        <v>11</v>
      </c>
      <c r="X312" s="150">
        <v>2021</v>
      </c>
      <c r="Y312" s="150" t="str">
        <f t="shared" ref="Y312:Y330" si="577">V312&amp;"/"&amp;W312&amp;"/"&amp;X312</f>
        <v>12/11/2021</v>
      </c>
    </row>
    <row r="313" spans="1:25" x14ac:dyDescent="0.3">
      <c r="A313" s="144" t="s">
        <v>116</v>
      </c>
      <c r="B313" s="154" t="s">
        <v>175</v>
      </c>
      <c r="C313" s="154" t="s">
        <v>0</v>
      </c>
      <c r="D313" s="148" t="s">
        <v>224</v>
      </c>
      <c r="E313" s="155" t="s">
        <v>22</v>
      </c>
      <c r="F313" s="144">
        <v>14</v>
      </c>
      <c r="G313" s="144" t="s">
        <v>198</v>
      </c>
      <c r="I313" s="144" t="str">
        <f t="shared" si="576"/>
        <v>ProVisioNET_study_204_04_fitbit</v>
      </c>
      <c r="J313" s="149" t="s">
        <v>187</v>
      </c>
      <c r="K313" s="154" t="s">
        <v>195</v>
      </c>
      <c r="L313" s="154" t="s">
        <v>182</v>
      </c>
      <c r="M313" s="154">
        <v>7</v>
      </c>
      <c r="N313" s="154" t="s">
        <v>217</v>
      </c>
      <c r="O313" s="154">
        <v>37</v>
      </c>
      <c r="P313" s="150" t="s">
        <v>10</v>
      </c>
      <c r="Q313" s="150" t="s">
        <v>17</v>
      </c>
      <c r="R313" s="154">
        <v>7</v>
      </c>
      <c r="S313" s="154">
        <v>9</v>
      </c>
      <c r="T313" s="154">
        <v>1962</v>
      </c>
      <c r="U313" s="159" t="str">
        <f t="shared" si="572"/>
        <v>7/9/1962</v>
      </c>
      <c r="V313" s="150">
        <v>12</v>
      </c>
      <c r="W313" s="150">
        <v>11</v>
      </c>
      <c r="X313" s="150">
        <v>2021</v>
      </c>
      <c r="Y313" s="150" t="str">
        <f t="shared" si="577"/>
        <v>12/11/2021</v>
      </c>
    </row>
    <row r="314" spans="1:25" x14ac:dyDescent="0.3">
      <c r="A314" s="151" t="s">
        <v>116</v>
      </c>
      <c r="B314" s="156" t="s">
        <v>175</v>
      </c>
      <c r="C314" s="156" t="s">
        <v>0</v>
      </c>
      <c r="D314" s="152" t="s">
        <v>224</v>
      </c>
      <c r="E314" s="157" t="s">
        <v>22</v>
      </c>
      <c r="F314" s="151">
        <v>14</v>
      </c>
      <c r="G314" s="151" t="s">
        <v>194</v>
      </c>
      <c r="H314" s="156"/>
      <c r="I314" s="151" t="str">
        <f t="shared" si="576"/>
        <v>ProVisioNET_study_204_04_zed</v>
      </c>
      <c r="J314" s="153"/>
      <c r="K314" s="156" t="s">
        <v>195</v>
      </c>
      <c r="L314" s="156" t="s">
        <v>182</v>
      </c>
      <c r="M314" s="156">
        <v>7</v>
      </c>
      <c r="N314" s="156" t="s">
        <v>217</v>
      </c>
      <c r="O314" s="156">
        <v>37</v>
      </c>
      <c r="P314" s="151" t="s">
        <v>10</v>
      </c>
      <c r="Q314" s="151" t="s">
        <v>17</v>
      </c>
      <c r="R314" s="156">
        <v>7</v>
      </c>
      <c r="S314" s="156">
        <v>9</v>
      </c>
      <c r="T314" s="156">
        <v>1962</v>
      </c>
      <c r="U314" s="160" t="str">
        <f t="shared" si="572"/>
        <v>7/9/1962</v>
      </c>
      <c r="V314" s="151">
        <v>12</v>
      </c>
      <c r="W314" s="151">
        <v>11</v>
      </c>
      <c r="X314" s="151">
        <v>2021</v>
      </c>
      <c r="Y314" s="151" t="str">
        <f t="shared" si="577"/>
        <v>12/11/2021</v>
      </c>
    </row>
    <row r="315" spans="1:25" x14ac:dyDescent="0.3">
      <c r="A315" s="140" t="s">
        <v>116</v>
      </c>
      <c r="B315" s="141" t="s">
        <v>175</v>
      </c>
      <c r="C315" s="141" t="s">
        <v>0</v>
      </c>
      <c r="D315" s="142" t="s">
        <v>225</v>
      </c>
      <c r="E315" s="143" t="s">
        <v>21</v>
      </c>
      <c r="F315" s="141">
        <v>15</v>
      </c>
      <c r="G315" s="141" t="s">
        <v>116</v>
      </c>
      <c r="H315" s="141"/>
      <c r="I315" s="144" t="str">
        <f t="shared" si="576"/>
        <v>ProVisioNET_study_111_03_label</v>
      </c>
      <c r="J315" s="141" t="s">
        <v>114</v>
      </c>
      <c r="K315" s="145" t="s">
        <v>177</v>
      </c>
      <c r="L315" s="141" t="s">
        <v>213</v>
      </c>
      <c r="M315" s="141">
        <v>3</v>
      </c>
      <c r="N315" s="141" t="s">
        <v>226</v>
      </c>
      <c r="O315" s="141">
        <v>0</v>
      </c>
      <c r="P315" s="146" t="s">
        <v>10</v>
      </c>
      <c r="Q315" s="146" t="s">
        <v>17</v>
      </c>
      <c r="R315" s="146">
        <v>1</v>
      </c>
      <c r="S315" s="146">
        <v>10</v>
      </c>
      <c r="T315" s="146">
        <v>2000</v>
      </c>
      <c r="U315" s="146" t="str">
        <f>R315&amp;"/"&amp;S315&amp;"/"&amp;T315</f>
        <v>1/10/2000</v>
      </c>
      <c r="V315" s="146">
        <v>15</v>
      </c>
      <c r="W315" s="146">
        <v>11</v>
      </c>
      <c r="X315" s="146">
        <v>2021</v>
      </c>
      <c r="Y315" s="146" t="str">
        <f t="shared" si="577"/>
        <v>15/11/2021</v>
      </c>
    </row>
    <row r="316" spans="1:25" x14ac:dyDescent="0.3">
      <c r="A316" s="144" t="s">
        <v>116</v>
      </c>
      <c r="B316" s="154" t="s">
        <v>175</v>
      </c>
      <c r="C316" s="154" t="s">
        <v>0</v>
      </c>
      <c r="D316" s="148" t="s">
        <v>225</v>
      </c>
      <c r="E316" s="155" t="s">
        <v>21</v>
      </c>
      <c r="F316" s="144">
        <v>15</v>
      </c>
      <c r="G316" s="144" t="s">
        <v>118</v>
      </c>
      <c r="H316" s="154">
        <v>1</v>
      </c>
      <c r="I316" s="144" t="str">
        <f t="shared" ref="I316:I323" si="578">CONCATENATE(B316,"_",C316,"_",D316,"_",E316,"_",G316,"_",H316)</f>
        <v>ProVisioNET_study_111_03_cam1_1</v>
      </c>
      <c r="J316" s="149" t="s">
        <v>187</v>
      </c>
      <c r="K316" s="154" t="s">
        <v>177</v>
      </c>
      <c r="L316" s="154" t="s">
        <v>213</v>
      </c>
      <c r="M316" s="154">
        <v>3</v>
      </c>
      <c r="N316" s="154" t="s">
        <v>226</v>
      </c>
      <c r="O316" s="154">
        <v>0</v>
      </c>
      <c r="P316" s="150" t="s">
        <v>10</v>
      </c>
      <c r="Q316" s="150" t="s">
        <v>17</v>
      </c>
      <c r="R316" s="154">
        <v>1</v>
      </c>
      <c r="S316" s="154">
        <v>10</v>
      </c>
      <c r="T316" s="154">
        <v>2000</v>
      </c>
      <c r="U316" s="159" t="str">
        <f>"1/10/2000"</f>
        <v>1/10/2000</v>
      </c>
      <c r="V316" s="150">
        <v>15</v>
      </c>
      <c r="W316" s="150">
        <v>11</v>
      </c>
      <c r="X316" s="150">
        <v>2021</v>
      </c>
      <c r="Y316" s="150" t="str">
        <f t="shared" si="577"/>
        <v>15/11/2021</v>
      </c>
    </row>
    <row r="317" spans="1:25" x14ac:dyDescent="0.3">
      <c r="A317" s="144" t="s">
        <v>116</v>
      </c>
      <c r="B317" s="154" t="s">
        <v>175</v>
      </c>
      <c r="C317" s="154" t="s">
        <v>0</v>
      </c>
      <c r="D317" s="148" t="s">
        <v>225</v>
      </c>
      <c r="E317" s="155" t="s">
        <v>21</v>
      </c>
      <c r="F317" s="144">
        <v>15</v>
      </c>
      <c r="G317" s="144" t="s">
        <v>118</v>
      </c>
      <c r="H317" s="144">
        <v>2</v>
      </c>
      <c r="I317" s="144" t="str">
        <f t="shared" si="578"/>
        <v>ProVisioNET_study_111_03_cam1_2</v>
      </c>
      <c r="J317" s="149" t="s">
        <v>187</v>
      </c>
      <c r="K317" s="154" t="s">
        <v>177</v>
      </c>
      <c r="L317" s="154" t="s">
        <v>213</v>
      </c>
      <c r="M317" s="154">
        <v>3</v>
      </c>
      <c r="N317" s="154" t="s">
        <v>226</v>
      </c>
      <c r="O317" s="154">
        <v>0</v>
      </c>
      <c r="P317" s="150" t="s">
        <v>10</v>
      </c>
      <c r="Q317" s="150" t="s">
        <v>17</v>
      </c>
      <c r="R317" s="154">
        <v>1</v>
      </c>
      <c r="S317" s="154">
        <v>10</v>
      </c>
      <c r="T317" s="154">
        <v>2000</v>
      </c>
      <c r="U317" s="159" t="str">
        <f t="shared" ref="U317:U330" si="579">"1/10/2000"</f>
        <v>1/10/2000</v>
      </c>
      <c r="V317" s="150">
        <v>15</v>
      </c>
      <c r="W317" s="150">
        <v>11</v>
      </c>
      <c r="X317" s="150">
        <v>2021</v>
      </c>
      <c r="Y317" s="150" t="str">
        <f t="shared" si="577"/>
        <v>15/11/2021</v>
      </c>
    </row>
    <row r="318" spans="1:25" x14ac:dyDescent="0.3">
      <c r="A318" s="144" t="s">
        <v>116</v>
      </c>
      <c r="B318" s="154" t="s">
        <v>175</v>
      </c>
      <c r="C318" s="154" t="s">
        <v>0</v>
      </c>
      <c r="D318" s="148" t="s">
        <v>225</v>
      </c>
      <c r="E318" s="155" t="s">
        <v>21</v>
      </c>
      <c r="F318" s="144">
        <v>15</v>
      </c>
      <c r="G318" s="144" t="s">
        <v>30</v>
      </c>
      <c r="H318" s="144">
        <v>1</v>
      </c>
      <c r="I318" s="144" t="str">
        <f t="shared" si="578"/>
        <v>ProVisioNET_study_111_03_cam2_1</v>
      </c>
      <c r="J318" s="149" t="s">
        <v>187</v>
      </c>
      <c r="K318" s="154" t="s">
        <v>177</v>
      </c>
      <c r="L318" s="154" t="s">
        <v>213</v>
      </c>
      <c r="M318" s="154">
        <v>3</v>
      </c>
      <c r="N318" s="154" t="s">
        <v>226</v>
      </c>
      <c r="O318" s="154">
        <v>0</v>
      </c>
      <c r="P318" s="150" t="s">
        <v>10</v>
      </c>
      <c r="Q318" s="150" t="s">
        <v>17</v>
      </c>
      <c r="R318" s="154">
        <v>1</v>
      </c>
      <c r="S318" s="154">
        <v>10</v>
      </c>
      <c r="T318" s="154">
        <v>2000</v>
      </c>
      <c r="U318" s="159" t="str">
        <f t="shared" si="579"/>
        <v>1/10/2000</v>
      </c>
      <c r="V318" s="150">
        <v>15</v>
      </c>
      <c r="W318" s="150">
        <v>11</v>
      </c>
      <c r="X318" s="150">
        <v>2021</v>
      </c>
      <c r="Y318" s="150" t="str">
        <f t="shared" si="577"/>
        <v>15/11/2021</v>
      </c>
    </row>
    <row r="319" spans="1:25" x14ac:dyDescent="0.3">
      <c r="A319" s="144" t="s">
        <v>116</v>
      </c>
      <c r="B319" s="154" t="s">
        <v>175</v>
      </c>
      <c r="C319" s="154" t="s">
        <v>0</v>
      </c>
      <c r="D319" s="148" t="s">
        <v>225</v>
      </c>
      <c r="E319" s="155" t="s">
        <v>21</v>
      </c>
      <c r="F319" s="144">
        <v>15</v>
      </c>
      <c r="G319" s="144" t="s">
        <v>30</v>
      </c>
      <c r="H319" s="144">
        <v>2</v>
      </c>
      <c r="I319" s="144" t="str">
        <f t="shared" si="578"/>
        <v>ProVisioNET_study_111_03_cam2_2</v>
      </c>
      <c r="J319" s="149" t="s">
        <v>187</v>
      </c>
      <c r="K319" s="154" t="s">
        <v>177</v>
      </c>
      <c r="L319" s="154" t="s">
        <v>213</v>
      </c>
      <c r="M319" s="154">
        <v>3</v>
      </c>
      <c r="N319" s="154" t="s">
        <v>226</v>
      </c>
      <c r="O319" s="154">
        <v>0</v>
      </c>
      <c r="P319" s="150" t="s">
        <v>10</v>
      </c>
      <c r="Q319" s="150" t="s">
        <v>17</v>
      </c>
      <c r="R319" s="154">
        <v>1</v>
      </c>
      <c r="S319" s="154">
        <v>10</v>
      </c>
      <c r="T319" s="154">
        <v>2000</v>
      </c>
      <c r="U319" s="159" t="str">
        <f t="shared" si="579"/>
        <v>1/10/2000</v>
      </c>
      <c r="V319" s="150">
        <v>15</v>
      </c>
      <c r="W319" s="150">
        <v>11</v>
      </c>
      <c r="X319" s="150">
        <v>2021</v>
      </c>
      <c r="Y319" s="150" t="str">
        <f t="shared" si="577"/>
        <v>15/11/2021</v>
      </c>
    </row>
    <row r="320" spans="1:25" x14ac:dyDescent="0.3">
      <c r="A320" s="144" t="s">
        <v>116</v>
      </c>
      <c r="B320" s="154" t="s">
        <v>175</v>
      </c>
      <c r="C320" s="154" t="s">
        <v>0</v>
      </c>
      <c r="D320" s="148" t="s">
        <v>225</v>
      </c>
      <c r="E320" s="155" t="s">
        <v>21</v>
      </c>
      <c r="F320" s="144">
        <v>15</v>
      </c>
      <c r="G320" s="144" t="s">
        <v>31</v>
      </c>
      <c r="H320" s="144">
        <v>1</v>
      </c>
      <c r="I320" s="144" t="str">
        <f t="shared" si="578"/>
        <v>ProVisioNET_study_111_03_cam3_1</v>
      </c>
      <c r="J320" s="149" t="s">
        <v>187</v>
      </c>
      <c r="K320" s="154" t="s">
        <v>177</v>
      </c>
      <c r="L320" s="154" t="s">
        <v>213</v>
      </c>
      <c r="M320" s="154">
        <v>3</v>
      </c>
      <c r="N320" s="154" t="s">
        <v>226</v>
      </c>
      <c r="O320" s="154">
        <v>0</v>
      </c>
      <c r="P320" s="150" t="s">
        <v>10</v>
      </c>
      <c r="Q320" s="150" t="s">
        <v>17</v>
      </c>
      <c r="R320" s="154">
        <v>1</v>
      </c>
      <c r="S320" s="154">
        <v>10</v>
      </c>
      <c r="T320" s="154">
        <v>2000</v>
      </c>
      <c r="U320" s="159" t="str">
        <f t="shared" si="579"/>
        <v>1/10/2000</v>
      </c>
      <c r="V320" s="150">
        <v>15</v>
      </c>
      <c r="W320" s="150">
        <v>11</v>
      </c>
      <c r="X320" s="150">
        <v>2021</v>
      </c>
      <c r="Y320" s="150" t="str">
        <f t="shared" si="577"/>
        <v>15/11/2021</v>
      </c>
    </row>
    <row r="321" spans="1:25" x14ac:dyDescent="0.3">
      <c r="A321" s="144" t="s">
        <v>116</v>
      </c>
      <c r="B321" s="154" t="s">
        <v>175</v>
      </c>
      <c r="C321" s="154" t="s">
        <v>0</v>
      </c>
      <c r="D321" s="148" t="s">
        <v>225</v>
      </c>
      <c r="E321" s="155" t="s">
        <v>21</v>
      </c>
      <c r="F321" s="144">
        <v>15</v>
      </c>
      <c r="G321" s="144" t="s">
        <v>31</v>
      </c>
      <c r="H321" s="144">
        <v>2</v>
      </c>
      <c r="I321" s="144" t="str">
        <f t="shared" si="578"/>
        <v>ProVisioNET_study_111_03_cam3_2</v>
      </c>
      <c r="J321" s="149" t="s">
        <v>187</v>
      </c>
      <c r="K321" s="154" t="s">
        <v>177</v>
      </c>
      <c r="L321" s="154" t="s">
        <v>213</v>
      </c>
      <c r="M321" s="154">
        <v>3</v>
      </c>
      <c r="N321" s="154" t="s">
        <v>226</v>
      </c>
      <c r="O321" s="154">
        <v>0</v>
      </c>
      <c r="P321" s="150" t="s">
        <v>10</v>
      </c>
      <c r="Q321" s="150" t="s">
        <v>17</v>
      </c>
      <c r="R321" s="154">
        <v>1</v>
      </c>
      <c r="S321" s="154">
        <v>10</v>
      </c>
      <c r="T321" s="154">
        <v>2000</v>
      </c>
      <c r="U321" s="159" t="str">
        <f t="shared" si="579"/>
        <v>1/10/2000</v>
      </c>
      <c r="V321" s="150">
        <v>15</v>
      </c>
      <c r="W321" s="150">
        <v>11</v>
      </c>
      <c r="X321" s="150">
        <v>2021</v>
      </c>
      <c r="Y321" s="150" t="str">
        <f t="shared" si="577"/>
        <v>15/11/2021</v>
      </c>
    </row>
    <row r="322" spans="1:25" x14ac:dyDescent="0.3">
      <c r="A322" s="144" t="s">
        <v>116</v>
      </c>
      <c r="B322" s="154" t="s">
        <v>175</v>
      </c>
      <c r="C322" s="154" t="s">
        <v>0</v>
      </c>
      <c r="D322" s="148" t="s">
        <v>225</v>
      </c>
      <c r="E322" s="155" t="s">
        <v>21</v>
      </c>
      <c r="F322" s="144">
        <v>15</v>
      </c>
      <c r="G322" s="144" t="s">
        <v>32</v>
      </c>
      <c r="H322" s="144">
        <v>1</v>
      </c>
      <c r="I322" s="144" t="str">
        <f t="shared" si="578"/>
        <v>ProVisioNET_study_111_03_cam4_1</v>
      </c>
      <c r="J322" s="149" t="s">
        <v>187</v>
      </c>
      <c r="K322" s="154" t="s">
        <v>177</v>
      </c>
      <c r="L322" s="154" t="s">
        <v>213</v>
      </c>
      <c r="M322" s="154">
        <v>3</v>
      </c>
      <c r="N322" s="154" t="s">
        <v>226</v>
      </c>
      <c r="O322" s="154">
        <v>0</v>
      </c>
      <c r="P322" s="150" t="s">
        <v>10</v>
      </c>
      <c r="Q322" s="150" t="s">
        <v>17</v>
      </c>
      <c r="R322" s="154">
        <v>1</v>
      </c>
      <c r="S322" s="154">
        <v>10</v>
      </c>
      <c r="T322" s="154">
        <v>2000</v>
      </c>
      <c r="U322" s="159" t="str">
        <f t="shared" si="579"/>
        <v>1/10/2000</v>
      </c>
      <c r="V322" s="150">
        <v>15</v>
      </c>
      <c r="W322" s="150">
        <v>11</v>
      </c>
      <c r="X322" s="150">
        <v>2021</v>
      </c>
      <c r="Y322" s="150" t="str">
        <f t="shared" si="577"/>
        <v>15/11/2021</v>
      </c>
    </row>
    <row r="323" spans="1:25" x14ac:dyDescent="0.3">
      <c r="A323" s="144" t="s">
        <v>116</v>
      </c>
      <c r="B323" s="154" t="s">
        <v>175</v>
      </c>
      <c r="C323" s="154" t="s">
        <v>0</v>
      </c>
      <c r="D323" s="148" t="s">
        <v>225</v>
      </c>
      <c r="E323" s="155" t="s">
        <v>21</v>
      </c>
      <c r="F323" s="144">
        <v>15</v>
      </c>
      <c r="G323" s="144" t="s">
        <v>32</v>
      </c>
      <c r="H323" s="144">
        <v>2</v>
      </c>
      <c r="I323" s="144" t="str">
        <f t="shared" si="578"/>
        <v>ProVisioNET_study_111_03_cam4_2</v>
      </c>
      <c r="J323" s="149" t="s">
        <v>187</v>
      </c>
      <c r="K323" s="154" t="s">
        <v>177</v>
      </c>
      <c r="L323" s="154" t="s">
        <v>213</v>
      </c>
      <c r="M323" s="154">
        <v>3</v>
      </c>
      <c r="N323" s="154" t="s">
        <v>226</v>
      </c>
      <c r="O323" s="154">
        <v>0</v>
      </c>
      <c r="P323" s="150" t="s">
        <v>10</v>
      </c>
      <c r="Q323" s="150" t="s">
        <v>17</v>
      </c>
      <c r="R323" s="154">
        <v>1</v>
      </c>
      <c r="S323" s="154">
        <v>10</v>
      </c>
      <c r="T323" s="154">
        <v>2000</v>
      </c>
      <c r="U323" s="159" t="str">
        <f t="shared" si="579"/>
        <v>1/10/2000</v>
      </c>
      <c r="V323" s="150">
        <v>15</v>
      </c>
      <c r="W323" s="150">
        <v>11</v>
      </c>
      <c r="X323" s="150">
        <v>2021</v>
      </c>
      <c r="Y323" s="150" t="str">
        <f t="shared" si="577"/>
        <v>15/11/2021</v>
      </c>
    </row>
    <row r="324" spans="1:25" x14ac:dyDescent="0.3">
      <c r="A324" s="144" t="s">
        <v>116</v>
      </c>
      <c r="B324" s="154" t="s">
        <v>175</v>
      </c>
      <c r="C324" s="154" t="s">
        <v>0</v>
      </c>
      <c r="D324" s="148" t="s">
        <v>225</v>
      </c>
      <c r="E324" s="155" t="s">
        <v>21</v>
      </c>
      <c r="F324" s="144">
        <v>15</v>
      </c>
      <c r="G324" s="144" t="s">
        <v>119</v>
      </c>
      <c r="I324" s="144" t="str">
        <f t="shared" ref="I324:I331" si="580">CONCATENATE(B324,"_",C324,"_",D324,"_",E324,"_",G324)</f>
        <v>ProVisioNET_study_111_03_glasses</v>
      </c>
      <c r="J324" s="149" t="s">
        <v>187</v>
      </c>
      <c r="K324" s="154" t="s">
        <v>177</v>
      </c>
      <c r="L324" s="154" t="s">
        <v>213</v>
      </c>
      <c r="M324" s="154">
        <v>3</v>
      </c>
      <c r="N324" s="154" t="s">
        <v>226</v>
      </c>
      <c r="O324" s="154">
        <v>0</v>
      </c>
      <c r="P324" s="150" t="s">
        <v>10</v>
      </c>
      <c r="Q324" s="150" t="s">
        <v>17</v>
      </c>
      <c r="R324" s="154">
        <v>1</v>
      </c>
      <c r="S324" s="154">
        <v>10</v>
      </c>
      <c r="T324" s="154">
        <v>2000</v>
      </c>
      <c r="U324" s="159" t="str">
        <f t="shared" si="579"/>
        <v>1/10/2000</v>
      </c>
      <c r="V324" s="150">
        <v>15</v>
      </c>
      <c r="W324" s="150">
        <v>11</v>
      </c>
      <c r="X324" s="150">
        <v>2021</v>
      </c>
      <c r="Y324" s="150" t="str">
        <f t="shared" si="577"/>
        <v>15/11/2021</v>
      </c>
    </row>
    <row r="325" spans="1:25" x14ac:dyDescent="0.3">
      <c r="A325" s="144" t="s">
        <v>116</v>
      </c>
      <c r="B325" s="154" t="s">
        <v>175</v>
      </c>
      <c r="C325" s="154" t="s">
        <v>0</v>
      </c>
      <c r="D325" s="148" t="s">
        <v>225</v>
      </c>
      <c r="E325" s="155" t="s">
        <v>21</v>
      </c>
      <c r="F325" s="144">
        <v>15</v>
      </c>
      <c r="G325" s="144" t="s">
        <v>120</v>
      </c>
      <c r="I325" s="144" t="str">
        <f t="shared" si="580"/>
        <v>ProVisioNET_study_111_03_ambient</v>
      </c>
      <c r="J325" s="149" t="s">
        <v>187</v>
      </c>
      <c r="K325" s="154" t="s">
        <v>177</v>
      </c>
      <c r="L325" s="154" t="s">
        <v>213</v>
      </c>
      <c r="M325" s="154">
        <v>3</v>
      </c>
      <c r="N325" s="154" t="s">
        <v>226</v>
      </c>
      <c r="O325" s="154">
        <v>0</v>
      </c>
      <c r="P325" s="150" t="s">
        <v>10</v>
      </c>
      <c r="Q325" s="150" t="s">
        <v>17</v>
      </c>
      <c r="R325" s="154">
        <v>1</v>
      </c>
      <c r="S325" s="154">
        <v>10</v>
      </c>
      <c r="T325" s="154">
        <v>2000</v>
      </c>
      <c r="U325" s="159" t="str">
        <f t="shared" si="579"/>
        <v>1/10/2000</v>
      </c>
      <c r="V325" s="150">
        <v>15</v>
      </c>
      <c r="W325" s="150">
        <v>11</v>
      </c>
      <c r="X325" s="150">
        <v>2021</v>
      </c>
      <c r="Y325" s="150" t="str">
        <f t="shared" si="577"/>
        <v>15/11/2021</v>
      </c>
    </row>
    <row r="326" spans="1:25" s="156" customFormat="1" x14ac:dyDescent="0.3">
      <c r="A326" s="144" t="s">
        <v>116</v>
      </c>
      <c r="B326" s="154" t="s">
        <v>175</v>
      </c>
      <c r="C326" s="154" t="s">
        <v>0</v>
      </c>
      <c r="D326" s="148" t="s">
        <v>225</v>
      </c>
      <c r="E326" s="155" t="s">
        <v>21</v>
      </c>
      <c r="F326" s="144">
        <v>15</v>
      </c>
      <c r="G326" s="144" t="s">
        <v>121</v>
      </c>
      <c r="H326" s="154"/>
      <c r="I326" s="144" t="str">
        <f t="shared" si="580"/>
        <v>ProVisioNET_study_111_03_ETrawdata</v>
      </c>
      <c r="J326" s="149" t="s">
        <v>187</v>
      </c>
      <c r="K326" s="154" t="s">
        <v>177</v>
      </c>
      <c r="L326" s="154" t="s">
        <v>213</v>
      </c>
      <c r="M326" s="154">
        <v>3</v>
      </c>
      <c r="N326" s="154" t="s">
        <v>226</v>
      </c>
      <c r="O326" s="154">
        <v>0</v>
      </c>
      <c r="P326" s="150" t="s">
        <v>10</v>
      </c>
      <c r="Q326" s="150" t="s">
        <v>17</v>
      </c>
      <c r="R326" s="154">
        <v>1</v>
      </c>
      <c r="S326" s="154">
        <v>10</v>
      </c>
      <c r="T326" s="154">
        <v>2000</v>
      </c>
      <c r="U326" s="159" t="str">
        <f t="shared" si="579"/>
        <v>1/10/2000</v>
      </c>
      <c r="V326" s="150">
        <v>15</v>
      </c>
      <c r="W326" s="150">
        <v>11</v>
      </c>
      <c r="X326" s="150">
        <v>2021</v>
      </c>
      <c r="Y326" s="150" t="str">
        <f t="shared" si="577"/>
        <v>15/11/2021</v>
      </c>
    </row>
    <row r="327" spans="1:25" x14ac:dyDescent="0.3">
      <c r="A327" s="144" t="s">
        <v>116</v>
      </c>
      <c r="B327" s="154" t="s">
        <v>175</v>
      </c>
      <c r="C327" s="154" t="s">
        <v>0</v>
      </c>
      <c r="D327" s="148" t="s">
        <v>225</v>
      </c>
      <c r="E327" s="155" t="s">
        <v>21</v>
      </c>
      <c r="F327" s="144">
        <v>15</v>
      </c>
      <c r="G327" s="144" t="s">
        <v>185</v>
      </c>
      <c r="I327" s="144" t="str">
        <f t="shared" si="580"/>
        <v>ProVisioNET_study_111_03_sri_obs</v>
      </c>
      <c r="J327" s="149" t="s">
        <v>187</v>
      </c>
      <c r="K327" s="154" t="s">
        <v>177</v>
      </c>
      <c r="L327" s="154" t="s">
        <v>213</v>
      </c>
      <c r="M327" s="154">
        <v>3</v>
      </c>
      <c r="N327" s="154" t="s">
        <v>226</v>
      </c>
      <c r="O327" s="154">
        <v>0</v>
      </c>
      <c r="P327" s="150" t="s">
        <v>10</v>
      </c>
      <c r="Q327" s="150" t="s">
        <v>17</v>
      </c>
      <c r="R327" s="154">
        <v>1</v>
      </c>
      <c r="S327" s="154">
        <v>10</v>
      </c>
      <c r="T327" s="154">
        <v>2000</v>
      </c>
      <c r="U327" s="159" t="str">
        <f t="shared" si="579"/>
        <v>1/10/2000</v>
      </c>
      <c r="V327" s="150">
        <v>15</v>
      </c>
      <c r="W327" s="150">
        <v>11</v>
      </c>
      <c r="X327" s="150">
        <v>2021</v>
      </c>
      <c r="Y327" s="150" t="str">
        <f t="shared" si="577"/>
        <v>15/11/2021</v>
      </c>
    </row>
    <row r="328" spans="1:25" x14ac:dyDescent="0.3">
      <c r="A328" s="144" t="s">
        <v>116</v>
      </c>
      <c r="B328" s="154" t="s">
        <v>175</v>
      </c>
      <c r="C328" s="154" t="s">
        <v>0</v>
      </c>
      <c r="D328" s="148" t="s">
        <v>225</v>
      </c>
      <c r="E328" s="155" t="s">
        <v>21</v>
      </c>
      <c r="F328" s="144">
        <v>15</v>
      </c>
      <c r="G328" s="144" t="s">
        <v>179</v>
      </c>
      <c r="I328" s="144" t="str">
        <f t="shared" si="580"/>
        <v>ProVisioNET_study_111_03_sri_ambient</v>
      </c>
      <c r="J328" s="149" t="s">
        <v>187</v>
      </c>
      <c r="K328" s="154" t="s">
        <v>177</v>
      </c>
      <c r="L328" s="154" t="s">
        <v>213</v>
      </c>
      <c r="M328" s="154">
        <v>3</v>
      </c>
      <c r="N328" s="154" t="s">
        <v>226</v>
      </c>
      <c r="O328" s="154">
        <v>0</v>
      </c>
      <c r="P328" s="150" t="s">
        <v>10</v>
      </c>
      <c r="Q328" s="150" t="s">
        <v>17</v>
      </c>
      <c r="R328" s="154">
        <v>1</v>
      </c>
      <c r="S328" s="154">
        <v>10</v>
      </c>
      <c r="T328" s="154">
        <v>2000</v>
      </c>
      <c r="U328" s="159" t="str">
        <f t="shared" si="579"/>
        <v>1/10/2000</v>
      </c>
      <c r="V328" s="150">
        <v>15</v>
      </c>
      <c r="W328" s="150">
        <v>11</v>
      </c>
      <c r="X328" s="150">
        <v>2021</v>
      </c>
      <c r="Y328" s="150" t="str">
        <f t="shared" si="577"/>
        <v>15/11/2021</v>
      </c>
    </row>
    <row r="329" spans="1:25" x14ac:dyDescent="0.3">
      <c r="A329" s="144" t="s">
        <v>116</v>
      </c>
      <c r="B329" s="154" t="s">
        <v>175</v>
      </c>
      <c r="C329" s="154" t="s">
        <v>0</v>
      </c>
      <c r="D329" s="148" t="s">
        <v>225</v>
      </c>
      <c r="E329" s="155" t="s">
        <v>21</v>
      </c>
      <c r="F329" s="144">
        <v>15</v>
      </c>
      <c r="G329" s="144" t="s">
        <v>198</v>
      </c>
      <c r="I329" s="144" t="str">
        <f t="shared" si="580"/>
        <v>ProVisioNET_study_111_03_fitbit</v>
      </c>
      <c r="J329" s="149" t="s">
        <v>187</v>
      </c>
      <c r="K329" s="154" t="s">
        <v>177</v>
      </c>
      <c r="L329" s="154" t="s">
        <v>213</v>
      </c>
      <c r="M329" s="154">
        <v>3</v>
      </c>
      <c r="N329" s="154" t="s">
        <v>226</v>
      </c>
      <c r="O329" s="154">
        <v>0</v>
      </c>
      <c r="P329" s="150" t="s">
        <v>10</v>
      </c>
      <c r="Q329" s="150" t="s">
        <v>17</v>
      </c>
      <c r="R329" s="154">
        <v>1</v>
      </c>
      <c r="S329" s="154">
        <v>10</v>
      </c>
      <c r="T329" s="154">
        <v>2000</v>
      </c>
      <c r="U329" s="159" t="str">
        <f t="shared" si="579"/>
        <v>1/10/2000</v>
      </c>
      <c r="V329" s="150">
        <v>15</v>
      </c>
      <c r="W329" s="150">
        <v>11</v>
      </c>
      <c r="X329" s="150">
        <v>2021</v>
      </c>
      <c r="Y329" s="150" t="str">
        <f t="shared" si="577"/>
        <v>15/11/2021</v>
      </c>
    </row>
    <row r="330" spans="1:25" x14ac:dyDescent="0.3">
      <c r="A330" s="151" t="s">
        <v>116</v>
      </c>
      <c r="B330" s="156" t="s">
        <v>175</v>
      </c>
      <c r="C330" s="156" t="s">
        <v>0</v>
      </c>
      <c r="D330" s="152" t="s">
        <v>225</v>
      </c>
      <c r="E330" s="157" t="s">
        <v>21</v>
      </c>
      <c r="F330" s="151">
        <v>15</v>
      </c>
      <c r="G330" s="151" t="s">
        <v>194</v>
      </c>
      <c r="H330" s="156"/>
      <c r="I330" s="151" t="str">
        <f t="shared" si="580"/>
        <v>ProVisioNET_study_111_03_zed</v>
      </c>
      <c r="J330" s="153"/>
      <c r="K330" s="156" t="s">
        <v>177</v>
      </c>
      <c r="L330" s="156" t="s">
        <v>213</v>
      </c>
      <c r="M330" s="156">
        <v>3</v>
      </c>
      <c r="N330" s="156" t="s">
        <v>226</v>
      </c>
      <c r="O330" s="156">
        <v>0</v>
      </c>
      <c r="P330" s="151" t="s">
        <v>10</v>
      </c>
      <c r="Q330" s="151" t="s">
        <v>17</v>
      </c>
      <c r="R330" s="156">
        <v>1</v>
      </c>
      <c r="S330" s="156">
        <v>10</v>
      </c>
      <c r="T330" s="156">
        <v>2000</v>
      </c>
      <c r="U330" s="160" t="str">
        <f t="shared" si="579"/>
        <v>1/10/2000</v>
      </c>
      <c r="V330" s="151">
        <v>15</v>
      </c>
      <c r="W330" s="151">
        <v>11</v>
      </c>
      <c r="X330" s="151">
        <v>2021</v>
      </c>
      <c r="Y330" s="151" t="str">
        <f t="shared" si="577"/>
        <v>15/11/2021</v>
      </c>
    </row>
    <row r="331" spans="1:25" x14ac:dyDescent="0.3">
      <c r="A331" s="140" t="s">
        <v>116</v>
      </c>
      <c r="B331" s="141" t="s">
        <v>175</v>
      </c>
      <c r="C331" s="141" t="s">
        <v>0</v>
      </c>
      <c r="D331" s="142" t="s">
        <v>227</v>
      </c>
      <c r="E331" s="143" t="s">
        <v>126</v>
      </c>
      <c r="F331" s="141">
        <v>16</v>
      </c>
      <c r="G331" s="141" t="s">
        <v>116</v>
      </c>
      <c r="H331" s="141"/>
      <c r="I331" s="144" t="str">
        <f t="shared" si="580"/>
        <v>ProVisioNET_study_205_05_label</v>
      </c>
      <c r="J331" s="141" t="s">
        <v>114</v>
      </c>
      <c r="K331" s="145" t="s">
        <v>177</v>
      </c>
      <c r="L331" s="141" t="s">
        <v>192</v>
      </c>
      <c r="M331" s="141">
        <v>6</v>
      </c>
      <c r="N331" s="141" t="s">
        <v>217</v>
      </c>
      <c r="O331" s="141">
        <v>36</v>
      </c>
      <c r="P331" s="146" t="s">
        <v>10</v>
      </c>
      <c r="Q331" s="146" t="s">
        <v>17</v>
      </c>
      <c r="R331" s="146">
        <v>12</v>
      </c>
      <c r="S331" s="146">
        <v>3</v>
      </c>
      <c r="T331" s="146">
        <v>1985</v>
      </c>
      <c r="U331" s="146" t="str">
        <f>R331&amp;"/"&amp;S331&amp;"/"&amp;T331</f>
        <v>12/3/1985</v>
      </c>
      <c r="V331" s="146">
        <v>26</v>
      </c>
      <c r="W331" s="146">
        <v>11</v>
      </c>
      <c r="X331" s="146">
        <v>2021</v>
      </c>
      <c r="Y331" s="146" t="str">
        <f>V331&amp;"/"&amp;W331&amp;"/"&amp;X331</f>
        <v>26/11/2021</v>
      </c>
    </row>
    <row r="332" spans="1:25" x14ac:dyDescent="0.3">
      <c r="A332" s="144" t="s">
        <v>116</v>
      </c>
      <c r="B332" s="154" t="s">
        <v>175</v>
      </c>
      <c r="C332" s="154" t="s">
        <v>0</v>
      </c>
      <c r="D332" s="148" t="s">
        <v>227</v>
      </c>
      <c r="E332" s="155" t="s">
        <v>126</v>
      </c>
      <c r="F332" s="144">
        <v>16</v>
      </c>
      <c r="G332" s="144" t="s">
        <v>118</v>
      </c>
      <c r="H332" s="154">
        <v>1</v>
      </c>
      <c r="I332" s="144" t="str">
        <f t="shared" ref="I332:I339" si="581">CONCATENATE(B332,"_",C332,"_",D332,"_",E332,"_",G332,"_",H332)</f>
        <v>ProVisioNET_study_205_05_cam1_1</v>
      </c>
      <c r="J332" s="149" t="s">
        <v>187</v>
      </c>
      <c r="K332" s="154" t="s">
        <v>177</v>
      </c>
      <c r="L332" s="154" t="s">
        <v>192</v>
      </c>
      <c r="M332" s="154">
        <v>6</v>
      </c>
      <c r="N332" s="154" t="s">
        <v>217</v>
      </c>
      <c r="O332" s="154">
        <v>36</v>
      </c>
      <c r="P332" s="150" t="s">
        <v>10</v>
      </c>
      <c r="Q332" s="150" t="s">
        <v>17</v>
      </c>
      <c r="R332" s="154">
        <v>12</v>
      </c>
      <c r="S332" s="154">
        <v>3</v>
      </c>
      <c r="T332" s="154">
        <v>1985</v>
      </c>
      <c r="U332" s="154" t="str">
        <f>"12/3/1985"</f>
        <v>12/3/1985</v>
      </c>
      <c r="V332" s="150">
        <v>26</v>
      </c>
      <c r="W332" s="150">
        <v>11</v>
      </c>
      <c r="X332" s="150">
        <v>2021</v>
      </c>
      <c r="Y332" s="150" t="str">
        <f t="shared" ref="Y332:Y345" si="582">V332&amp;"/"&amp;W332&amp;"/"&amp;X332</f>
        <v>26/11/2021</v>
      </c>
    </row>
    <row r="333" spans="1:25" x14ac:dyDescent="0.3">
      <c r="A333" s="144" t="s">
        <v>116</v>
      </c>
      <c r="B333" s="154" t="s">
        <v>175</v>
      </c>
      <c r="C333" s="154" t="s">
        <v>0</v>
      </c>
      <c r="D333" s="148" t="s">
        <v>227</v>
      </c>
      <c r="E333" s="155" t="s">
        <v>126</v>
      </c>
      <c r="F333" s="144">
        <v>16</v>
      </c>
      <c r="G333" s="144" t="s">
        <v>118</v>
      </c>
      <c r="H333" s="144">
        <v>2</v>
      </c>
      <c r="I333" s="144" t="str">
        <f t="shared" si="581"/>
        <v>ProVisioNET_study_205_05_cam1_2</v>
      </c>
      <c r="J333" s="149" t="s">
        <v>187</v>
      </c>
      <c r="K333" s="154" t="s">
        <v>177</v>
      </c>
      <c r="L333" s="154" t="s">
        <v>192</v>
      </c>
      <c r="M333" s="154">
        <v>6</v>
      </c>
      <c r="N333" s="154" t="s">
        <v>217</v>
      </c>
      <c r="O333" s="154">
        <v>36</v>
      </c>
      <c r="P333" s="150" t="s">
        <v>10</v>
      </c>
      <c r="Q333" s="150" t="s">
        <v>17</v>
      </c>
      <c r="R333" s="154">
        <v>12</v>
      </c>
      <c r="S333" s="154">
        <v>3</v>
      </c>
      <c r="T333" s="154">
        <v>1985</v>
      </c>
      <c r="U333" s="154" t="str">
        <f t="shared" ref="U333:U347" si="583">"12/3/1985"</f>
        <v>12/3/1985</v>
      </c>
      <c r="V333" s="150">
        <v>26</v>
      </c>
      <c r="W333" s="150">
        <v>11</v>
      </c>
      <c r="X333" s="150">
        <v>2021</v>
      </c>
      <c r="Y333" s="150" t="str">
        <f t="shared" si="582"/>
        <v>26/11/2021</v>
      </c>
    </row>
    <row r="334" spans="1:25" x14ac:dyDescent="0.3">
      <c r="A334" s="144" t="s">
        <v>116</v>
      </c>
      <c r="B334" s="154" t="s">
        <v>175</v>
      </c>
      <c r="C334" s="154" t="s">
        <v>0</v>
      </c>
      <c r="D334" s="148" t="s">
        <v>227</v>
      </c>
      <c r="E334" s="155" t="s">
        <v>126</v>
      </c>
      <c r="F334" s="144">
        <v>16</v>
      </c>
      <c r="G334" s="144" t="s">
        <v>30</v>
      </c>
      <c r="H334" s="144">
        <v>1</v>
      </c>
      <c r="I334" s="144" t="str">
        <f t="shared" si="581"/>
        <v>ProVisioNET_study_205_05_cam2_1</v>
      </c>
      <c r="J334" s="149" t="s">
        <v>187</v>
      </c>
      <c r="K334" s="154" t="s">
        <v>177</v>
      </c>
      <c r="L334" s="154" t="s">
        <v>192</v>
      </c>
      <c r="M334" s="154">
        <v>6</v>
      </c>
      <c r="N334" s="154" t="s">
        <v>217</v>
      </c>
      <c r="O334" s="154">
        <v>36</v>
      </c>
      <c r="P334" s="150" t="s">
        <v>10</v>
      </c>
      <c r="Q334" s="150" t="s">
        <v>17</v>
      </c>
      <c r="R334" s="154">
        <v>12</v>
      </c>
      <c r="S334" s="154">
        <v>3</v>
      </c>
      <c r="T334" s="154">
        <v>1985</v>
      </c>
      <c r="U334" s="154" t="str">
        <f t="shared" si="583"/>
        <v>12/3/1985</v>
      </c>
      <c r="V334" s="150">
        <v>26</v>
      </c>
      <c r="W334" s="150">
        <v>11</v>
      </c>
      <c r="X334" s="150">
        <v>2021</v>
      </c>
      <c r="Y334" s="150" t="str">
        <f t="shared" si="582"/>
        <v>26/11/2021</v>
      </c>
    </row>
    <row r="335" spans="1:25" x14ac:dyDescent="0.3">
      <c r="A335" s="144" t="s">
        <v>116</v>
      </c>
      <c r="B335" s="154" t="s">
        <v>175</v>
      </c>
      <c r="C335" s="154" t="s">
        <v>0</v>
      </c>
      <c r="D335" s="148" t="s">
        <v>227</v>
      </c>
      <c r="E335" s="155" t="s">
        <v>126</v>
      </c>
      <c r="F335" s="144">
        <v>16</v>
      </c>
      <c r="G335" s="144" t="s">
        <v>30</v>
      </c>
      <c r="H335" s="144">
        <v>2</v>
      </c>
      <c r="I335" s="144" t="str">
        <f t="shared" si="581"/>
        <v>ProVisioNET_study_205_05_cam2_2</v>
      </c>
      <c r="J335" s="149" t="s">
        <v>187</v>
      </c>
      <c r="K335" s="154" t="s">
        <v>177</v>
      </c>
      <c r="L335" s="154" t="s">
        <v>192</v>
      </c>
      <c r="M335" s="154">
        <v>6</v>
      </c>
      <c r="N335" s="154" t="s">
        <v>217</v>
      </c>
      <c r="O335" s="154">
        <v>36</v>
      </c>
      <c r="P335" s="150" t="s">
        <v>10</v>
      </c>
      <c r="Q335" s="150" t="s">
        <v>17</v>
      </c>
      <c r="R335" s="154">
        <v>12</v>
      </c>
      <c r="S335" s="154">
        <v>3</v>
      </c>
      <c r="T335" s="154">
        <v>1985</v>
      </c>
      <c r="U335" s="154" t="str">
        <f t="shared" si="583"/>
        <v>12/3/1985</v>
      </c>
      <c r="V335" s="150">
        <v>26</v>
      </c>
      <c r="W335" s="150">
        <v>11</v>
      </c>
      <c r="X335" s="150">
        <v>2021</v>
      </c>
      <c r="Y335" s="150" t="str">
        <f t="shared" si="582"/>
        <v>26/11/2021</v>
      </c>
    </row>
    <row r="336" spans="1:25" x14ac:dyDescent="0.3">
      <c r="A336" s="144" t="s">
        <v>116</v>
      </c>
      <c r="B336" s="154" t="s">
        <v>175</v>
      </c>
      <c r="C336" s="154" t="s">
        <v>0</v>
      </c>
      <c r="D336" s="148" t="s">
        <v>227</v>
      </c>
      <c r="E336" s="155" t="s">
        <v>126</v>
      </c>
      <c r="F336" s="144">
        <v>16</v>
      </c>
      <c r="G336" s="144" t="s">
        <v>31</v>
      </c>
      <c r="H336" s="144">
        <v>1</v>
      </c>
      <c r="I336" s="144" t="str">
        <f t="shared" si="581"/>
        <v>ProVisioNET_study_205_05_cam3_1</v>
      </c>
      <c r="J336" s="149" t="s">
        <v>187</v>
      </c>
      <c r="K336" s="154" t="s">
        <v>177</v>
      </c>
      <c r="L336" s="154" t="s">
        <v>192</v>
      </c>
      <c r="M336" s="154">
        <v>6</v>
      </c>
      <c r="N336" s="154" t="s">
        <v>217</v>
      </c>
      <c r="O336" s="154">
        <v>36</v>
      </c>
      <c r="P336" s="150" t="s">
        <v>10</v>
      </c>
      <c r="Q336" s="150" t="s">
        <v>17</v>
      </c>
      <c r="R336" s="154">
        <v>12</v>
      </c>
      <c r="S336" s="154">
        <v>3</v>
      </c>
      <c r="T336" s="154">
        <v>1985</v>
      </c>
      <c r="U336" s="154" t="str">
        <f t="shared" si="583"/>
        <v>12/3/1985</v>
      </c>
      <c r="V336" s="150">
        <v>26</v>
      </c>
      <c r="W336" s="150">
        <v>11</v>
      </c>
      <c r="X336" s="150">
        <v>2021</v>
      </c>
      <c r="Y336" s="150" t="str">
        <f t="shared" si="582"/>
        <v>26/11/2021</v>
      </c>
    </row>
    <row r="337" spans="1:25" x14ac:dyDescent="0.3">
      <c r="A337" s="144" t="s">
        <v>116</v>
      </c>
      <c r="B337" s="154" t="s">
        <v>175</v>
      </c>
      <c r="C337" s="154" t="s">
        <v>0</v>
      </c>
      <c r="D337" s="148" t="s">
        <v>227</v>
      </c>
      <c r="E337" s="155" t="s">
        <v>126</v>
      </c>
      <c r="F337" s="144">
        <v>16</v>
      </c>
      <c r="G337" s="144" t="s">
        <v>31</v>
      </c>
      <c r="H337" s="144">
        <v>2</v>
      </c>
      <c r="I337" s="144" t="str">
        <f t="shared" si="581"/>
        <v>ProVisioNET_study_205_05_cam3_2</v>
      </c>
      <c r="J337" s="149" t="s">
        <v>187</v>
      </c>
      <c r="K337" s="154" t="s">
        <v>177</v>
      </c>
      <c r="L337" s="154" t="s">
        <v>192</v>
      </c>
      <c r="M337" s="154">
        <v>6</v>
      </c>
      <c r="N337" s="154" t="s">
        <v>217</v>
      </c>
      <c r="O337" s="154">
        <v>36</v>
      </c>
      <c r="P337" s="150" t="s">
        <v>10</v>
      </c>
      <c r="Q337" s="150" t="s">
        <v>17</v>
      </c>
      <c r="R337" s="154">
        <v>12</v>
      </c>
      <c r="S337" s="154">
        <v>3</v>
      </c>
      <c r="T337" s="154">
        <v>1985</v>
      </c>
      <c r="U337" s="154" t="str">
        <f t="shared" si="583"/>
        <v>12/3/1985</v>
      </c>
      <c r="V337" s="150">
        <v>26</v>
      </c>
      <c r="W337" s="150">
        <v>11</v>
      </c>
      <c r="X337" s="150">
        <v>2021</v>
      </c>
      <c r="Y337" s="150" t="str">
        <f t="shared" si="582"/>
        <v>26/11/2021</v>
      </c>
    </row>
    <row r="338" spans="1:25" x14ac:dyDescent="0.3">
      <c r="A338" s="144" t="s">
        <v>116</v>
      </c>
      <c r="B338" s="154" t="s">
        <v>175</v>
      </c>
      <c r="C338" s="154" t="s">
        <v>0</v>
      </c>
      <c r="D338" s="148" t="s">
        <v>227</v>
      </c>
      <c r="E338" s="155" t="s">
        <v>126</v>
      </c>
      <c r="F338" s="144">
        <v>16</v>
      </c>
      <c r="G338" s="144" t="s">
        <v>32</v>
      </c>
      <c r="H338" s="144">
        <v>1</v>
      </c>
      <c r="I338" s="144" t="str">
        <f t="shared" si="581"/>
        <v>ProVisioNET_study_205_05_cam4_1</v>
      </c>
      <c r="J338" s="149" t="s">
        <v>187</v>
      </c>
      <c r="K338" s="154" t="s">
        <v>177</v>
      </c>
      <c r="L338" s="154" t="s">
        <v>192</v>
      </c>
      <c r="M338" s="154">
        <v>6</v>
      </c>
      <c r="N338" s="154" t="s">
        <v>217</v>
      </c>
      <c r="O338" s="154">
        <v>36</v>
      </c>
      <c r="P338" s="150" t="s">
        <v>10</v>
      </c>
      <c r="Q338" s="150" t="s">
        <v>17</v>
      </c>
      <c r="R338" s="154">
        <v>12</v>
      </c>
      <c r="S338" s="154">
        <v>3</v>
      </c>
      <c r="T338" s="154">
        <v>1985</v>
      </c>
      <c r="U338" s="154" t="str">
        <f t="shared" si="583"/>
        <v>12/3/1985</v>
      </c>
      <c r="V338" s="150">
        <v>26</v>
      </c>
      <c r="W338" s="150">
        <v>11</v>
      </c>
      <c r="X338" s="150">
        <v>2021</v>
      </c>
      <c r="Y338" s="150" t="str">
        <f t="shared" si="582"/>
        <v>26/11/2021</v>
      </c>
    </row>
    <row r="339" spans="1:25" x14ac:dyDescent="0.3">
      <c r="A339" s="144" t="s">
        <v>116</v>
      </c>
      <c r="B339" s="154" t="s">
        <v>175</v>
      </c>
      <c r="C339" s="154" t="s">
        <v>0</v>
      </c>
      <c r="D339" s="148" t="s">
        <v>227</v>
      </c>
      <c r="E339" s="155" t="s">
        <v>126</v>
      </c>
      <c r="F339" s="144">
        <v>16</v>
      </c>
      <c r="G339" s="144" t="s">
        <v>32</v>
      </c>
      <c r="H339" s="144">
        <v>2</v>
      </c>
      <c r="I339" s="144" t="str">
        <f t="shared" si="581"/>
        <v>ProVisioNET_study_205_05_cam4_2</v>
      </c>
      <c r="J339" s="149" t="s">
        <v>187</v>
      </c>
      <c r="K339" s="154" t="s">
        <v>177</v>
      </c>
      <c r="L339" s="154" t="s">
        <v>192</v>
      </c>
      <c r="M339" s="154">
        <v>6</v>
      </c>
      <c r="N339" s="154" t="s">
        <v>217</v>
      </c>
      <c r="O339" s="154">
        <v>36</v>
      </c>
      <c r="P339" s="150" t="s">
        <v>10</v>
      </c>
      <c r="Q339" s="150" t="s">
        <v>17</v>
      </c>
      <c r="R339" s="154">
        <v>12</v>
      </c>
      <c r="S339" s="154">
        <v>3</v>
      </c>
      <c r="T339" s="154">
        <v>1985</v>
      </c>
      <c r="U339" s="154" t="str">
        <f t="shared" si="583"/>
        <v>12/3/1985</v>
      </c>
      <c r="V339" s="150">
        <v>26</v>
      </c>
      <c r="W339" s="150">
        <v>11</v>
      </c>
      <c r="X339" s="150">
        <v>2021</v>
      </c>
      <c r="Y339" s="150" t="str">
        <f t="shared" si="582"/>
        <v>26/11/2021</v>
      </c>
    </row>
    <row r="340" spans="1:25" x14ac:dyDescent="0.3">
      <c r="A340" s="144" t="s">
        <v>116</v>
      </c>
      <c r="B340" s="154" t="s">
        <v>175</v>
      </c>
      <c r="C340" s="154" t="s">
        <v>0</v>
      </c>
      <c r="D340" s="148" t="s">
        <v>227</v>
      </c>
      <c r="E340" s="155" t="s">
        <v>126</v>
      </c>
      <c r="F340" s="144">
        <v>16</v>
      </c>
      <c r="G340" s="144" t="s">
        <v>119</v>
      </c>
      <c r="I340" s="144" t="str">
        <f t="shared" ref="I340:I343" si="584">CONCATENATE(B340,"_",C340,"_",D340,"_",E340,"_",G340)</f>
        <v>ProVisioNET_study_205_05_glasses</v>
      </c>
      <c r="J340" s="149" t="s">
        <v>187</v>
      </c>
      <c r="K340" s="154" t="s">
        <v>177</v>
      </c>
      <c r="L340" s="154" t="s">
        <v>192</v>
      </c>
      <c r="M340" s="154">
        <v>6</v>
      </c>
      <c r="N340" s="154" t="s">
        <v>217</v>
      </c>
      <c r="O340" s="154">
        <v>36</v>
      </c>
      <c r="P340" s="150" t="s">
        <v>10</v>
      </c>
      <c r="Q340" s="150" t="s">
        <v>17</v>
      </c>
      <c r="R340" s="154">
        <v>12</v>
      </c>
      <c r="S340" s="154">
        <v>3</v>
      </c>
      <c r="T340" s="154">
        <v>1985</v>
      </c>
      <c r="U340" s="154" t="str">
        <f t="shared" si="583"/>
        <v>12/3/1985</v>
      </c>
      <c r="V340" s="150">
        <v>26</v>
      </c>
      <c r="W340" s="150">
        <v>11</v>
      </c>
      <c r="X340" s="150">
        <v>2021</v>
      </c>
      <c r="Y340" s="150" t="str">
        <f t="shared" si="582"/>
        <v>26/11/2021</v>
      </c>
    </row>
    <row r="341" spans="1:25" x14ac:dyDescent="0.3">
      <c r="A341" s="144" t="s">
        <v>116</v>
      </c>
      <c r="B341" s="154" t="s">
        <v>175</v>
      </c>
      <c r="C341" s="154" t="s">
        <v>0</v>
      </c>
      <c r="D341" s="148" t="s">
        <v>227</v>
      </c>
      <c r="E341" s="155" t="s">
        <v>126</v>
      </c>
      <c r="F341" s="144">
        <v>16</v>
      </c>
      <c r="G341" s="144" t="s">
        <v>120</v>
      </c>
      <c r="I341" s="144" t="str">
        <f t="shared" si="584"/>
        <v>ProVisioNET_study_205_05_ambient</v>
      </c>
      <c r="J341" s="149" t="s">
        <v>187</v>
      </c>
      <c r="K341" s="154" t="s">
        <v>177</v>
      </c>
      <c r="L341" s="154" t="s">
        <v>192</v>
      </c>
      <c r="M341" s="154">
        <v>6</v>
      </c>
      <c r="N341" s="154" t="s">
        <v>217</v>
      </c>
      <c r="O341" s="154">
        <v>36</v>
      </c>
      <c r="P341" s="150" t="s">
        <v>10</v>
      </c>
      <c r="Q341" s="150" t="s">
        <v>17</v>
      </c>
      <c r="R341" s="154">
        <v>12</v>
      </c>
      <c r="S341" s="154">
        <v>3</v>
      </c>
      <c r="T341" s="154">
        <v>1985</v>
      </c>
      <c r="U341" s="154" t="str">
        <f t="shared" si="583"/>
        <v>12/3/1985</v>
      </c>
      <c r="V341" s="150">
        <v>26</v>
      </c>
      <c r="W341" s="150">
        <v>11</v>
      </c>
      <c r="X341" s="150">
        <v>2021</v>
      </c>
      <c r="Y341" s="150" t="str">
        <f t="shared" si="582"/>
        <v>26/11/2021</v>
      </c>
    </row>
    <row r="342" spans="1:25" x14ac:dyDescent="0.3">
      <c r="A342" s="144" t="s">
        <v>116</v>
      </c>
      <c r="B342" s="154" t="s">
        <v>175</v>
      </c>
      <c r="C342" s="154" t="s">
        <v>0</v>
      </c>
      <c r="D342" s="148" t="s">
        <v>227</v>
      </c>
      <c r="E342" s="155" t="s">
        <v>126</v>
      </c>
      <c r="F342" s="144">
        <v>16</v>
      </c>
      <c r="G342" s="144" t="s">
        <v>121</v>
      </c>
      <c r="I342" s="144" t="str">
        <f t="shared" si="584"/>
        <v>ProVisioNET_study_205_05_ETrawdata</v>
      </c>
      <c r="J342" s="149" t="s">
        <v>187</v>
      </c>
      <c r="K342" s="154" t="s">
        <v>177</v>
      </c>
      <c r="L342" s="154" t="s">
        <v>192</v>
      </c>
      <c r="M342" s="154">
        <v>6</v>
      </c>
      <c r="N342" s="154" t="s">
        <v>217</v>
      </c>
      <c r="O342" s="154">
        <v>36</v>
      </c>
      <c r="P342" s="150" t="s">
        <v>10</v>
      </c>
      <c r="Q342" s="150" t="s">
        <v>17</v>
      </c>
      <c r="R342" s="154">
        <v>12</v>
      </c>
      <c r="S342" s="154">
        <v>3</v>
      </c>
      <c r="T342" s="154">
        <v>1985</v>
      </c>
      <c r="U342" s="154" t="str">
        <f t="shared" si="583"/>
        <v>12/3/1985</v>
      </c>
      <c r="V342" s="150">
        <v>26</v>
      </c>
      <c r="W342" s="150">
        <v>11</v>
      </c>
      <c r="X342" s="150">
        <v>2021</v>
      </c>
      <c r="Y342" s="150" t="str">
        <f t="shared" si="582"/>
        <v>26/11/2021</v>
      </c>
    </row>
    <row r="343" spans="1:25" x14ac:dyDescent="0.3">
      <c r="A343" s="144" t="s">
        <v>116</v>
      </c>
      <c r="B343" s="154" t="s">
        <v>175</v>
      </c>
      <c r="C343" s="154" t="s">
        <v>0</v>
      </c>
      <c r="D343" s="148" t="s">
        <v>227</v>
      </c>
      <c r="E343" s="155" t="s">
        <v>126</v>
      </c>
      <c r="F343" s="144">
        <v>16</v>
      </c>
      <c r="G343" s="144" t="s">
        <v>185</v>
      </c>
      <c r="I343" s="144" t="str">
        <f t="shared" si="584"/>
        <v>ProVisioNET_study_205_05_sri_obs</v>
      </c>
      <c r="J343" s="149" t="s">
        <v>187</v>
      </c>
      <c r="K343" s="154" t="s">
        <v>177</v>
      </c>
      <c r="L343" s="154" t="s">
        <v>192</v>
      </c>
      <c r="M343" s="154">
        <v>6</v>
      </c>
      <c r="N343" s="154" t="s">
        <v>217</v>
      </c>
      <c r="O343" s="154">
        <v>36</v>
      </c>
      <c r="P343" s="150" t="s">
        <v>10</v>
      </c>
      <c r="Q343" s="150" t="s">
        <v>17</v>
      </c>
      <c r="R343" s="154">
        <v>12</v>
      </c>
      <c r="S343" s="154">
        <v>3</v>
      </c>
      <c r="T343" s="154">
        <v>1985</v>
      </c>
      <c r="U343" s="154" t="str">
        <f t="shared" si="583"/>
        <v>12/3/1985</v>
      </c>
      <c r="V343" s="150">
        <v>26</v>
      </c>
      <c r="W343" s="150">
        <v>11</v>
      </c>
      <c r="X343" s="150">
        <v>2021</v>
      </c>
      <c r="Y343" s="150" t="str">
        <f t="shared" si="582"/>
        <v>26/11/2021</v>
      </c>
    </row>
    <row r="344" spans="1:25" x14ac:dyDescent="0.3">
      <c r="A344" s="144" t="s">
        <v>116</v>
      </c>
      <c r="B344" s="154" t="s">
        <v>175</v>
      </c>
      <c r="C344" s="154" t="s">
        <v>0</v>
      </c>
      <c r="D344" s="148" t="s">
        <v>227</v>
      </c>
      <c r="E344" s="155" t="s">
        <v>126</v>
      </c>
      <c r="F344" s="144">
        <v>16</v>
      </c>
      <c r="G344" s="144" t="s">
        <v>179</v>
      </c>
      <c r="H344" s="154">
        <v>1</v>
      </c>
      <c r="I344" s="144" t="str">
        <f>CONCATENATE(B344,"_",C344,"_",D344,"_",E344,"_",G344,"_",H344)</f>
        <v>ProVisioNET_study_205_05_sri_ambient_1</v>
      </c>
      <c r="J344" s="149" t="s">
        <v>187</v>
      </c>
      <c r="K344" s="154" t="s">
        <v>177</v>
      </c>
      <c r="L344" s="154" t="s">
        <v>192</v>
      </c>
      <c r="M344" s="154">
        <v>6</v>
      </c>
      <c r="N344" s="154" t="s">
        <v>217</v>
      </c>
      <c r="O344" s="154">
        <v>36</v>
      </c>
      <c r="P344" s="150" t="s">
        <v>10</v>
      </c>
      <c r="Q344" s="150" t="s">
        <v>17</v>
      </c>
      <c r="R344" s="154">
        <v>12</v>
      </c>
      <c r="S344" s="154">
        <v>3</v>
      </c>
      <c r="T344" s="154">
        <v>1985</v>
      </c>
      <c r="U344" s="154" t="str">
        <f t="shared" si="583"/>
        <v>12/3/1985</v>
      </c>
      <c r="V344" s="150">
        <v>26</v>
      </c>
      <c r="W344" s="150">
        <v>11</v>
      </c>
      <c r="X344" s="150">
        <v>2021</v>
      </c>
      <c r="Y344" s="150" t="str">
        <f t="shared" si="582"/>
        <v>26/11/2021</v>
      </c>
    </row>
    <row r="345" spans="1:25" x14ac:dyDescent="0.3">
      <c r="A345" s="144" t="s">
        <v>116</v>
      </c>
      <c r="B345" s="154" t="s">
        <v>175</v>
      </c>
      <c r="C345" s="154" t="s">
        <v>0</v>
      </c>
      <c r="D345" s="154">
        <v>205</v>
      </c>
      <c r="E345" s="155" t="s">
        <v>126</v>
      </c>
      <c r="F345" s="144">
        <v>16</v>
      </c>
      <c r="G345" s="144" t="s">
        <v>179</v>
      </c>
      <c r="H345" s="154">
        <v>2</v>
      </c>
      <c r="I345" s="144" t="str">
        <f>CONCATENATE(B345,"_",C345,"_",D345,"_",E345,"_",G345,"_",H345)</f>
        <v>ProVisioNET_study_205_05_sri_ambient_2</v>
      </c>
      <c r="J345" s="149" t="s">
        <v>187</v>
      </c>
      <c r="K345" s="154" t="s">
        <v>177</v>
      </c>
      <c r="L345" s="154" t="s">
        <v>192</v>
      </c>
      <c r="M345" s="154">
        <v>6</v>
      </c>
      <c r="N345" s="154" t="s">
        <v>217</v>
      </c>
      <c r="O345" s="154">
        <v>36</v>
      </c>
      <c r="P345" s="150" t="s">
        <v>10</v>
      </c>
      <c r="Q345" s="150" t="s">
        <v>17</v>
      </c>
      <c r="R345" s="154">
        <v>12</v>
      </c>
      <c r="S345" s="154">
        <v>3</v>
      </c>
      <c r="T345" s="154">
        <v>1985</v>
      </c>
      <c r="U345" s="154" t="str">
        <f t="shared" si="583"/>
        <v>12/3/1985</v>
      </c>
      <c r="V345" s="150">
        <v>26</v>
      </c>
      <c r="W345" s="150">
        <v>11</v>
      </c>
      <c r="X345" s="150">
        <v>2021</v>
      </c>
      <c r="Y345" s="150" t="str">
        <f t="shared" si="582"/>
        <v>26/11/2021</v>
      </c>
    </row>
    <row r="346" spans="1:25" x14ac:dyDescent="0.3">
      <c r="A346" s="144" t="s">
        <v>116</v>
      </c>
      <c r="B346" s="154" t="s">
        <v>175</v>
      </c>
      <c r="C346" s="154" t="s">
        <v>0</v>
      </c>
      <c r="D346" s="148" t="s">
        <v>227</v>
      </c>
      <c r="E346" s="155" t="s">
        <v>126</v>
      </c>
      <c r="F346" s="144">
        <v>16</v>
      </c>
      <c r="G346" s="144" t="s">
        <v>198</v>
      </c>
      <c r="I346" s="144" t="str">
        <f>CONCATENATE(B346,"_",C346,"_",D346,"_",E346,"_",G346)</f>
        <v>ProVisioNET_study_205_05_fitbit</v>
      </c>
      <c r="J346" s="149" t="s">
        <v>187</v>
      </c>
      <c r="K346" s="154" t="s">
        <v>177</v>
      </c>
      <c r="L346" s="154" t="s">
        <v>192</v>
      </c>
      <c r="M346" s="154">
        <v>6</v>
      </c>
      <c r="N346" s="154" t="s">
        <v>217</v>
      </c>
      <c r="O346" s="154">
        <v>36</v>
      </c>
      <c r="P346" s="150" t="s">
        <v>10</v>
      </c>
      <c r="Q346" s="150" t="s">
        <v>17</v>
      </c>
      <c r="R346" s="154">
        <v>12</v>
      </c>
      <c r="S346" s="154">
        <v>3</v>
      </c>
      <c r="T346" s="154">
        <v>1985</v>
      </c>
      <c r="U346" s="154" t="str">
        <f t="shared" si="583"/>
        <v>12/3/1985</v>
      </c>
      <c r="V346" s="150">
        <v>26</v>
      </c>
      <c r="W346" s="150">
        <v>11</v>
      </c>
      <c r="X346" s="150">
        <v>2021</v>
      </c>
      <c r="Y346" s="150" t="str">
        <f>V346&amp;"/"&amp;W346&amp;"/"&amp;X346</f>
        <v>26/11/2021</v>
      </c>
    </row>
    <row r="347" spans="1:25" s="156" customFormat="1" x14ac:dyDescent="0.3">
      <c r="A347" s="151" t="s">
        <v>116</v>
      </c>
      <c r="B347" s="156" t="s">
        <v>175</v>
      </c>
      <c r="C347" s="156" t="s">
        <v>0</v>
      </c>
      <c r="D347" s="152" t="s">
        <v>227</v>
      </c>
      <c r="E347" s="157" t="s">
        <v>126</v>
      </c>
      <c r="F347" s="151">
        <v>16</v>
      </c>
      <c r="G347" s="151" t="s">
        <v>194</v>
      </c>
      <c r="I347" s="151" t="str">
        <f>CONCATENATE(B347,"_",C347,"_",D347,"_",E347,"_",G347)</f>
        <v>ProVisioNET_study_205_05_zed</v>
      </c>
      <c r="J347" s="153" t="s">
        <v>187</v>
      </c>
      <c r="K347" s="156" t="s">
        <v>177</v>
      </c>
      <c r="L347" s="156" t="s">
        <v>192</v>
      </c>
      <c r="M347" s="156">
        <v>6</v>
      </c>
      <c r="N347" s="156" t="s">
        <v>217</v>
      </c>
      <c r="O347" s="156">
        <v>36</v>
      </c>
      <c r="P347" s="151" t="s">
        <v>10</v>
      </c>
      <c r="Q347" s="151" t="s">
        <v>17</v>
      </c>
      <c r="R347" s="156">
        <v>12</v>
      </c>
      <c r="S347" s="156">
        <v>3</v>
      </c>
      <c r="T347" s="156">
        <v>1985</v>
      </c>
      <c r="U347" s="156" t="str">
        <f t="shared" si="583"/>
        <v>12/3/1985</v>
      </c>
      <c r="V347" s="151">
        <v>26</v>
      </c>
      <c r="W347" s="151">
        <v>11</v>
      </c>
      <c r="X347" s="151">
        <v>2021</v>
      </c>
      <c r="Y347" s="151" t="str">
        <f>V347&amp;"/"&amp;W347&amp;"/"&amp;X347</f>
        <v>26/11/2021</v>
      </c>
    </row>
    <row r="348" spans="1:25" x14ac:dyDescent="0.3">
      <c r="A348" s="140" t="s">
        <v>116</v>
      </c>
      <c r="B348" s="141" t="s">
        <v>175</v>
      </c>
      <c r="C348" s="141" t="s">
        <v>0</v>
      </c>
      <c r="D348" s="142" t="s">
        <v>228</v>
      </c>
      <c r="E348" s="143" t="s">
        <v>22</v>
      </c>
      <c r="F348" s="141">
        <v>17</v>
      </c>
      <c r="G348" s="141" t="s">
        <v>116</v>
      </c>
      <c r="H348" s="141"/>
      <c r="I348" s="144" t="str">
        <f t="shared" ref="I348" si="585">CONCATENATE(B348,"_",C348,"_",D348,"_",E348,"_",G348)</f>
        <v>ProVisioNET_study_112_04_label</v>
      </c>
      <c r="J348" s="141" t="s">
        <v>114</v>
      </c>
      <c r="K348" s="145" t="s">
        <v>177</v>
      </c>
      <c r="L348" s="141" t="s">
        <v>213</v>
      </c>
      <c r="M348" s="141">
        <v>4</v>
      </c>
      <c r="N348" s="141" t="s">
        <v>226</v>
      </c>
      <c r="O348" s="141">
        <v>0</v>
      </c>
      <c r="P348" s="146" t="s">
        <v>10</v>
      </c>
      <c r="Q348" s="146" t="s">
        <v>17</v>
      </c>
      <c r="R348" s="146">
        <v>26</v>
      </c>
      <c r="S348" s="146">
        <v>6</v>
      </c>
      <c r="T348" s="146">
        <v>2001</v>
      </c>
      <c r="U348" s="146" t="str">
        <f>R348&amp;"/"&amp;S348&amp;"/"&amp;T348</f>
        <v>26/6/2001</v>
      </c>
      <c r="V348" s="146">
        <v>17</v>
      </c>
      <c r="W348" s="146">
        <v>12</v>
      </c>
      <c r="X348" s="146">
        <v>2021</v>
      </c>
      <c r="Y348" s="146" t="str">
        <f>V348&amp;"/"&amp;W348&amp;"/"&amp;X348</f>
        <v>17/12/2021</v>
      </c>
    </row>
    <row r="349" spans="1:25" x14ac:dyDescent="0.3">
      <c r="A349" s="144" t="s">
        <v>116</v>
      </c>
      <c r="B349" s="154" t="s">
        <v>175</v>
      </c>
      <c r="C349" s="154" t="s">
        <v>0</v>
      </c>
      <c r="D349" s="148" t="s">
        <v>228</v>
      </c>
      <c r="E349" s="155" t="s">
        <v>22</v>
      </c>
      <c r="F349" s="144">
        <v>17</v>
      </c>
      <c r="G349" s="144" t="s">
        <v>118</v>
      </c>
      <c r="H349" s="154">
        <v>1</v>
      </c>
      <c r="I349" s="144" t="str">
        <f t="shared" ref="I349:I356" si="586">CONCATENATE(B349,"_",C349,"_",D349,"_",E349,"_",G349,"_",H349)</f>
        <v>ProVisioNET_study_112_04_cam1_1</v>
      </c>
      <c r="J349" s="149" t="s">
        <v>187</v>
      </c>
      <c r="K349" s="154" t="s">
        <v>177</v>
      </c>
      <c r="L349" s="154" t="s">
        <v>213</v>
      </c>
      <c r="M349" s="154">
        <v>4</v>
      </c>
      <c r="N349" s="154" t="s">
        <v>226</v>
      </c>
      <c r="O349" s="154">
        <v>0</v>
      </c>
      <c r="P349" s="150" t="s">
        <v>10</v>
      </c>
      <c r="Q349" s="150" t="s">
        <v>17</v>
      </c>
      <c r="R349" s="154">
        <v>26</v>
      </c>
      <c r="S349" s="154">
        <v>6</v>
      </c>
      <c r="T349" s="154">
        <v>2001</v>
      </c>
      <c r="U349" s="154" t="str">
        <f>"26/6/2001"</f>
        <v>26/6/2001</v>
      </c>
      <c r="V349" s="150">
        <v>17</v>
      </c>
      <c r="W349" s="150">
        <v>12</v>
      </c>
      <c r="X349" s="150">
        <v>2021</v>
      </c>
      <c r="Y349" s="150" t="str">
        <f t="shared" ref="Y349:Y362" si="587">V349&amp;"/"&amp;W349&amp;"/"&amp;X349</f>
        <v>17/12/2021</v>
      </c>
    </row>
    <row r="350" spans="1:25" x14ac:dyDescent="0.3">
      <c r="A350" s="144" t="s">
        <v>116</v>
      </c>
      <c r="B350" s="154" t="s">
        <v>175</v>
      </c>
      <c r="C350" s="154" t="s">
        <v>0</v>
      </c>
      <c r="D350" s="148" t="s">
        <v>228</v>
      </c>
      <c r="E350" s="155" t="s">
        <v>22</v>
      </c>
      <c r="F350" s="144">
        <v>17</v>
      </c>
      <c r="G350" s="144" t="s">
        <v>118</v>
      </c>
      <c r="H350" s="144">
        <v>2</v>
      </c>
      <c r="I350" s="144" t="str">
        <f t="shared" si="586"/>
        <v>ProVisioNET_study_112_04_cam1_2</v>
      </c>
      <c r="J350" s="149" t="s">
        <v>187</v>
      </c>
      <c r="K350" s="154" t="s">
        <v>177</v>
      </c>
      <c r="L350" s="154" t="s">
        <v>213</v>
      </c>
      <c r="M350" s="154">
        <v>4</v>
      </c>
      <c r="N350" s="154" t="s">
        <v>226</v>
      </c>
      <c r="O350" s="154">
        <v>0</v>
      </c>
      <c r="P350" s="150" t="s">
        <v>10</v>
      </c>
      <c r="Q350" s="150" t="s">
        <v>17</v>
      </c>
      <c r="R350" s="154">
        <v>26</v>
      </c>
      <c r="S350" s="154">
        <v>6</v>
      </c>
      <c r="T350" s="154">
        <v>2001</v>
      </c>
      <c r="U350" s="154" t="str">
        <f t="shared" ref="U350:U364" si="588">"26/6/2001"</f>
        <v>26/6/2001</v>
      </c>
      <c r="V350" s="150">
        <v>17</v>
      </c>
      <c r="W350" s="150">
        <v>12</v>
      </c>
      <c r="X350" s="150">
        <v>2021</v>
      </c>
      <c r="Y350" s="150" t="str">
        <f t="shared" si="587"/>
        <v>17/12/2021</v>
      </c>
    </row>
    <row r="351" spans="1:25" x14ac:dyDescent="0.3">
      <c r="A351" s="144" t="s">
        <v>116</v>
      </c>
      <c r="B351" s="154" t="s">
        <v>175</v>
      </c>
      <c r="C351" s="154" t="s">
        <v>0</v>
      </c>
      <c r="D351" s="148" t="s">
        <v>228</v>
      </c>
      <c r="E351" s="155" t="s">
        <v>22</v>
      </c>
      <c r="F351" s="144">
        <v>17</v>
      </c>
      <c r="G351" s="144" t="s">
        <v>30</v>
      </c>
      <c r="H351" s="144">
        <v>1</v>
      </c>
      <c r="I351" s="144" t="str">
        <f t="shared" si="586"/>
        <v>ProVisioNET_study_112_04_cam2_1</v>
      </c>
      <c r="J351" s="149" t="s">
        <v>187</v>
      </c>
      <c r="K351" s="154" t="s">
        <v>177</v>
      </c>
      <c r="L351" s="154" t="s">
        <v>213</v>
      </c>
      <c r="M351" s="154">
        <v>4</v>
      </c>
      <c r="N351" s="154" t="s">
        <v>226</v>
      </c>
      <c r="O351" s="154">
        <v>0</v>
      </c>
      <c r="P351" s="150" t="s">
        <v>10</v>
      </c>
      <c r="Q351" s="150" t="s">
        <v>17</v>
      </c>
      <c r="R351" s="154">
        <v>26</v>
      </c>
      <c r="S351" s="154">
        <v>6</v>
      </c>
      <c r="T351" s="154">
        <v>2001</v>
      </c>
      <c r="U351" s="154" t="str">
        <f t="shared" si="588"/>
        <v>26/6/2001</v>
      </c>
      <c r="V351" s="150">
        <v>17</v>
      </c>
      <c r="W351" s="150">
        <v>12</v>
      </c>
      <c r="X351" s="150">
        <v>2021</v>
      </c>
      <c r="Y351" s="150" t="str">
        <f t="shared" si="587"/>
        <v>17/12/2021</v>
      </c>
    </row>
    <row r="352" spans="1:25" x14ac:dyDescent="0.3">
      <c r="A352" s="144" t="s">
        <v>116</v>
      </c>
      <c r="B352" s="154" t="s">
        <v>175</v>
      </c>
      <c r="C352" s="154" t="s">
        <v>0</v>
      </c>
      <c r="D352" s="148" t="s">
        <v>228</v>
      </c>
      <c r="E352" s="155" t="s">
        <v>22</v>
      </c>
      <c r="F352" s="144">
        <v>17</v>
      </c>
      <c r="G352" s="144" t="s">
        <v>30</v>
      </c>
      <c r="H352" s="144">
        <v>2</v>
      </c>
      <c r="I352" s="144" t="str">
        <f t="shared" si="586"/>
        <v>ProVisioNET_study_112_04_cam2_2</v>
      </c>
      <c r="J352" s="149" t="s">
        <v>187</v>
      </c>
      <c r="K352" s="154" t="s">
        <v>177</v>
      </c>
      <c r="L352" s="154" t="s">
        <v>213</v>
      </c>
      <c r="M352" s="154">
        <v>4</v>
      </c>
      <c r="N352" s="154" t="s">
        <v>226</v>
      </c>
      <c r="O352" s="154">
        <v>0</v>
      </c>
      <c r="P352" s="150" t="s">
        <v>10</v>
      </c>
      <c r="Q352" s="150" t="s">
        <v>17</v>
      </c>
      <c r="R352" s="154">
        <v>26</v>
      </c>
      <c r="S352" s="154">
        <v>6</v>
      </c>
      <c r="T352" s="154">
        <v>2001</v>
      </c>
      <c r="U352" s="154" t="str">
        <f t="shared" si="588"/>
        <v>26/6/2001</v>
      </c>
      <c r="V352" s="150">
        <v>17</v>
      </c>
      <c r="W352" s="150">
        <v>12</v>
      </c>
      <c r="X352" s="150">
        <v>2021</v>
      </c>
      <c r="Y352" s="150" t="str">
        <f t="shared" si="587"/>
        <v>17/12/2021</v>
      </c>
    </row>
    <row r="353" spans="1:25" x14ac:dyDescent="0.3">
      <c r="A353" s="144" t="s">
        <v>116</v>
      </c>
      <c r="B353" s="154" t="s">
        <v>175</v>
      </c>
      <c r="C353" s="154" t="s">
        <v>0</v>
      </c>
      <c r="D353" s="148" t="s">
        <v>228</v>
      </c>
      <c r="E353" s="155" t="s">
        <v>22</v>
      </c>
      <c r="F353" s="144">
        <v>17</v>
      </c>
      <c r="G353" s="144" t="s">
        <v>31</v>
      </c>
      <c r="H353" s="144">
        <v>1</v>
      </c>
      <c r="I353" s="144" t="str">
        <f t="shared" si="586"/>
        <v>ProVisioNET_study_112_04_cam3_1</v>
      </c>
      <c r="J353" s="149" t="s">
        <v>187</v>
      </c>
      <c r="K353" s="154" t="s">
        <v>177</v>
      </c>
      <c r="L353" s="154" t="s">
        <v>213</v>
      </c>
      <c r="M353" s="154">
        <v>4</v>
      </c>
      <c r="N353" s="154" t="s">
        <v>226</v>
      </c>
      <c r="O353" s="154">
        <v>0</v>
      </c>
      <c r="P353" s="150" t="s">
        <v>10</v>
      </c>
      <c r="Q353" s="150" t="s">
        <v>17</v>
      </c>
      <c r="R353" s="154">
        <v>26</v>
      </c>
      <c r="S353" s="154">
        <v>6</v>
      </c>
      <c r="T353" s="154">
        <v>2001</v>
      </c>
      <c r="U353" s="154" t="str">
        <f t="shared" si="588"/>
        <v>26/6/2001</v>
      </c>
      <c r="V353" s="150">
        <v>17</v>
      </c>
      <c r="W353" s="150">
        <v>12</v>
      </c>
      <c r="X353" s="150">
        <v>2021</v>
      </c>
      <c r="Y353" s="150" t="str">
        <f t="shared" si="587"/>
        <v>17/12/2021</v>
      </c>
    </row>
    <row r="354" spans="1:25" x14ac:dyDescent="0.3">
      <c r="A354" s="144" t="s">
        <v>116</v>
      </c>
      <c r="B354" s="154" t="s">
        <v>175</v>
      </c>
      <c r="C354" s="154" t="s">
        <v>0</v>
      </c>
      <c r="D354" s="148" t="s">
        <v>228</v>
      </c>
      <c r="E354" s="155" t="s">
        <v>22</v>
      </c>
      <c r="F354" s="144">
        <v>17</v>
      </c>
      <c r="G354" s="144" t="s">
        <v>31</v>
      </c>
      <c r="H354" s="144">
        <v>2</v>
      </c>
      <c r="I354" s="144" t="str">
        <f t="shared" si="586"/>
        <v>ProVisioNET_study_112_04_cam3_2</v>
      </c>
      <c r="J354" s="149" t="s">
        <v>187</v>
      </c>
      <c r="K354" s="154" t="s">
        <v>177</v>
      </c>
      <c r="L354" s="154" t="s">
        <v>213</v>
      </c>
      <c r="M354" s="154">
        <v>4</v>
      </c>
      <c r="N354" s="154" t="s">
        <v>226</v>
      </c>
      <c r="O354" s="154">
        <v>0</v>
      </c>
      <c r="P354" s="150" t="s">
        <v>10</v>
      </c>
      <c r="Q354" s="150" t="s">
        <v>17</v>
      </c>
      <c r="R354" s="154">
        <v>26</v>
      </c>
      <c r="S354" s="154">
        <v>6</v>
      </c>
      <c r="T354" s="154">
        <v>2001</v>
      </c>
      <c r="U354" s="154" t="str">
        <f t="shared" si="588"/>
        <v>26/6/2001</v>
      </c>
      <c r="V354" s="150">
        <v>17</v>
      </c>
      <c r="W354" s="150">
        <v>12</v>
      </c>
      <c r="X354" s="150">
        <v>2021</v>
      </c>
      <c r="Y354" s="150" t="str">
        <f t="shared" si="587"/>
        <v>17/12/2021</v>
      </c>
    </row>
    <row r="355" spans="1:25" x14ac:dyDescent="0.3">
      <c r="A355" s="144" t="s">
        <v>116</v>
      </c>
      <c r="B355" s="154" t="s">
        <v>175</v>
      </c>
      <c r="C355" s="154" t="s">
        <v>0</v>
      </c>
      <c r="D355" s="148" t="s">
        <v>228</v>
      </c>
      <c r="E355" s="155" t="s">
        <v>22</v>
      </c>
      <c r="F355" s="144">
        <v>17</v>
      </c>
      <c r="G355" s="144" t="s">
        <v>32</v>
      </c>
      <c r="H355" s="144">
        <v>1</v>
      </c>
      <c r="I355" s="144" t="str">
        <f t="shared" si="586"/>
        <v>ProVisioNET_study_112_04_cam4_1</v>
      </c>
      <c r="J355" s="149" t="s">
        <v>187</v>
      </c>
      <c r="K355" s="154" t="s">
        <v>177</v>
      </c>
      <c r="L355" s="154" t="s">
        <v>213</v>
      </c>
      <c r="M355" s="154">
        <v>4</v>
      </c>
      <c r="N355" s="154" t="s">
        <v>226</v>
      </c>
      <c r="O355" s="154">
        <v>0</v>
      </c>
      <c r="P355" s="150" t="s">
        <v>10</v>
      </c>
      <c r="Q355" s="150" t="s">
        <v>17</v>
      </c>
      <c r="R355" s="154">
        <v>26</v>
      </c>
      <c r="S355" s="154">
        <v>6</v>
      </c>
      <c r="T355" s="154">
        <v>2001</v>
      </c>
      <c r="U355" s="154" t="str">
        <f t="shared" si="588"/>
        <v>26/6/2001</v>
      </c>
      <c r="V355" s="150">
        <v>17</v>
      </c>
      <c r="W355" s="150">
        <v>12</v>
      </c>
      <c r="X355" s="150">
        <v>2021</v>
      </c>
      <c r="Y355" s="150" t="str">
        <f t="shared" si="587"/>
        <v>17/12/2021</v>
      </c>
    </row>
    <row r="356" spans="1:25" x14ac:dyDescent="0.3">
      <c r="A356" s="144" t="s">
        <v>116</v>
      </c>
      <c r="B356" s="154" t="s">
        <v>175</v>
      </c>
      <c r="C356" s="154" t="s">
        <v>0</v>
      </c>
      <c r="D356" s="148" t="s">
        <v>228</v>
      </c>
      <c r="E356" s="155" t="s">
        <v>22</v>
      </c>
      <c r="F356" s="144">
        <v>17</v>
      </c>
      <c r="G356" s="144" t="s">
        <v>32</v>
      </c>
      <c r="H356" s="144">
        <v>2</v>
      </c>
      <c r="I356" s="144" t="str">
        <f t="shared" si="586"/>
        <v>ProVisioNET_study_112_04_cam4_2</v>
      </c>
      <c r="J356" s="149" t="s">
        <v>187</v>
      </c>
      <c r="K356" s="154" t="s">
        <v>177</v>
      </c>
      <c r="L356" s="154" t="s">
        <v>213</v>
      </c>
      <c r="M356" s="154">
        <v>4</v>
      </c>
      <c r="N356" s="154" t="s">
        <v>226</v>
      </c>
      <c r="O356" s="154">
        <v>0</v>
      </c>
      <c r="P356" s="150" t="s">
        <v>10</v>
      </c>
      <c r="Q356" s="150" t="s">
        <v>17</v>
      </c>
      <c r="R356" s="154">
        <v>26</v>
      </c>
      <c r="S356" s="154">
        <v>6</v>
      </c>
      <c r="T356" s="154">
        <v>2001</v>
      </c>
      <c r="U356" s="154" t="str">
        <f t="shared" si="588"/>
        <v>26/6/2001</v>
      </c>
      <c r="V356" s="150">
        <v>17</v>
      </c>
      <c r="W356" s="150">
        <v>12</v>
      </c>
      <c r="X356" s="150">
        <v>2021</v>
      </c>
      <c r="Y356" s="150" t="str">
        <f t="shared" si="587"/>
        <v>17/12/2021</v>
      </c>
    </row>
    <row r="357" spans="1:25" x14ac:dyDescent="0.3">
      <c r="A357" s="144" t="s">
        <v>116</v>
      </c>
      <c r="B357" s="154" t="s">
        <v>175</v>
      </c>
      <c r="C357" s="154" t="s">
        <v>0</v>
      </c>
      <c r="D357" s="148" t="s">
        <v>228</v>
      </c>
      <c r="E357" s="155" t="s">
        <v>22</v>
      </c>
      <c r="F357" s="144">
        <v>17</v>
      </c>
      <c r="G357" s="144" t="s">
        <v>119</v>
      </c>
      <c r="I357" s="144" t="str">
        <f t="shared" ref="I357:I360" si="589">CONCATENATE(B357,"_",C357,"_",D357,"_",E357,"_",G357)</f>
        <v>ProVisioNET_study_112_04_glasses</v>
      </c>
      <c r="J357" s="149" t="s">
        <v>187</v>
      </c>
      <c r="K357" s="154" t="s">
        <v>177</v>
      </c>
      <c r="L357" s="154" t="s">
        <v>213</v>
      </c>
      <c r="M357" s="154">
        <v>4</v>
      </c>
      <c r="N357" s="154" t="s">
        <v>226</v>
      </c>
      <c r="O357" s="154">
        <v>0</v>
      </c>
      <c r="P357" s="150" t="s">
        <v>10</v>
      </c>
      <c r="Q357" s="150" t="s">
        <v>17</v>
      </c>
      <c r="R357" s="154">
        <v>26</v>
      </c>
      <c r="S357" s="154">
        <v>6</v>
      </c>
      <c r="T357" s="154">
        <v>2001</v>
      </c>
      <c r="U357" s="154" t="str">
        <f t="shared" si="588"/>
        <v>26/6/2001</v>
      </c>
      <c r="V357" s="150">
        <v>17</v>
      </c>
      <c r="W357" s="150">
        <v>12</v>
      </c>
      <c r="X357" s="150">
        <v>2021</v>
      </c>
      <c r="Y357" s="150" t="str">
        <f t="shared" si="587"/>
        <v>17/12/2021</v>
      </c>
    </row>
    <row r="358" spans="1:25" x14ac:dyDescent="0.3">
      <c r="A358" s="144" t="s">
        <v>116</v>
      </c>
      <c r="B358" s="154" t="s">
        <v>175</v>
      </c>
      <c r="C358" s="154" t="s">
        <v>0</v>
      </c>
      <c r="D358" s="148" t="s">
        <v>228</v>
      </c>
      <c r="E358" s="155" t="s">
        <v>22</v>
      </c>
      <c r="F358" s="144">
        <v>17</v>
      </c>
      <c r="G358" s="144" t="s">
        <v>120</v>
      </c>
      <c r="I358" s="144" t="str">
        <f t="shared" si="589"/>
        <v>ProVisioNET_study_112_04_ambient</v>
      </c>
      <c r="J358" s="149" t="s">
        <v>187</v>
      </c>
      <c r="K358" s="154" t="s">
        <v>177</v>
      </c>
      <c r="L358" s="154" t="s">
        <v>213</v>
      </c>
      <c r="M358" s="154">
        <v>4</v>
      </c>
      <c r="N358" s="154" t="s">
        <v>226</v>
      </c>
      <c r="O358" s="154">
        <v>0</v>
      </c>
      <c r="P358" s="150" t="s">
        <v>10</v>
      </c>
      <c r="Q358" s="150" t="s">
        <v>17</v>
      </c>
      <c r="R358" s="154">
        <v>26</v>
      </c>
      <c r="S358" s="154">
        <v>6</v>
      </c>
      <c r="T358" s="154">
        <v>2001</v>
      </c>
      <c r="U358" s="154" t="str">
        <f t="shared" si="588"/>
        <v>26/6/2001</v>
      </c>
      <c r="V358" s="150">
        <v>17</v>
      </c>
      <c r="W358" s="150">
        <v>12</v>
      </c>
      <c r="X358" s="150">
        <v>2021</v>
      </c>
      <c r="Y358" s="150" t="str">
        <f t="shared" si="587"/>
        <v>17/12/2021</v>
      </c>
    </row>
    <row r="359" spans="1:25" x14ac:dyDescent="0.3">
      <c r="A359" s="144" t="s">
        <v>116</v>
      </c>
      <c r="B359" s="154" t="s">
        <v>175</v>
      </c>
      <c r="C359" s="154" t="s">
        <v>0</v>
      </c>
      <c r="D359" s="148" t="s">
        <v>228</v>
      </c>
      <c r="E359" s="155" t="s">
        <v>22</v>
      </c>
      <c r="F359" s="144">
        <v>17</v>
      </c>
      <c r="G359" s="144" t="s">
        <v>121</v>
      </c>
      <c r="I359" s="144" t="str">
        <f t="shared" si="589"/>
        <v>ProVisioNET_study_112_04_ETrawdata</v>
      </c>
      <c r="J359" s="149" t="s">
        <v>187</v>
      </c>
      <c r="K359" s="154" t="s">
        <v>177</v>
      </c>
      <c r="L359" s="154" t="s">
        <v>213</v>
      </c>
      <c r="M359" s="154">
        <v>4</v>
      </c>
      <c r="N359" s="154" t="s">
        <v>226</v>
      </c>
      <c r="O359" s="154">
        <v>0</v>
      </c>
      <c r="P359" s="150" t="s">
        <v>10</v>
      </c>
      <c r="Q359" s="150" t="s">
        <v>17</v>
      </c>
      <c r="R359" s="154">
        <v>26</v>
      </c>
      <c r="S359" s="154">
        <v>6</v>
      </c>
      <c r="T359" s="154">
        <v>2001</v>
      </c>
      <c r="U359" s="154" t="str">
        <f t="shared" si="588"/>
        <v>26/6/2001</v>
      </c>
      <c r="V359" s="150">
        <v>17</v>
      </c>
      <c r="W359" s="150">
        <v>12</v>
      </c>
      <c r="X359" s="150">
        <v>2021</v>
      </c>
      <c r="Y359" s="150" t="str">
        <f t="shared" si="587"/>
        <v>17/12/2021</v>
      </c>
    </row>
    <row r="360" spans="1:25" x14ac:dyDescent="0.3">
      <c r="A360" s="144" t="s">
        <v>116</v>
      </c>
      <c r="B360" s="154" t="s">
        <v>175</v>
      </c>
      <c r="C360" s="154" t="s">
        <v>0</v>
      </c>
      <c r="D360" s="148" t="s">
        <v>228</v>
      </c>
      <c r="E360" s="155" t="s">
        <v>22</v>
      </c>
      <c r="F360" s="144">
        <v>17</v>
      </c>
      <c r="G360" s="144" t="s">
        <v>185</v>
      </c>
      <c r="I360" s="144" t="str">
        <f t="shared" si="589"/>
        <v>ProVisioNET_study_112_04_sri_obs</v>
      </c>
      <c r="J360" s="149" t="s">
        <v>187</v>
      </c>
      <c r="K360" s="154" t="s">
        <v>177</v>
      </c>
      <c r="L360" s="154" t="s">
        <v>213</v>
      </c>
      <c r="M360" s="154">
        <v>4</v>
      </c>
      <c r="N360" s="154" t="s">
        <v>226</v>
      </c>
      <c r="O360" s="154">
        <v>0</v>
      </c>
      <c r="P360" s="150" t="s">
        <v>10</v>
      </c>
      <c r="Q360" s="150" t="s">
        <v>17</v>
      </c>
      <c r="R360" s="154">
        <v>26</v>
      </c>
      <c r="S360" s="154">
        <v>6</v>
      </c>
      <c r="T360" s="154">
        <v>2001</v>
      </c>
      <c r="U360" s="154" t="str">
        <f t="shared" si="588"/>
        <v>26/6/2001</v>
      </c>
      <c r="V360" s="150">
        <v>17</v>
      </c>
      <c r="W360" s="150">
        <v>12</v>
      </c>
      <c r="X360" s="150">
        <v>2021</v>
      </c>
      <c r="Y360" s="150" t="str">
        <f t="shared" si="587"/>
        <v>17/12/2021</v>
      </c>
    </row>
    <row r="361" spans="1:25" x14ac:dyDescent="0.3">
      <c r="A361" s="144" t="s">
        <v>116</v>
      </c>
      <c r="B361" s="154" t="s">
        <v>175</v>
      </c>
      <c r="C361" s="154" t="s">
        <v>0</v>
      </c>
      <c r="D361" s="148" t="s">
        <v>228</v>
      </c>
      <c r="E361" s="155" t="s">
        <v>22</v>
      </c>
      <c r="F361" s="144">
        <v>17</v>
      </c>
      <c r="G361" s="144" t="s">
        <v>179</v>
      </c>
      <c r="H361" s="154">
        <v>1</v>
      </c>
      <c r="I361" s="144" t="str">
        <f>CONCATENATE(B361,"_",C361,"_",D361,"_",E361,"_",G361,"_",H361)</f>
        <v>ProVisioNET_study_112_04_sri_ambient_1</v>
      </c>
      <c r="J361" s="149" t="s">
        <v>187</v>
      </c>
      <c r="K361" s="154" t="s">
        <v>177</v>
      </c>
      <c r="L361" s="154" t="s">
        <v>213</v>
      </c>
      <c r="M361" s="154">
        <v>4</v>
      </c>
      <c r="N361" s="154" t="s">
        <v>226</v>
      </c>
      <c r="O361" s="154">
        <v>0</v>
      </c>
      <c r="P361" s="150" t="s">
        <v>10</v>
      </c>
      <c r="Q361" s="150" t="s">
        <v>17</v>
      </c>
      <c r="R361" s="154">
        <v>26</v>
      </c>
      <c r="S361" s="154">
        <v>6</v>
      </c>
      <c r="T361" s="154">
        <v>2001</v>
      </c>
      <c r="U361" s="154" t="str">
        <f t="shared" si="588"/>
        <v>26/6/2001</v>
      </c>
      <c r="V361" s="150">
        <v>17</v>
      </c>
      <c r="W361" s="150">
        <v>12</v>
      </c>
      <c r="X361" s="150">
        <v>2021</v>
      </c>
      <c r="Y361" s="150" t="str">
        <f t="shared" si="587"/>
        <v>17/12/2021</v>
      </c>
    </row>
    <row r="362" spans="1:25" x14ac:dyDescent="0.3">
      <c r="A362" s="144" t="s">
        <v>116</v>
      </c>
      <c r="B362" s="154" t="s">
        <v>175</v>
      </c>
      <c r="C362" s="154" t="s">
        <v>0</v>
      </c>
      <c r="D362" s="154">
        <v>112</v>
      </c>
      <c r="E362" s="155" t="s">
        <v>22</v>
      </c>
      <c r="F362" s="144">
        <v>17</v>
      </c>
      <c r="G362" s="144" t="s">
        <v>179</v>
      </c>
      <c r="H362" s="154">
        <v>2</v>
      </c>
      <c r="I362" s="144" t="str">
        <f>CONCATENATE(B362,"_",C362,"_",D362,"_",E362,"_",G362,"_",H362)</f>
        <v>ProVisioNET_study_112_04_sri_ambient_2</v>
      </c>
      <c r="J362" s="149" t="s">
        <v>187</v>
      </c>
      <c r="K362" s="154" t="s">
        <v>177</v>
      </c>
      <c r="L362" s="154" t="s">
        <v>213</v>
      </c>
      <c r="M362" s="154">
        <v>4</v>
      </c>
      <c r="N362" s="154" t="s">
        <v>226</v>
      </c>
      <c r="O362" s="154">
        <v>0</v>
      </c>
      <c r="P362" s="150" t="s">
        <v>10</v>
      </c>
      <c r="Q362" s="150" t="s">
        <v>17</v>
      </c>
      <c r="R362" s="154">
        <v>26</v>
      </c>
      <c r="S362" s="154">
        <v>6</v>
      </c>
      <c r="T362" s="154">
        <v>2001</v>
      </c>
      <c r="U362" s="154" t="str">
        <f t="shared" si="588"/>
        <v>26/6/2001</v>
      </c>
      <c r="V362" s="150">
        <v>17</v>
      </c>
      <c r="W362" s="150">
        <v>12</v>
      </c>
      <c r="X362" s="150">
        <v>2021</v>
      </c>
      <c r="Y362" s="150" t="str">
        <f t="shared" si="587"/>
        <v>17/12/2021</v>
      </c>
    </row>
    <row r="363" spans="1:25" x14ac:dyDescent="0.3">
      <c r="A363" s="144" t="s">
        <v>116</v>
      </c>
      <c r="B363" s="154" t="s">
        <v>175</v>
      </c>
      <c r="C363" s="154" t="s">
        <v>0</v>
      </c>
      <c r="D363" s="148" t="s">
        <v>228</v>
      </c>
      <c r="E363" s="155" t="s">
        <v>22</v>
      </c>
      <c r="F363" s="144">
        <v>17</v>
      </c>
      <c r="G363" s="144" t="s">
        <v>198</v>
      </c>
      <c r="I363" s="144" t="str">
        <f>CONCATENATE(B363,"_",C363,"_",D363,"_",E363,"_",G363)</f>
        <v>ProVisioNET_study_112_04_fitbit</v>
      </c>
      <c r="J363" s="149" t="s">
        <v>187</v>
      </c>
      <c r="K363" s="154" t="s">
        <v>177</v>
      </c>
      <c r="L363" s="154" t="s">
        <v>213</v>
      </c>
      <c r="M363" s="154">
        <v>4</v>
      </c>
      <c r="N363" s="154" t="s">
        <v>226</v>
      </c>
      <c r="O363" s="154">
        <v>0</v>
      </c>
      <c r="P363" s="150" t="s">
        <v>10</v>
      </c>
      <c r="Q363" s="150" t="s">
        <v>17</v>
      </c>
      <c r="R363" s="154">
        <v>26</v>
      </c>
      <c r="S363" s="154">
        <v>6</v>
      </c>
      <c r="T363" s="154">
        <v>2001</v>
      </c>
      <c r="U363" s="154" t="str">
        <f t="shared" si="588"/>
        <v>26/6/2001</v>
      </c>
      <c r="V363" s="150">
        <v>17</v>
      </c>
      <c r="W363" s="150">
        <v>12</v>
      </c>
      <c r="X363" s="150">
        <v>2021</v>
      </c>
      <c r="Y363" s="150" t="str">
        <f>V363&amp;"/"&amp;W363&amp;"/"&amp;X363</f>
        <v>17/12/2021</v>
      </c>
    </row>
    <row r="364" spans="1:25" s="156" customFormat="1" x14ac:dyDescent="0.3">
      <c r="A364" s="151" t="s">
        <v>116</v>
      </c>
      <c r="B364" s="156" t="s">
        <v>175</v>
      </c>
      <c r="C364" s="156" t="s">
        <v>0</v>
      </c>
      <c r="D364" s="152" t="s">
        <v>228</v>
      </c>
      <c r="E364" s="157" t="s">
        <v>22</v>
      </c>
      <c r="F364" s="151">
        <v>17</v>
      </c>
      <c r="G364" s="151" t="s">
        <v>194</v>
      </c>
      <c r="I364" s="151" t="str">
        <f>CONCATENATE(B364,"_",C364,"_",D364,"_",E364,"_",G364)</f>
        <v>ProVisioNET_study_112_04_zed</v>
      </c>
      <c r="J364" s="153" t="s">
        <v>187</v>
      </c>
      <c r="K364" s="156" t="s">
        <v>177</v>
      </c>
      <c r="L364" s="156" t="s">
        <v>213</v>
      </c>
      <c r="M364" s="156">
        <v>4</v>
      </c>
      <c r="N364" s="156" t="s">
        <v>226</v>
      </c>
      <c r="O364" s="156">
        <v>0</v>
      </c>
      <c r="P364" s="151" t="s">
        <v>10</v>
      </c>
      <c r="Q364" s="151" t="s">
        <v>17</v>
      </c>
      <c r="R364" s="156">
        <v>26</v>
      </c>
      <c r="S364" s="156">
        <v>6</v>
      </c>
      <c r="T364" s="156">
        <v>2001</v>
      </c>
      <c r="U364" s="156" t="str">
        <f t="shared" si="588"/>
        <v>26/6/2001</v>
      </c>
      <c r="V364" s="151">
        <v>17</v>
      </c>
      <c r="W364" s="151">
        <v>12</v>
      </c>
      <c r="X364" s="151">
        <v>2021</v>
      </c>
      <c r="Y364" s="151" t="str">
        <f>V364&amp;"/"&amp;W364&amp;"/"&amp;X364</f>
        <v>17/12/2021</v>
      </c>
    </row>
    <row r="365" spans="1:25" x14ac:dyDescent="0.3">
      <c r="A365" s="140" t="s">
        <v>116</v>
      </c>
      <c r="B365" s="141" t="s">
        <v>175</v>
      </c>
      <c r="C365" s="141" t="s">
        <v>0</v>
      </c>
      <c r="D365" s="142" t="s">
        <v>229</v>
      </c>
      <c r="E365" s="143" t="s">
        <v>127</v>
      </c>
      <c r="F365" s="141">
        <v>18</v>
      </c>
      <c r="G365" s="141" t="s">
        <v>116</v>
      </c>
      <c r="H365" s="141"/>
      <c r="I365" s="144" t="str">
        <f t="shared" ref="I365" si="590">CONCATENATE(B365,"_",C365,"_",D365,"_",E365,"_",G365)</f>
        <v>ProVisioNET_study_206_06_label</v>
      </c>
      <c r="J365" s="141" t="s">
        <v>114</v>
      </c>
      <c r="K365" s="145" t="s">
        <v>177</v>
      </c>
      <c r="L365" s="141" t="s">
        <v>182</v>
      </c>
      <c r="M365" s="141">
        <v>7</v>
      </c>
      <c r="N365" s="141" t="s">
        <v>221</v>
      </c>
      <c r="O365" s="141">
        <v>12</v>
      </c>
      <c r="P365" s="146" t="s">
        <v>10</v>
      </c>
      <c r="Q365" s="146" t="s">
        <v>17</v>
      </c>
      <c r="R365" s="146"/>
      <c r="S365" s="146"/>
      <c r="T365" s="146"/>
      <c r="U365" s="146"/>
      <c r="V365" s="146">
        <v>7</v>
      </c>
      <c r="W365" s="146">
        <v>1</v>
      </c>
      <c r="X365" s="146">
        <v>2022</v>
      </c>
      <c r="Y365" s="146" t="str">
        <f>V365&amp;"/"&amp;W365&amp;"/"&amp;X365</f>
        <v>7/1/2022</v>
      </c>
    </row>
    <row r="366" spans="1:25" x14ac:dyDescent="0.3">
      <c r="A366" s="144" t="s">
        <v>116</v>
      </c>
      <c r="B366" s="154" t="s">
        <v>175</v>
      </c>
      <c r="C366" s="154" t="s">
        <v>0</v>
      </c>
      <c r="D366" s="148" t="s">
        <v>229</v>
      </c>
      <c r="E366" s="155" t="s">
        <v>127</v>
      </c>
      <c r="F366" s="144">
        <v>18</v>
      </c>
      <c r="G366" s="144" t="s">
        <v>118</v>
      </c>
      <c r="H366" s="154">
        <v>1</v>
      </c>
      <c r="I366" s="144" t="str">
        <f t="shared" ref="I366:I373" si="591">CONCATENATE(B366,"_",C366,"_",D366,"_",E366,"_",G366,"_",H366)</f>
        <v>ProVisioNET_study_206_06_cam1_1</v>
      </c>
      <c r="J366" s="149" t="s">
        <v>187</v>
      </c>
      <c r="K366" s="154" t="s">
        <v>177</v>
      </c>
      <c r="L366" s="154" t="s">
        <v>182</v>
      </c>
      <c r="M366" s="154">
        <v>7</v>
      </c>
      <c r="N366" s="154" t="s">
        <v>221</v>
      </c>
      <c r="O366" s="154">
        <v>12</v>
      </c>
      <c r="P366" s="150" t="s">
        <v>10</v>
      </c>
      <c r="Q366" s="150" t="s">
        <v>17</v>
      </c>
      <c r="V366" s="150">
        <v>7</v>
      </c>
      <c r="W366" s="150">
        <v>1</v>
      </c>
      <c r="X366" s="150">
        <v>2022</v>
      </c>
      <c r="Y366" s="150" t="str">
        <f t="shared" ref="Y366:Y379" si="592">V366&amp;"/"&amp;W366&amp;"/"&amp;X366</f>
        <v>7/1/2022</v>
      </c>
    </row>
    <row r="367" spans="1:25" x14ac:dyDescent="0.3">
      <c r="A367" s="144" t="s">
        <v>116</v>
      </c>
      <c r="B367" s="154" t="s">
        <v>175</v>
      </c>
      <c r="C367" s="154" t="s">
        <v>0</v>
      </c>
      <c r="D367" s="148" t="s">
        <v>229</v>
      </c>
      <c r="E367" s="155" t="s">
        <v>127</v>
      </c>
      <c r="F367" s="144">
        <v>18</v>
      </c>
      <c r="G367" s="144" t="s">
        <v>118</v>
      </c>
      <c r="H367" s="144">
        <v>2</v>
      </c>
      <c r="I367" s="144" t="str">
        <f t="shared" si="591"/>
        <v>ProVisioNET_study_206_06_cam1_2</v>
      </c>
      <c r="J367" s="149" t="s">
        <v>187</v>
      </c>
      <c r="K367" s="154" t="s">
        <v>177</v>
      </c>
      <c r="L367" s="154" t="s">
        <v>182</v>
      </c>
      <c r="M367" s="154">
        <v>7</v>
      </c>
      <c r="N367" s="154" t="s">
        <v>221</v>
      </c>
      <c r="O367" s="154">
        <v>12</v>
      </c>
      <c r="P367" s="150" t="s">
        <v>10</v>
      </c>
      <c r="Q367" s="150" t="s">
        <v>17</v>
      </c>
      <c r="V367" s="150">
        <v>7</v>
      </c>
      <c r="W367" s="150">
        <v>1</v>
      </c>
      <c r="X367" s="150">
        <v>2022</v>
      </c>
      <c r="Y367" s="150" t="str">
        <f t="shared" si="592"/>
        <v>7/1/2022</v>
      </c>
    </row>
    <row r="368" spans="1:25" x14ac:dyDescent="0.3">
      <c r="A368" s="144" t="s">
        <v>116</v>
      </c>
      <c r="B368" s="154" t="s">
        <v>175</v>
      </c>
      <c r="C368" s="154" t="s">
        <v>0</v>
      </c>
      <c r="D368" s="148" t="s">
        <v>229</v>
      </c>
      <c r="E368" s="155" t="s">
        <v>127</v>
      </c>
      <c r="F368" s="144">
        <v>18</v>
      </c>
      <c r="G368" s="144" t="s">
        <v>30</v>
      </c>
      <c r="H368" s="144">
        <v>1</v>
      </c>
      <c r="I368" s="144" t="str">
        <f t="shared" si="591"/>
        <v>ProVisioNET_study_206_06_cam2_1</v>
      </c>
      <c r="J368" s="149" t="s">
        <v>187</v>
      </c>
      <c r="K368" s="154" t="s">
        <v>177</v>
      </c>
      <c r="L368" s="154" t="s">
        <v>182</v>
      </c>
      <c r="M368" s="154">
        <v>7</v>
      </c>
      <c r="N368" s="154" t="s">
        <v>221</v>
      </c>
      <c r="O368" s="154">
        <v>12</v>
      </c>
      <c r="P368" s="150" t="s">
        <v>10</v>
      </c>
      <c r="Q368" s="150" t="s">
        <v>17</v>
      </c>
      <c r="V368" s="150">
        <v>7</v>
      </c>
      <c r="W368" s="150">
        <v>1</v>
      </c>
      <c r="X368" s="150">
        <v>2022</v>
      </c>
      <c r="Y368" s="150" t="str">
        <f t="shared" si="592"/>
        <v>7/1/2022</v>
      </c>
    </row>
    <row r="369" spans="1:25" x14ac:dyDescent="0.3">
      <c r="A369" s="144" t="s">
        <v>116</v>
      </c>
      <c r="B369" s="154" t="s">
        <v>175</v>
      </c>
      <c r="C369" s="154" t="s">
        <v>0</v>
      </c>
      <c r="D369" s="148" t="s">
        <v>229</v>
      </c>
      <c r="E369" s="155" t="s">
        <v>127</v>
      </c>
      <c r="F369" s="144">
        <v>18</v>
      </c>
      <c r="G369" s="144" t="s">
        <v>30</v>
      </c>
      <c r="H369" s="144">
        <v>2</v>
      </c>
      <c r="I369" s="144" t="str">
        <f t="shared" si="591"/>
        <v>ProVisioNET_study_206_06_cam2_2</v>
      </c>
      <c r="J369" s="149" t="s">
        <v>187</v>
      </c>
      <c r="K369" s="154" t="s">
        <v>177</v>
      </c>
      <c r="L369" s="154" t="s">
        <v>182</v>
      </c>
      <c r="M369" s="154">
        <v>7</v>
      </c>
      <c r="N369" s="154" t="s">
        <v>221</v>
      </c>
      <c r="O369" s="154">
        <v>12</v>
      </c>
      <c r="P369" s="150" t="s">
        <v>10</v>
      </c>
      <c r="Q369" s="150" t="s">
        <v>17</v>
      </c>
      <c r="V369" s="150">
        <v>7</v>
      </c>
      <c r="W369" s="150">
        <v>1</v>
      </c>
      <c r="X369" s="150">
        <v>2022</v>
      </c>
      <c r="Y369" s="150" t="str">
        <f t="shared" si="592"/>
        <v>7/1/2022</v>
      </c>
    </row>
    <row r="370" spans="1:25" x14ac:dyDescent="0.3">
      <c r="A370" s="144" t="s">
        <v>116</v>
      </c>
      <c r="B370" s="154" t="s">
        <v>175</v>
      </c>
      <c r="C370" s="154" t="s">
        <v>0</v>
      </c>
      <c r="D370" s="148" t="s">
        <v>229</v>
      </c>
      <c r="E370" s="155" t="s">
        <v>127</v>
      </c>
      <c r="F370" s="144">
        <v>18</v>
      </c>
      <c r="G370" s="144" t="s">
        <v>31</v>
      </c>
      <c r="H370" s="144">
        <v>1</v>
      </c>
      <c r="I370" s="144" t="str">
        <f t="shared" si="591"/>
        <v>ProVisioNET_study_206_06_cam3_1</v>
      </c>
      <c r="J370" s="149" t="s">
        <v>187</v>
      </c>
      <c r="K370" s="154" t="s">
        <v>177</v>
      </c>
      <c r="L370" s="154" t="s">
        <v>182</v>
      </c>
      <c r="M370" s="154">
        <v>7</v>
      </c>
      <c r="N370" s="154" t="s">
        <v>221</v>
      </c>
      <c r="O370" s="154">
        <v>12</v>
      </c>
      <c r="P370" s="150" t="s">
        <v>10</v>
      </c>
      <c r="Q370" s="150" t="s">
        <v>17</v>
      </c>
      <c r="V370" s="150">
        <v>7</v>
      </c>
      <c r="W370" s="150">
        <v>1</v>
      </c>
      <c r="X370" s="150">
        <v>2022</v>
      </c>
      <c r="Y370" s="150" t="str">
        <f t="shared" si="592"/>
        <v>7/1/2022</v>
      </c>
    </row>
    <row r="371" spans="1:25" x14ac:dyDescent="0.3">
      <c r="A371" s="144" t="s">
        <v>116</v>
      </c>
      <c r="B371" s="154" t="s">
        <v>175</v>
      </c>
      <c r="C371" s="154" t="s">
        <v>0</v>
      </c>
      <c r="D371" s="148" t="s">
        <v>229</v>
      </c>
      <c r="E371" s="155" t="s">
        <v>127</v>
      </c>
      <c r="F371" s="144">
        <v>18</v>
      </c>
      <c r="G371" s="144" t="s">
        <v>31</v>
      </c>
      <c r="H371" s="144">
        <v>2</v>
      </c>
      <c r="I371" s="144" t="str">
        <f t="shared" si="591"/>
        <v>ProVisioNET_study_206_06_cam3_2</v>
      </c>
      <c r="J371" s="149" t="s">
        <v>187</v>
      </c>
      <c r="K371" s="154" t="s">
        <v>177</v>
      </c>
      <c r="L371" s="154" t="s">
        <v>182</v>
      </c>
      <c r="M371" s="154">
        <v>7</v>
      </c>
      <c r="N371" s="154" t="s">
        <v>221</v>
      </c>
      <c r="O371" s="154">
        <v>12</v>
      </c>
      <c r="P371" s="150" t="s">
        <v>10</v>
      </c>
      <c r="Q371" s="150" t="s">
        <v>17</v>
      </c>
      <c r="V371" s="150">
        <v>7</v>
      </c>
      <c r="W371" s="150">
        <v>1</v>
      </c>
      <c r="X371" s="150">
        <v>2022</v>
      </c>
      <c r="Y371" s="150" t="str">
        <f t="shared" si="592"/>
        <v>7/1/2022</v>
      </c>
    </row>
    <row r="372" spans="1:25" x14ac:dyDescent="0.3">
      <c r="A372" s="144" t="s">
        <v>116</v>
      </c>
      <c r="B372" s="154" t="s">
        <v>175</v>
      </c>
      <c r="C372" s="154" t="s">
        <v>0</v>
      </c>
      <c r="D372" s="148" t="s">
        <v>229</v>
      </c>
      <c r="E372" s="155" t="s">
        <v>127</v>
      </c>
      <c r="F372" s="144">
        <v>18</v>
      </c>
      <c r="G372" s="144" t="s">
        <v>32</v>
      </c>
      <c r="H372" s="144">
        <v>1</v>
      </c>
      <c r="I372" s="144" t="str">
        <f t="shared" si="591"/>
        <v>ProVisioNET_study_206_06_cam4_1</v>
      </c>
      <c r="J372" s="149" t="s">
        <v>187</v>
      </c>
      <c r="K372" s="154" t="s">
        <v>177</v>
      </c>
      <c r="L372" s="154" t="s">
        <v>182</v>
      </c>
      <c r="M372" s="154">
        <v>7</v>
      </c>
      <c r="N372" s="154" t="s">
        <v>221</v>
      </c>
      <c r="O372" s="154">
        <v>12</v>
      </c>
      <c r="P372" s="150" t="s">
        <v>10</v>
      </c>
      <c r="Q372" s="150" t="s">
        <v>17</v>
      </c>
      <c r="V372" s="150">
        <v>7</v>
      </c>
      <c r="W372" s="150">
        <v>1</v>
      </c>
      <c r="X372" s="150">
        <v>2022</v>
      </c>
      <c r="Y372" s="150" t="str">
        <f t="shared" si="592"/>
        <v>7/1/2022</v>
      </c>
    </row>
    <row r="373" spans="1:25" x14ac:dyDescent="0.3">
      <c r="A373" s="144" t="s">
        <v>116</v>
      </c>
      <c r="B373" s="154" t="s">
        <v>175</v>
      </c>
      <c r="C373" s="154" t="s">
        <v>0</v>
      </c>
      <c r="D373" s="148" t="s">
        <v>229</v>
      </c>
      <c r="E373" s="155" t="s">
        <v>127</v>
      </c>
      <c r="F373" s="144">
        <v>18</v>
      </c>
      <c r="G373" s="144" t="s">
        <v>32</v>
      </c>
      <c r="H373" s="144">
        <v>2</v>
      </c>
      <c r="I373" s="144" t="str">
        <f t="shared" si="591"/>
        <v>ProVisioNET_study_206_06_cam4_2</v>
      </c>
      <c r="J373" s="149" t="s">
        <v>187</v>
      </c>
      <c r="K373" s="154" t="s">
        <v>177</v>
      </c>
      <c r="L373" s="154" t="s">
        <v>182</v>
      </c>
      <c r="M373" s="154">
        <v>7</v>
      </c>
      <c r="N373" s="154" t="s">
        <v>221</v>
      </c>
      <c r="O373" s="154">
        <v>12</v>
      </c>
      <c r="P373" s="150" t="s">
        <v>10</v>
      </c>
      <c r="Q373" s="150" t="s">
        <v>17</v>
      </c>
      <c r="V373" s="150">
        <v>7</v>
      </c>
      <c r="W373" s="150">
        <v>1</v>
      </c>
      <c r="X373" s="150">
        <v>2022</v>
      </c>
      <c r="Y373" s="150" t="str">
        <f t="shared" si="592"/>
        <v>7/1/2022</v>
      </c>
    </row>
    <row r="374" spans="1:25" x14ac:dyDescent="0.3">
      <c r="A374" s="144" t="s">
        <v>116</v>
      </c>
      <c r="B374" s="154" t="s">
        <v>175</v>
      </c>
      <c r="C374" s="154" t="s">
        <v>0</v>
      </c>
      <c r="D374" s="148" t="s">
        <v>229</v>
      </c>
      <c r="E374" s="155" t="s">
        <v>127</v>
      </c>
      <c r="F374" s="144">
        <v>18</v>
      </c>
      <c r="G374" s="144" t="s">
        <v>119</v>
      </c>
      <c r="I374" s="144" t="str">
        <f t="shared" ref="I374:I377" si="593">CONCATENATE(B374,"_",C374,"_",D374,"_",E374,"_",G374)</f>
        <v>ProVisioNET_study_206_06_glasses</v>
      </c>
      <c r="J374" s="149" t="s">
        <v>187</v>
      </c>
      <c r="K374" s="154" t="s">
        <v>177</v>
      </c>
      <c r="L374" s="154" t="s">
        <v>182</v>
      </c>
      <c r="M374" s="154">
        <v>7</v>
      </c>
      <c r="N374" s="154" t="s">
        <v>221</v>
      </c>
      <c r="O374" s="154">
        <v>12</v>
      </c>
      <c r="P374" s="150" t="s">
        <v>10</v>
      </c>
      <c r="Q374" s="150" t="s">
        <v>17</v>
      </c>
      <c r="V374" s="150">
        <v>7</v>
      </c>
      <c r="W374" s="150">
        <v>1</v>
      </c>
      <c r="X374" s="150">
        <v>2022</v>
      </c>
      <c r="Y374" s="150" t="str">
        <f t="shared" si="592"/>
        <v>7/1/2022</v>
      </c>
    </row>
    <row r="375" spans="1:25" x14ac:dyDescent="0.3">
      <c r="A375" s="144" t="s">
        <v>116</v>
      </c>
      <c r="B375" s="154" t="s">
        <v>175</v>
      </c>
      <c r="C375" s="154" t="s">
        <v>0</v>
      </c>
      <c r="D375" s="148" t="s">
        <v>229</v>
      </c>
      <c r="E375" s="155" t="s">
        <v>127</v>
      </c>
      <c r="F375" s="144">
        <v>18</v>
      </c>
      <c r="G375" s="144" t="s">
        <v>120</v>
      </c>
      <c r="I375" s="144" t="str">
        <f t="shared" si="593"/>
        <v>ProVisioNET_study_206_06_ambient</v>
      </c>
      <c r="J375" s="149" t="s">
        <v>187</v>
      </c>
      <c r="K375" s="154" t="s">
        <v>177</v>
      </c>
      <c r="L375" s="154" t="s">
        <v>182</v>
      </c>
      <c r="M375" s="154">
        <v>7</v>
      </c>
      <c r="N375" s="154" t="s">
        <v>221</v>
      </c>
      <c r="O375" s="154">
        <v>12</v>
      </c>
      <c r="P375" s="150" t="s">
        <v>10</v>
      </c>
      <c r="Q375" s="150" t="s">
        <v>17</v>
      </c>
      <c r="V375" s="150">
        <v>7</v>
      </c>
      <c r="W375" s="150">
        <v>1</v>
      </c>
      <c r="X375" s="150">
        <v>2022</v>
      </c>
      <c r="Y375" s="150" t="str">
        <f t="shared" si="592"/>
        <v>7/1/2022</v>
      </c>
    </row>
    <row r="376" spans="1:25" x14ac:dyDescent="0.3">
      <c r="A376" s="144" t="s">
        <v>116</v>
      </c>
      <c r="B376" s="154" t="s">
        <v>175</v>
      </c>
      <c r="C376" s="154" t="s">
        <v>0</v>
      </c>
      <c r="D376" s="148" t="s">
        <v>229</v>
      </c>
      <c r="E376" s="155" t="s">
        <v>127</v>
      </c>
      <c r="F376" s="144">
        <v>18</v>
      </c>
      <c r="G376" s="144" t="s">
        <v>121</v>
      </c>
      <c r="I376" s="144" t="str">
        <f t="shared" si="593"/>
        <v>ProVisioNET_study_206_06_ETrawdata</v>
      </c>
      <c r="J376" s="149" t="s">
        <v>187</v>
      </c>
      <c r="K376" s="154" t="s">
        <v>177</v>
      </c>
      <c r="L376" s="154" t="s">
        <v>182</v>
      </c>
      <c r="M376" s="154">
        <v>7</v>
      </c>
      <c r="N376" s="154" t="s">
        <v>221</v>
      </c>
      <c r="O376" s="154">
        <v>12</v>
      </c>
      <c r="P376" s="150" t="s">
        <v>10</v>
      </c>
      <c r="Q376" s="150" t="s">
        <v>17</v>
      </c>
      <c r="V376" s="150">
        <v>7</v>
      </c>
      <c r="W376" s="150">
        <v>1</v>
      </c>
      <c r="X376" s="150">
        <v>2022</v>
      </c>
      <c r="Y376" s="150" t="str">
        <f t="shared" si="592"/>
        <v>7/1/2022</v>
      </c>
    </row>
    <row r="377" spans="1:25" x14ac:dyDescent="0.3">
      <c r="A377" s="144" t="s">
        <v>116</v>
      </c>
      <c r="B377" s="154" t="s">
        <v>175</v>
      </c>
      <c r="C377" s="154" t="s">
        <v>0</v>
      </c>
      <c r="D377" s="148" t="s">
        <v>229</v>
      </c>
      <c r="E377" s="155" t="s">
        <v>127</v>
      </c>
      <c r="F377" s="144">
        <v>18</v>
      </c>
      <c r="G377" s="144" t="s">
        <v>185</v>
      </c>
      <c r="I377" s="144" t="str">
        <f t="shared" si="593"/>
        <v>ProVisioNET_study_206_06_sri_obs</v>
      </c>
      <c r="J377" s="149" t="s">
        <v>187</v>
      </c>
      <c r="K377" s="154" t="s">
        <v>177</v>
      </c>
      <c r="L377" s="154" t="s">
        <v>182</v>
      </c>
      <c r="M377" s="154">
        <v>7</v>
      </c>
      <c r="N377" s="154" t="s">
        <v>221</v>
      </c>
      <c r="O377" s="154">
        <v>12</v>
      </c>
      <c r="P377" s="150" t="s">
        <v>10</v>
      </c>
      <c r="Q377" s="150" t="s">
        <v>17</v>
      </c>
      <c r="V377" s="150">
        <v>7</v>
      </c>
      <c r="W377" s="150">
        <v>1</v>
      </c>
      <c r="X377" s="150">
        <v>2022</v>
      </c>
      <c r="Y377" s="150" t="str">
        <f t="shared" si="592"/>
        <v>7/1/2022</v>
      </c>
    </row>
    <row r="378" spans="1:25" x14ac:dyDescent="0.3">
      <c r="A378" s="144" t="s">
        <v>116</v>
      </c>
      <c r="B378" s="154" t="s">
        <v>175</v>
      </c>
      <c r="C378" s="154" t="s">
        <v>0</v>
      </c>
      <c r="D378" s="148" t="s">
        <v>229</v>
      </c>
      <c r="E378" s="155" t="s">
        <v>127</v>
      </c>
      <c r="F378" s="144">
        <v>18</v>
      </c>
      <c r="G378" s="144" t="s">
        <v>179</v>
      </c>
      <c r="H378" s="154">
        <v>1</v>
      </c>
      <c r="I378" s="144" t="str">
        <f>CONCATENATE(B378,"_",C378,"_",D378,"_",E378,"_",G378,"_",H378)</f>
        <v>ProVisioNET_study_206_06_sri_ambient_1</v>
      </c>
      <c r="J378" s="149" t="s">
        <v>187</v>
      </c>
      <c r="K378" s="154" t="s">
        <v>177</v>
      </c>
      <c r="L378" s="154" t="s">
        <v>182</v>
      </c>
      <c r="M378" s="154">
        <v>7</v>
      </c>
      <c r="N378" s="154" t="s">
        <v>221</v>
      </c>
      <c r="O378" s="154">
        <v>12</v>
      </c>
      <c r="P378" s="150" t="s">
        <v>10</v>
      </c>
      <c r="Q378" s="150" t="s">
        <v>17</v>
      </c>
      <c r="V378" s="150">
        <v>7</v>
      </c>
      <c r="W378" s="150">
        <v>1</v>
      </c>
      <c r="X378" s="150">
        <v>2022</v>
      </c>
      <c r="Y378" s="150" t="str">
        <f t="shared" si="592"/>
        <v>7/1/2022</v>
      </c>
    </row>
    <row r="379" spans="1:25" x14ac:dyDescent="0.3">
      <c r="A379" s="144" t="s">
        <v>116</v>
      </c>
      <c r="B379" s="154" t="s">
        <v>175</v>
      </c>
      <c r="C379" s="154" t="s">
        <v>0</v>
      </c>
      <c r="D379" s="148" t="s">
        <v>229</v>
      </c>
      <c r="E379" s="155" t="s">
        <v>127</v>
      </c>
      <c r="F379" s="144">
        <v>18</v>
      </c>
      <c r="G379" s="144" t="s">
        <v>179</v>
      </c>
      <c r="H379" s="154">
        <v>2</v>
      </c>
      <c r="I379" s="144" t="str">
        <f>CONCATENATE(B379,"_",C379,"_",D379,"_",E379,"_",G379,"_",H379)</f>
        <v>ProVisioNET_study_206_06_sri_ambient_2</v>
      </c>
      <c r="J379" s="149" t="s">
        <v>187</v>
      </c>
      <c r="K379" s="154" t="s">
        <v>177</v>
      </c>
      <c r="L379" s="154" t="s">
        <v>182</v>
      </c>
      <c r="M379" s="154">
        <v>7</v>
      </c>
      <c r="N379" s="154" t="s">
        <v>221</v>
      </c>
      <c r="O379" s="154">
        <v>12</v>
      </c>
      <c r="P379" s="150" t="s">
        <v>10</v>
      </c>
      <c r="Q379" s="150" t="s">
        <v>17</v>
      </c>
      <c r="V379" s="150">
        <v>7</v>
      </c>
      <c r="W379" s="150">
        <v>1</v>
      </c>
      <c r="X379" s="150">
        <v>2022</v>
      </c>
      <c r="Y379" s="150" t="str">
        <f t="shared" si="592"/>
        <v>7/1/2022</v>
      </c>
    </row>
    <row r="380" spans="1:25" x14ac:dyDescent="0.3">
      <c r="A380" s="144" t="s">
        <v>116</v>
      </c>
      <c r="B380" s="154" t="s">
        <v>175</v>
      </c>
      <c r="C380" s="154" t="s">
        <v>0</v>
      </c>
      <c r="D380" s="148" t="s">
        <v>229</v>
      </c>
      <c r="E380" s="155" t="s">
        <v>127</v>
      </c>
      <c r="F380" s="144">
        <v>18</v>
      </c>
      <c r="G380" s="144" t="s">
        <v>198</v>
      </c>
      <c r="I380" s="144" t="str">
        <f>CONCATENATE(B380,"_",C380,"_",D380,"_",E380,"_",G380)</f>
        <v>ProVisioNET_study_206_06_fitbit</v>
      </c>
      <c r="J380" s="149" t="s">
        <v>187</v>
      </c>
      <c r="K380" s="154" t="s">
        <v>177</v>
      </c>
      <c r="L380" s="154" t="s">
        <v>182</v>
      </c>
      <c r="M380" s="154">
        <v>7</v>
      </c>
      <c r="N380" s="154" t="s">
        <v>221</v>
      </c>
      <c r="O380" s="154">
        <v>12</v>
      </c>
      <c r="P380" s="150" t="s">
        <v>10</v>
      </c>
      <c r="Q380" s="150" t="s">
        <v>17</v>
      </c>
      <c r="V380" s="150">
        <v>7</v>
      </c>
      <c r="W380" s="150">
        <v>1</v>
      </c>
      <c r="X380" s="150">
        <v>2022</v>
      </c>
      <c r="Y380" s="150" t="str">
        <f>V380&amp;"/"&amp;W380&amp;"/"&amp;X380</f>
        <v>7/1/2022</v>
      </c>
    </row>
    <row r="381" spans="1:25" s="156" customFormat="1" x14ac:dyDescent="0.3">
      <c r="A381" s="151" t="s">
        <v>116</v>
      </c>
      <c r="B381" s="156" t="s">
        <v>175</v>
      </c>
      <c r="C381" s="156" t="s">
        <v>0</v>
      </c>
      <c r="D381" s="152" t="s">
        <v>229</v>
      </c>
      <c r="E381" s="157" t="s">
        <v>127</v>
      </c>
      <c r="F381" s="151">
        <v>18</v>
      </c>
      <c r="G381" s="151" t="s">
        <v>194</v>
      </c>
      <c r="I381" s="151" t="str">
        <f>CONCATENATE(B381,"_",C381,"_",D381,"_",E381,"_",G381)</f>
        <v>ProVisioNET_study_206_06_zed</v>
      </c>
      <c r="J381" s="153" t="s">
        <v>187</v>
      </c>
      <c r="K381" s="156" t="s">
        <v>177</v>
      </c>
      <c r="L381" s="156" t="s">
        <v>182</v>
      </c>
      <c r="M381" s="156">
        <v>7</v>
      </c>
      <c r="N381" s="156" t="s">
        <v>221</v>
      </c>
      <c r="O381" s="156">
        <v>12</v>
      </c>
      <c r="P381" s="151" t="s">
        <v>10</v>
      </c>
      <c r="Q381" s="151" t="s">
        <v>17</v>
      </c>
      <c r="V381" s="151">
        <v>7</v>
      </c>
      <c r="W381" s="151">
        <v>1</v>
      </c>
      <c r="X381" s="151">
        <v>2022</v>
      </c>
      <c r="Y381" s="151" t="str">
        <f>V381&amp;"/"&amp;W381&amp;"/"&amp;X381</f>
        <v>7/1/2022</v>
      </c>
    </row>
    <row r="382" spans="1:25" x14ac:dyDescent="0.3">
      <c r="A382" s="140" t="s">
        <v>116</v>
      </c>
      <c r="B382" s="141" t="s">
        <v>175</v>
      </c>
      <c r="C382" s="141" t="s">
        <v>0</v>
      </c>
      <c r="D382" s="142" t="s">
        <v>230</v>
      </c>
      <c r="E382" s="143" t="s">
        <v>126</v>
      </c>
      <c r="F382" s="141">
        <v>19</v>
      </c>
      <c r="G382" s="141" t="s">
        <v>116</v>
      </c>
      <c r="H382" s="141"/>
      <c r="I382" s="144" t="str">
        <f t="shared" ref="I382" si="594">CONCATENATE(B382,"_",C382,"_",D382,"_",E382,"_",G382)</f>
        <v>ProVisioNET_study_113_05_label</v>
      </c>
      <c r="J382" s="141" t="s">
        <v>114</v>
      </c>
      <c r="K382" s="145" t="s">
        <v>177</v>
      </c>
      <c r="L382" s="141" t="s">
        <v>182</v>
      </c>
      <c r="M382" s="141">
        <v>5</v>
      </c>
      <c r="N382" s="141" t="s">
        <v>183</v>
      </c>
      <c r="O382" s="141">
        <v>0</v>
      </c>
      <c r="P382" s="146" t="s">
        <v>10</v>
      </c>
      <c r="Q382" s="146" t="s">
        <v>17</v>
      </c>
      <c r="R382" s="146"/>
      <c r="S382" s="146"/>
      <c r="T382" s="146"/>
      <c r="U382" s="146"/>
      <c r="V382" s="146">
        <v>10</v>
      </c>
      <c r="W382" s="146">
        <v>1</v>
      </c>
      <c r="X382" s="146">
        <v>2022</v>
      </c>
      <c r="Y382" s="146" t="str">
        <f>V382&amp;"/"&amp;W382&amp;"/"&amp;X382</f>
        <v>10/1/2022</v>
      </c>
    </row>
    <row r="383" spans="1:25" x14ac:dyDescent="0.3">
      <c r="A383" s="144" t="s">
        <v>116</v>
      </c>
      <c r="B383" s="154" t="s">
        <v>175</v>
      </c>
      <c r="C383" s="154" t="s">
        <v>0</v>
      </c>
      <c r="D383" s="148" t="s">
        <v>230</v>
      </c>
      <c r="E383" s="155" t="s">
        <v>126</v>
      </c>
      <c r="F383" s="144">
        <v>19</v>
      </c>
      <c r="G383" s="144" t="s">
        <v>118</v>
      </c>
      <c r="H383" s="154">
        <v>1</v>
      </c>
      <c r="I383" s="144" t="str">
        <f t="shared" ref="I383:I390" si="595">CONCATENATE(B383,"_",C383,"_",D383,"_",E383,"_",G383,"_",H383)</f>
        <v>ProVisioNET_study_113_05_cam1_1</v>
      </c>
      <c r="J383" s="149" t="s">
        <v>187</v>
      </c>
      <c r="K383" s="154" t="s">
        <v>177</v>
      </c>
      <c r="L383" s="154" t="s">
        <v>182</v>
      </c>
      <c r="M383" s="154">
        <v>5</v>
      </c>
      <c r="N383" s="154" t="s">
        <v>183</v>
      </c>
      <c r="O383" s="154">
        <v>0</v>
      </c>
      <c r="P383" s="150" t="s">
        <v>10</v>
      </c>
      <c r="Q383" s="150" t="s">
        <v>17</v>
      </c>
      <c r="V383" s="150">
        <v>10</v>
      </c>
      <c r="W383" s="150">
        <v>1</v>
      </c>
      <c r="X383" s="150">
        <v>2022</v>
      </c>
      <c r="Y383" s="150" t="str">
        <f t="shared" ref="Y383:Y396" si="596">V383&amp;"/"&amp;W383&amp;"/"&amp;X383</f>
        <v>10/1/2022</v>
      </c>
    </row>
    <row r="384" spans="1:25" x14ac:dyDescent="0.3">
      <c r="A384" s="144" t="s">
        <v>116</v>
      </c>
      <c r="B384" s="154" t="s">
        <v>175</v>
      </c>
      <c r="C384" s="154" t="s">
        <v>0</v>
      </c>
      <c r="D384" s="148" t="s">
        <v>230</v>
      </c>
      <c r="E384" s="155" t="s">
        <v>126</v>
      </c>
      <c r="F384" s="144">
        <v>19</v>
      </c>
      <c r="G384" s="144" t="s">
        <v>118</v>
      </c>
      <c r="H384" s="144">
        <v>2</v>
      </c>
      <c r="I384" s="144" t="str">
        <f t="shared" si="595"/>
        <v>ProVisioNET_study_113_05_cam1_2</v>
      </c>
      <c r="J384" s="149" t="s">
        <v>187</v>
      </c>
      <c r="K384" s="154" t="s">
        <v>177</v>
      </c>
      <c r="L384" s="154" t="s">
        <v>182</v>
      </c>
      <c r="M384" s="154">
        <v>5</v>
      </c>
      <c r="N384" s="154" t="s">
        <v>183</v>
      </c>
      <c r="O384" s="154">
        <v>0</v>
      </c>
      <c r="P384" s="150" t="s">
        <v>10</v>
      </c>
      <c r="Q384" s="150" t="s">
        <v>17</v>
      </c>
      <c r="V384" s="150">
        <v>10</v>
      </c>
      <c r="W384" s="150">
        <v>1</v>
      </c>
      <c r="X384" s="150">
        <v>2022</v>
      </c>
      <c r="Y384" s="150" t="str">
        <f t="shared" si="596"/>
        <v>10/1/2022</v>
      </c>
    </row>
    <row r="385" spans="1:25" x14ac:dyDescent="0.3">
      <c r="A385" s="144" t="s">
        <v>116</v>
      </c>
      <c r="B385" s="154" t="s">
        <v>175</v>
      </c>
      <c r="C385" s="154" t="s">
        <v>0</v>
      </c>
      <c r="D385" s="148" t="s">
        <v>230</v>
      </c>
      <c r="E385" s="155" t="s">
        <v>126</v>
      </c>
      <c r="F385" s="144">
        <v>19</v>
      </c>
      <c r="G385" s="144" t="s">
        <v>30</v>
      </c>
      <c r="H385" s="144">
        <v>1</v>
      </c>
      <c r="I385" s="144" t="str">
        <f t="shared" si="595"/>
        <v>ProVisioNET_study_113_05_cam2_1</v>
      </c>
      <c r="J385" s="149" t="s">
        <v>187</v>
      </c>
      <c r="K385" s="154" t="s">
        <v>177</v>
      </c>
      <c r="L385" s="154" t="s">
        <v>182</v>
      </c>
      <c r="M385" s="154">
        <v>5</v>
      </c>
      <c r="N385" s="154" t="s">
        <v>183</v>
      </c>
      <c r="O385" s="154">
        <v>0</v>
      </c>
      <c r="P385" s="150" t="s">
        <v>10</v>
      </c>
      <c r="Q385" s="150" t="s">
        <v>17</v>
      </c>
      <c r="V385" s="150">
        <v>10</v>
      </c>
      <c r="W385" s="150">
        <v>1</v>
      </c>
      <c r="X385" s="150">
        <v>2022</v>
      </c>
      <c r="Y385" s="150" t="str">
        <f t="shared" si="596"/>
        <v>10/1/2022</v>
      </c>
    </row>
    <row r="386" spans="1:25" x14ac:dyDescent="0.3">
      <c r="A386" s="144" t="s">
        <v>116</v>
      </c>
      <c r="B386" s="154" t="s">
        <v>175</v>
      </c>
      <c r="C386" s="154" t="s">
        <v>0</v>
      </c>
      <c r="D386" s="148" t="s">
        <v>230</v>
      </c>
      <c r="E386" s="155" t="s">
        <v>126</v>
      </c>
      <c r="F386" s="144">
        <v>19</v>
      </c>
      <c r="G386" s="144" t="s">
        <v>30</v>
      </c>
      <c r="H386" s="144">
        <v>2</v>
      </c>
      <c r="I386" s="144" t="str">
        <f t="shared" si="595"/>
        <v>ProVisioNET_study_113_05_cam2_2</v>
      </c>
      <c r="J386" s="149" t="s">
        <v>187</v>
      </c>
      <c r="K386" s="154" t="s">
        <v>177</v>
      </c>
      <c r="L386" s="154" t="s">
        <v>182</v>
      </c>
      <c r="M386" s="154">
        <v>5</v>
      </c>
      <c r="N386" s="154" t="s">
        <v>183</v>
      </c>
      <c r="O386" s="154">
        <v>0</v>
      </c>
      <c r="P386" s="150" t="s">
        <v>10</v>
      </c>
      <c r="Q386" s="150" t="s">
        <v>17</v>
      </c>
      <c r="V386" s="150">
        <v>10</v>
      </c>
      <c r="W386" s="150">
        <v>1</v>
      </c>
      <c r="X386" s="150">
        <v>2022</v>
      </c>
      <c r="Y386" s="150" t="str">
        <f t="shared" si="596"/>
        <v>10/1/2022</v>
      </c>
    </row>
    <row r="387" spans="1:25" x14ac:dyDescent="0.3">
      <c r="A387" s="144" t="s">
        <v>116</v>
      </c>
      <c r="B387" s="154" t="s">
        <v>175</v>
      </c>
      <c r="C387" s="154" t="s">
        <v>0</v>
      </c>
      <c r="D387" s="148" t="s">
        <v>230</v>
      </c>
      <c r="E387" s="155" t="s">
        <v>126</v>
      </c>
      <c r="F387" s="144">
        <v>19</v>
      </c>
      <c r="G387" s="144" t="s">
        <v>31</v>
      </c>
      <c r="H387" s="144">
        <v>1</v>
      </c>
      <c r="I387" s="144" t="str">
        <f t="shared" si="595"/>
        <v>ProVisioNET_study_113_05_cam3_1</v>
      </c>
      <c r="J387" s="149" t="s">
        <v>187</v>
      </c>
      <c r="K387" s="154" t="s">
        <v>177</v>
      </c>
      <c r="L387" s="154" t="s">
        <v>182</v>
      </c>
      <c r="M387" s="154">
        <v>5</v>
      </c>
      <c r="N387" s="154" t="s">
        <v>183</v>
      </c>
      <c r="O387" s="154">
        <v>0</v>
      </c>
      <c r="P387" s="150" t="s">
        <v>10</v>
      </c>
      <c r="Q387" s="150" t="s">
        <v>17</v>
      </c>
      <c r="V387" s="150">
        <v>10</v>
      </c>
      <c r="W387" s="150">
        <v>1</v>
      </c>
      <c r="X387" s="150">
        <v>2022</v>
      </c>
      <c r="Y387" s="150" t="str">
        <f t="shared" si="596"/>
        <v>10/1/2022</v>
      </c>
    </row>
    <row r="388" spans="1:25" x14ac:dyDescent="0.3">
      <c r="A388" s="144" t="s">
        <v>116</v>
      </c>
      <c r="B388" s="154" t="s">
        <v>175</v>
      </c>
      <c r="C388" s="154" t="s">
        <v>0</v>
      </c>
      <c r="D388" s="148" t="s">
        <v>230</v>
      </c>
      <c r="E388" s="155" t="s">
        <v>126</v>
      </c>
      <c r="F388" s="144">
        <v>19</v>
      </c>
      <c r="G388" s="144" t="s">
        <v>31</v>
      </c>
      <c r="H388" s="144">
        <v>2</v>
      </c>
      <c r="I388" s="144" t="str">
        <f t="shared" si="595"/>
        <v>ProVisioNET_study_113_05_cam3_2</v>
      </c>
      <c r="J388" s="149" t="s">
        <v>187</v>
      </c>
      <c r="K388" s="154" t="s">
        <v>177</v>
      </c>
      <c r="L388" s="154" t="s">
        <v>182</v>
      </c>
      <c r="M388" s="154">
        <v>5</v>
      </c>
      <c r="N388" s="154" t="s">
        <v>183</v>
      </c>
      <c r="O388" s="154">
        <v>0</v>
      </c>
      <c r="P388" s="150" t="s">
        <v>10</v>
      </c>
      <c r="Q388" s="150" t="s">
        <v>17</v>
      </c>
      <c r="V388" s="150">
        <v>10</v>
      </c>
      <c r="W388" s="150">
        <v>1</v>
      </c>
      <c r="X388" s="150">
        <v>2022</v>
      </c>
      <c r="Y388" s="150" t="str">
        <f t="shared" si="596"/>
        <v>10/1/2022</v>
      </c>
    </row>
    <row r="389" spans="1:25" x14ac:dyDescent="0.3">
      <c r="A389" s="144" t="s">
        <v>116</v>
      </c>
      <c r="B389" s="154" t="s">
        <v>175</v>
      </c>
      <c r="C389" s="154" t="s">
        <v>0</v>
      </c>
      <c r="D389" s="148" t="s">
        <v>230</v>
      </c>
      <c r="E389" s="155" t="s">
        <v>126</v>
      </c>
      <c r="F389" s="144">
        <v>19</v>
      </c>
      <c r="G389" s="144" t="s">
        <v>32</v>
      </c>
      <c r="H389" s="144">
        <v>1</v>
      </c>
      <c r="I389" s="144" t="str">
        <f t="shared" si="595"/>
        <v>ProVisioNET_study_113_05_cam4_1</v>
      </c>
      <c r="J389" s="149" t="s">
        <v>187</v>
      </c>
      <c r="K389" s="154" t="s">
        <v>177</v>
      </c>
      <c r="L389" s="154" t="s">
        <v>182</v>
      </c>
      <c r="M389" s="154">
        <v>5</v>
      </c>
      <c r="N389" s="154" t="s">
        <v>183</v>
      </c>
      <c r="O389" s="154">
        <v>0</v>
      </c>
      <c r="P389" s="150" t="s">
        <v>10</v>
      </c>
      <c r="Q389" s="150" t="s">
        <v>17</v>
      </c>
      <c r="V389" s="150">
        <v>10</v>
      </c>
      <c r="W389" s="150">
        <v>1</v>
      </c>
      <c r="X389" s="150">
        <v>2022</v>
      </c>
      <c r="Y389" s="150" t="str">
        <f t="shared" si="596"/>
        <v>10/1/2022</v>
      </c>
    </row>
    <row r="390" spans="1:25" x14ac:dyDescent="0.3">
      <c r="A390" s="144" t="s">
        <v>116</v>
      </c>
      <c r="B390" s="154" t="s">
        <v>175</v>
      </c>
      <c r="C390" s="154" t="s">
        <v>0</v>
      </c>
      <c r="D390" s="148" t="s">
        <v>230</v>
      </c>
      <c r="E390" s="155" t="s">
        <v>126</v>
      </c>
      <c r="F390" s="144">
        <v>19</v>
      </c>
      <c r="G390" s="144" t="s">
        <v>32</v>
      </c>
      <c r="H390" s="144">
        <v>2</v>
      </c>
      <c r="I390" s="144" t="str">
        <f t="shared" si="595"/>
        <v>ProVisioNET_study_113_05_cam4_2</v>
      </c>
      <c r="J390" s="149" t="s">
        <v>187</v>
      </c>
      <c r="K390" s="154" t="s">
        <v>177</v>
      </c>
      <c r="L390" s="154" t="s">
        <v>182</v>
      </c>
      <c r="M390" s="154">
        <v>5</v>
      </c>
      <c r="N390" s="154" t="s">
        <v>183</v>
      </c>
      <c r="O390" s="154">
        <v>0</v>
      </c>
      <c r="P390" s="150" t="s">
        <v>10</v>
      </c>
      <c r="Q390" s="150" t="s">
        <v>17</v>
      </c>
      <c r="V390" s="150">
        <v>10</v>
      </c>
      <c r="W390" s="150">
        <v>1</v>
      </c>
      <c r="X390" s="150">
        <v>2022</v>
      </c>
      <c r="Y390" s="150" t="str">
        <f t="shared" si="596"/>
        <v>10/1/2022</v>
      </c>
    </row>
    <row r="391" spans="1:25" x14ac:dyDescent="0.3">
      <c r="A391" s="144" t="s">
        <v>116</v>
      </c>
      <c r="B391" s="154" t="s">
        <v>175</v>
      </c>
      <c r="C391" s="154" t="s">
        <v>0</v>
      </c>
      <c r="D391" s="148" t="s">
        <v>230</v>
      </c>
      <c r="E391" s="155" t="s">
        <v>126</v>
      </c>
      <c r="F391" s="144">
        <v>19</v>
      </c>
      <c r="G391" s="144" t="s">
        <v>119</v>
      </c>
      <c r="I391" s="144" t="str">
        <f t="shared" ref="I391:I394" si="597">CONCATENATE(B391,"_",C391,"_",D391,"_",E391,"_",G391)</f>
        <v>ProVisioNET_study_113_05_glasses</v>
      </c>
      <c r="J391" s="149" t="s">
        <v>187</v>
      </c>
      <c r="K391" s="154" t="s">
        <v>177</v>
      </c>
      <c r="L391" s="154" t="s">
        <v>182</v>
      </c>
      <c r="M391" s="154">
        <v>5</v>
      </c>
      <c r="N391" s="154" t="s">
        <v>183</v>
      </c>
      <c r="O391" s="154">
        <v>0</v>
      </c>
      <c r="P391" s="150" t="s">
        <v>10</v>
      </c>
      <c r="Q391" s="150" t="s">
        <v>17</v>
      </c>
      <c r="V391" s="150">
        <v>10</v>
      </c>
      <c r="W391" s="150">
        <v>1</v>
      </c>
      <c r="X391" s="150">
        <v>2022</v>
      </c>
      <c r="Y391" s="150" t="str">
        <f t="shared" si="596"/>
        <v>10/1/2022</v>
      </c>
    </row>
    <row r="392" spans="1:25" x14ac:dyDescent="0.3">
      <c r="A392" s="144" t="s">
        <v>116</v>
      </c>
      <c r="B392" s="154" t="s">
        <v>175</v>
      </c>
      <c r="C392" s="154" t="s">
        <v>0</v>
      </c>
      <c r="D392" s="148" t="s">
        <v>230</v>
      </c>
      <c r="E392" s="155" t="s">
        <v>126</v>
      </c>
      <c r="F392" s="144">
        <v>19</v>
      </c>
      <c r="G392" s="144" t="s">
        <v>120</v>
      </c>
      <c r="I392" s="144" t="str">
        <f t="shared" si="597"/>
        <v>ProVisioNET_study_113_05_ambient</v>
      </c>
      <c r="J392" s="149" t="s">
        <v>187</v>
      </c>
      <c r="K392" s="154" t="s">
        <v>177</v>
      </c>
      <c r="L392" s="154" t="s">
        <v>182</v>
      </c>
      <c r="M392" s="154">
        <v>5</v>
      </c>
      <c r="N392" s="154" t="s">
        <v>183</v>
      </c>
      <c r="O392" s="154">
        <v>0</v>
      </c>
      <c r="P392" s="150" t="s">
        <v>10</v>
      </c>
      <c r="Q392" s="150" t="s">
        <v>17</v>
      </c>
      <c r="V392" s="150">
        <v>10</v>
      </c>
      <c r="W392" s="150">
        <v>1</v>
      </c>
      <c r="X392" s="150">
        <v>2022</v>
      </c>
      <c r="Y392" s="150" t="str">
        <f t="shared" si="596"/>
        <v>10/1/2022</v>
      </c>
    </row>
    <row r="393" spans="1:25" x14ac:dyDescent="0.3">
      <c r="A393" s="144" t="s">
        <v>116</v>
      </c>
      <c r="B393" s="154" t="s">
        <v>175</v>
      </c>
      <c r="C393" s="154" t="s">
        <v>0</v>
      </c>
      <c r="D393" s="148" t="s">
        <v>230</v>
      </c>
      <c r="E393" s="155" t="s">
        <v>126</v>
      </c>
      <c r="F393" s="144">
        <v>19</v>
      </c>
      <c r="G393" s="144" t="s">
        <v>121</v>
      </c>
      <c r="I393" s="144" t="str">
        <f t="shared" si="597"/>
        <v>ProVisioNET_study_113_05_ETrawdata</v>
      </c>
      <c r="J393" s="149" t="s">
        <v>187</v>
      </c>
      <c r="K393" s="154" t="s">
        <v>177</v>
      </c>
      <c r="L393" s="154" t="s">
        <v>182</v>
      </c>
      <c r="M393" s="154">
        <v>5</v>
      </c>
      <c r="N393" s="154" t="s">
        <v>183</v>
      </c>
      <c r="O393" s="154">
        <v>0</v>
      </c>
      <c r="P393" s="150" t="s">
        <v>10</v>
      </c>
      <c r="Q393" s="150" t="s">
        <v>17</v>
      </c>
      <c r="V393" s="150">
        <v>10</v>
      </c>
      <c r="W393" s="150">
        <v>1</v>
      </c>
      <c r="X393" s="150">
        <v>2022</v>
      </c>
      <c r="Y393" s="150" t="str">
        <f t="shared" si="596"/>
        <v>10/1/2022</v>
      </c>
    </row>
    <row r="394" spans="1:25" x14ac:dyDescent="0.3">
      <c r="A394" s="144" t="s">
        <v>116</v>
      </c>
      <c r="B394" s="154" t="s">
        <v>175</v>
      </c>
      <c r="C394" s="154" t="s">
        <v>0</v>
      </c>
      <c r="D394" s="148" t="s">
        <v>230</v>
      </c>
      <c r="E394" s="155" t="s">
        <v>126</v>
      </c>
      <c r="F394" s="144">
        <v>19</v>
      </c>
      <c r="G394" s="144" t="s">
        <v>185</v>
      </c>
      <c r="I394" s="144" t="str">
        <f t="shared" si="597"/>
        <v>ProVisioNET_study_113_05_sri_obs</v>
      </c>
      <c r="J394" s="149" t="s">
        <v>187</v>
      </c>
      <c r="K394" s="154" t="s">
        <v>177</v>
      </c>
      <c r="L394" s="154" t="s">
        <v>182</v>
      </c>
      <c r="M394" s="154">
        <v>5</v>
      </c>
      <c r="N394" s="154" t="s">
        <v>183</v>
      </c>
      <c r="O394" s="154">
        <v>0</v>
      </c>
      <c r="P394" s="150" t="s">
        <v>10</v>
      </c>
      <c r="Q394" s="150" t="s">
        <v>17</v>
      </c>
      <c r="V394" s="150">
        <v>10</v>
      </c>
      <c r="W394" s="150">
        <v>1</v>
      </c>
      <c r="X394" s="150">
        <v>2022</v>
      </c>
      <c r="Y394" s="150" t="str">
        <f t="shared" si="596"/>
        <v>10/1/2022</v>
      </c>
    </row>
    <row r="395" spans="1:25" x14ac:dyDescent="0.3">
      <c r="A395" s="144" t="s">
        <v>116</v>
      </c>
      <c r="B395" s="154" t="s">
        <v>175</v>
      </c>
      <c r="C395" s="154" t="s">
        <v>0</v>
      </c>
      <c r="D395" s="148" t="s">
        <v>230</v>
      </c>
      <c r="E395" s="155" t="s">
        <v>126</v>
      </c>
      <c r="F395" s="144">
        <v>19</v>
      </c>
      <c r="G395" s="144" t="s">
        <v>179</v>
      </c>
      <c r="H395" s="154">
        <v>1</v>
      </c>
      <c r="I395" s="144" t="str">
        <f>CONCATENATE(B395,"_",C395,"_",D395,"_",E395,"_",G395,"_",H395)</f>
        <v>ProVisioNET_study_113_05_sri_ambient_1</v>
      </c>
      <c r="J395" s="149" t="s">
        <v>187</v>
      </c>
      <c r="K395" s="154" t="s">
        <v>177</v>
      </c>
      <c r="L395" s="154" t="s">
        <v>182</v>
      </c>
      <c r="M395" s="154">
        <v>5</v>
      </c>
      <c r="N395" s="154" t="s">
        <v>183</v>
      </c>
      <c r="O395" s="154">
        <v>0</v>
      </c>
      <c r="P395" s="150" t="s">
        <v>10</v>
      </c>
      <c r="Q395" s="150" t="s">
        <v>17</v>
      </c>
      <c r="V395" s="150">
        <v>10</v>
      </c>
      <c r="W395" s="150">
        <v>1</v>
      </c>
      <c r="X395" s="150">
        <v>2022</v>
      </c>
      <c r="Y395" s="150" t="str">
        <f t="shared" si="596"/>
        <v>10/1/2022</v>
      </c>
    </row>
    <row r="396" spans="1:25" x14ac:dyDescent="0.3">
      <c r="A396" s="144" t="s">
        <v>116</v>
      </c>
      <c r="B396" s="154" t="s">
        <v>175</v>
      </c>
      <c r="C396" s="154" t="s">
        <v>0</v>
      </c>
      <c r="D396" s="148" t="s">
        <v>230</v>
      </c>
      <c r="E396" s="155" t="s">
        <v>126</v>
      </c>
      <c r="F396" s="144">
        <v>19</v>
      </c>
      <c r="G396" s="144" t="s">
        <v>179</v>
      </c>
      <c r="H396" s="154">
        <v>2</v>
      </c>
      <c r="I396" s="144" t="str">
        <f>CONCATENATE(B396,"_",C396,"_",D396,"_",E396,"_",G396,"_",H396)</f>
        <v>ProVisioNET_study_113_05_sri_ambient_2</v>
      </c>
      <c r="J396" s="149" t="s">
        <v>187</v>
      </c>
      <c r="K396" s="154" t="s">
        <v>177</v>
      </c>
      <c r="L396" s="154" t="s">
        <v>182</v>
      </c>
      <c r="M396" s="154">
        <v>5</v>
      </c>
      <c r="N396" s="154" t="s">
        <v>183</v>
      </c>
      <c r="O396" s="154">
        <v>0</v>
      </c>
      <c r="P396" s="150" t="s">
        <v>10</v>
      </c>
      <c r="Q396" s="150" t="s">
        <v>17</v>
      </c>
      <c r="V396" s="150">
        <v>10</v>
      </c>
      <c r="W396" s="150">
        <v>1</v>
      </c>
      <c r="X396" s="150">
        <v>2022</v>
      </c>
      <c r="Y396" s="150" t="str">
        <f t="shared" si="596"/>
        <v>10/1/2022</v>
      </c>
    </row>
    <row r="397" spans="1:25" x14ac:dyDescent="0.3">
      <c r="A397" s="144" t="s">
        <v>116</v>
      </c>
      <c r="B397" s="154" t="s">
        <v>175</v>
      </c>
      <c r="C397" s="154" t="s">
        <v>0</v>
      </c>
      <c r="D397" s="148" t="s">
        <v>230</v>
      </c>
      <c r="E397" s="155" t="s">
        <v>126</v>
      </c>
      <c r="F397" s="144">
        <v>19</v>
      </c>
      <c r="G397" s="144" t="s">
        <v>198</v>
      </c>
      <c r="I397" s="144" t="str">
        <f>CONCATENATE(B397,"_",C397,"_",D397,"_",E397,"_",G397)</f>
        <v>ProVisioNET_study_113_05_fitbit</v>
      </c>
      <c r="J397" s="149" t="s">
        <v>187</v>
      </c>
      <c r="K397" s="154" t="s">
        <v>177</v>
      </c>
      <c r="L397" s="154" t="s">
        <v>182</v>
      </c>
      <c r="M397" s="154">
        <v>5</v>
      </c>
      <c r="N397" s="154" t="s">
        <v>183</v>
      </c>
      <c r="O397" s="154">
        <v>0</v>
      </c>
      <c r="P397" s="150" t="s">
        <v>10</v>
      </c>
      <c r="Q397" s="150" t="s">
        <v>17</v>
      </c>
      <c r="V397" s="150">
        <v>10</v>
      </c>
      <c r="W397" s="150">
        <v>1</v>
      </c>
      <c r="X397" s="150">
        <v>2022</v>
      </c>
      <c r="Y397" s="150" t="str">
        <f>V397&amp;"/"&amp;W397&amp;"/"&amp;X397</f>
        <v>10/1/2022</v>
      </c>
    </row>
    <row r="398" spans="1:25" s="156" customFormat="1" x14ac:dyDescent="0.3">
      <c r="A398" s="151" t="s">
        <v>116</v>
      </c>
      <c r="B398" s="156" t="s">
        <v>175</v>
      </c>
      <c r="C398" s="156" t="s">
        <v>0</v>
      </c>
      <c r="D398" s="152" t="s">
        <v>230</v>
      </c>
      <c r="E398" s="157" t="s">
        <v>126</v>
      </c>
      <c r="F398" s="151">
        <v>19</v>
      </c>
      <c r="G398" s="151" t="s">
        <v>194</v>
      </c>
      <c r="I398" s="151" t="str">
        <f>CONCATENATE(B398,"_",C398,"_",D398,"_",E398,"_",G398)</f>
        <v>ProVisioNET_study_113_05_zed</v>
      </c>
      <c r="J398" s="153" t="s">
        <v>187</v>
      </c>
      <c r="K398" s="156" t="s">
        <v>177</v>
      </c>
      <c r="L398" s="156" t="s">
        <v>182</v>
      </c>
      <c r="M398" s="156">
        <v>5</v>
      </c>
      <c r="N398" s="156" t="s">
        <v>183</v>
      </c>
      <c r="O398" s="156">
        <v>0</v>
      </c>
      <c r="P398" s="151" t="s">
        <v>10</v>
      </c>
      <c r="Q398" s="151" t="s">
        <v>17</v>
      </c>
      <c r="V398" s="151">
        <v>10</v>
      </c>
      <c r="W398" s="151">
        <v>1</v>
      </c>
      <c r="X398" s="151">
        <v>2022</v>
      </c>
      <c r="Y398" s="151" t="str">
        <f>V398&amp;"/"&amp;W398&amp;"/"&amp;X398</f>
        <v>10/1/2022</v>
      </c>
    </row>
    <row r="399" spans="1:25" x14ac:dyDescent="0.3">
      <c r="A399" s="140" t="s">
        <v>116</v>
      </c>
      <c r="B399" s="141" t="s">
        <v>175</v>
      </c>
      <c r="C399" s="141" t="s">
        <v>0</v>
      </c>
      <c r="D399" s="142" t="s">
        <v>231</v>
      </c>
      <c r="E399" s="143" t="s">
        <v>127</v>
      </c>
      <c r="F399" s="141">
        <v>20</v>
      </c>
      <c r="G399" s="141" t="s">
        <v>116</v>
      </c>
      <c r="H399" s="141"/>
      <c r="I399" s="144" t="str">
        <f t="shared" ref="I399" si="598">CONCATENATE(B399,"_",C399,"_",D399,"_",E399,"_",G399)</f>
        <v>ProVisioNET_study_114_06_label</v>
      </c>
      <c r="J399" s="141" t="s">
        <v>114</v>
      </c>
      <c r="K399" s="145" t="s">
        <v>195</v>
      </c>
      <c r="L399" s="141" t="s">
        <v>182</v>
      </c>
      <c r="M399" s="141">
        <v>7</v>
      </c>
      <c r="N399" s="141" t="s">
        <v>193</v>
      </c>
      <c r="O399" s="141">
        <v>0</v>
      </c>
      <c r="P399" s="146" t="s">
        <v>10</v>
      </c>
      <c r="Q399" s="146" t="s">
        <v>17</v>
      </c>
      <c r="R399" s="146"/>
      <c r="S399" s="146"/>
      <c r="T399" s="146"/>
      <c r="U399" s="146"/>
      <c r="V399" s="146">
        <v>11</v>
      </c>
      <c r="W399" s="146">
        <v>1</v>
      </c>
      <c r="X399" s="146">
        <v>2022</v>
      </c>
      <c r="Y399" s="146" t="str">
        <f>V399&amp;"/"&amp;W399&amp;"/"&amp;X399</f>
        <v>11/1/2022</v>
      </c>
    </row>
    <row r="400" spans="1:25" x14ac:dyDescent="0.3">
      <c r="A400" s="144" t="s">
        <v>116</v>
      </c>
      <c r="B400" s="154" t="s">
        <v>175</v>
      </c>
      <c r="C400" s="154" t="s">
        <v>0</v>
      </c>
      <c r="D400" s="148" t="s">
        <v>231</v>
      </c>
      <c r="E400" s="155" t="s">
        <v>127</v>
      </c>
      <c r="F400" s="144">
        <v>20</v>
      </c>
      <c r="G400" s="144" t="s">
        <v>118</v>
      </c>
      <c r="H400" s="154">
        <v>1</v>
      </c>
      <c r="I400" s="144" t="str">
        <f t="shared" ref="I400:I407" si="599">CONCATENATE(B400,"_",C400,"_",D400,"_",E400,"_",G400,"_",H400)</f>
        <v>ProVisioNET_study_114_06_cam1_1</v>
      </c>
      <c r="J400" s="149" t="s">
        <v>187</v>
      </c>
      <c r="K400" s="154" t="s">
        <v>195</v>
      </c>
      <c r="L400" s="154" t="s">
        <v>182</v>
      </c>
      <c r="M400" s="154">
        <v>7</v>
      </c>
      <c r="N400" s="154" t="s">
        <v>193</v>
      </c>
      <c r="O400" s="154">
        <v>0</v>
      </c>
      <c r="P400" s="150" t="s">
        <v>10</v>
      </c>
      <c r="Q400" s="150" t="s">
        <v>17</v>
      </c>
      <c r="V400" s="150">
        <v>11</v>
      </c>
      <c r="W400" s="150">
        <v>1</v>
      </c>
      <c r="X400" s="150">
        <v>2022</v>
      </c>
      <c r="Y400" s="150" t="str">
        <f t="shared" ref="Y400:Y413" si="600">V400&amp;"/"&amp;W400&amp;"/"&amp;X400</f>
        <v>11/1/2022</v>
      </c>
    </row>
    <row r="401" spans="1:25" x14ac:dyDescent="0.3">
      <c r="A401" s="144" t="s">
        <v>116</v>
      </c>
      <c r="B401" s="154" t="s">
        <v>175</v>
      </c>
      <c r="C401" s="154" t="s">
        <v>0</v>
      </c>
      <c r="D401" s="148" t="s">
        <v>231</v>
      </c>
      <c r="E401" s="155" t="s">
        <v>127</v>
      </c>
      <c r="F401" s="144">
        <v>20</v>
      </c>
      <c r="G401" s="144" t="s">
        <v>118</v>
      </c>
      <c r="H401" s="144">
        <v>2</v>
      </c>
      <c r="I401" s="144" t="str">
        <f t="shared" si="599"/>
        <v>ProVisioNET_study_114_06_cam1_2</v>
      </c>
      <c r="J401" s="149" t="s">
        <v>187</v>
      </c>
      <c r="K401" s="154" t="s">
        <v>195</v>
      </c>
      <c r="L401" s="154" t="s">
        <v>182</v>
      </c>
      <c r="M401" s="154">
        <v>7</v>
      </c>
      <c r="N401" s="154" t="s">
        <v>193</v>
      </c>
      <c r="O401" s="154">
        <v>0</v>
      </c>
      <c r="P401" s="150" t="s">
        <v>10</v>
      </c>
      <c r="Q401" s="150" t="s">
        <v>17</v>
      </c>
      <c r="V401" s="150">
        <v>11</v>
      </c>
      <c r="W401" s="150">
        <v>1</v>
      </c>
      <c r="X401" s="150">
        <v>2022</v>
      </c>
      <c r="Y401" s="150" t="str">
        <f t="shared" si="600"/>
        <v>11/1/2022</v>
      </c>
    </row>
    <row r="402" spans="1:25" x14ac:dyDescent="0.3">
      <c r="A402" s="144" t="s">
        <v>116</v>
      </c>
      <c r="B402" s="154" t="s">
        <v>175</v>
      </c>
      <c r="C402" s="154" t="s">
        <v>0</v>
      </c>
      <c r="D402" s="148" t="s">
        <v>231</v>
      </c>
      <c r="E402" s="155" t="s">
        <v>127</v>
      </c>
      <c r="F402" s="144">
        <v>20</v>
      </c>
      <c r="G402" s="144" t="s">
        <v>30</v>
      </c>
      <c r="H402" s="144">
        <v>1</v>
      </c>
      <c r="I402" s="144" t="str">
        <f t="shared" si="599"/>
        <v>ProVisioNET_study_114_06_cam2_1</v>
      </c>
      <c r="J402" s="149" t="s">
        <v>187</v>
      </c>
      <c r="K402" s="154" t="s">
        <v>195</v>
      </c>
      <c r="L402" s="154" t="s">
        <v>182</v>
      </c>
      <c r="M402" s="154">
        <v>7</v>
      </c>
      <c r="N402" s="154" t="s">
        <v>193</v>
      </c>
      <c r="O402" s="154">
        <v>0</v>
      </c>
      <c r="P402" s="150" t="s">
        <v>10</v>
      </c>
      <c r="Q402" s="150" t="s">
        <v>17</v>
      </c>
      <c r="V402" s="150">
        <v>11</v>
      </c>
      <c r="W402" s="150">
        <v>1</v>
      </c>
      <c r="X402" s="150">
        <v>2022</v>
      </c>
      <c r="Y402" s="150" t="str">
        <f t="shared" si="600"/>
        <v>11/1/2022</v>
      </c>
    </row>
    <row r="403" spans="1:25" x14ac:dyDescent="0.3">
      <c r="A403" s="144" t="s">
        <v>116</v>
      </c>
      <c r="B403" s="154" t="s">
        <v>175</v>
      </c>
      <c r="C403" s="154" t="s">
        <v>0</v>
      </c>
      <c r="D403" s="148" t="s">
        <v>231</v>
      </c>
      <c r="E403" s="155" t="s">
        <v>127</v>
      </c>
      <c r="F403" s="144">
        <v>20</v>
      </c>
      <c r="G403" s="144" t="s">
        <v>30</v>
      </c>
      <c r="H403" s="144">
        <v>2</v>
      </c>
      <c r="I403" s="144" t="str">
        <f t="shared" si="599"/>
        <v>ProVisioNET_study_114_06_cam2_2</v>
      </c>
      <c r="J403" s="149" t="s">
        <v>187</v>
      </c>
      <c r="K403" s="154" t="s">
        <v>195</v>
      </c>
      <c r="L403" s="154" t="s">
        <v>182</v>
      </c>
      <c r="M403" s="154">
        <v>7</v>
      </c>
      <c r="N403" s="154" t="s">
        <v>193</v>
      </c>
      <c r="O403" s="154">
        <v>0</v>
      </c>
      <c r="P403" s="150" t="s">
        <v>10</v>
      </c>
      <c r="Q403" s="150" t="s">
        <v>17</v>
      </c>
      <c r="V403" s="150">
        <v>11</v>
      </c>
      <c r="W403" s="150">
        <v>1</v>
      </c>
      <c r="X403" s="150">
        <v>2022</v>
      </c>
      <c r="Y403" s="150" t="str">
        <f t="shared" si="600"/>
        <v>11/1/2022</v>
      </c>
    </row>
    <row r="404" spans="1:25" x14ac:dyDescent="0.3">
      <c r="A404" s="144" t="s">
        <v>116</v>
      </c>
      <c r="B404" s="154" t="s">
        <v>175</v>
      </c>
      <c r="C404" s="154" t="s">
        <v>0</v>
      </c>
      <c r="D404" s="148" t="s">
        <v>231</v>
      </c>
      <c r="E404" s="155" t="s">
        <v>127</v>
      </c>
      <c r="F404" s="144">
        <v>20</v>
      </c>
      <c r="G404" s="144" t="s">
        <v>31</v>
      </c>
      <c r="H404" s="144">
        <v>1</v>
      </c>
      <c r="I404" s="144" t="str">
        <f t="shared" si="599"/>
        <v>ProVisioNET_study_114_06_cam3_1</v>
      </c>
      <c r="J404" s="149" t="s">
        <v>187</v>
      </c>
      <c r="K404" s="154" t="s">
        <v>195</v>
      </c>
      <c r="L404" s="154" t="s">
        <v>182</v>
      </c>
      <c r="M404" s="154">
        <v>7</v>
      </c>
      <c r="N404" s="154" t="s">
        <v>193</v>
      </c>
      <c r="O404" s="154">
        <v>0</v>
      </c>
      <c r="P404" s="150" t="s">
        <v>10</v>
      </c>
      <c r="Q404" s="150" t="s">
        <v>17</v>
      </c>
      <c r="V404" s="150">
        <v>11</v>
      </c>
      <c r="W404" s="150">
        <v>1</v>
      </c>
      <c r="X404" s="150">
        <v>2022</v>
      </c>
      <c r="Y404" s="150" t="str">
        <f t="shared" si="600"/>
        <v>11/1/2022</v>
      </c>
    </row>
    <row r="405" spans="1:25" x14ac:dyDescent="0.3">
      <c r="A405" s="144" t="s">
        <v>116</v>
      </c>
      <c r="B405" s="154" t="s">
        <v>175</v>
      </c>
      <c r="C405" s="154" t="s">
        <v>0</v>
      </c>
      <c r="D405" s="148" t="s">
        <v>231</v>
      </c>
      <c r="E405" s="155" t="s">
        <v>127</v>
      </c>
      <c r="F405" s="144">
        <v>20</v>
      </c>
      <c r="G405" s="144" t="s">
        <v>31</v>
      </c>
      <c r="H405" s="144">
        <v>2</v>
      </c>
      <c r="I405" s="144" t="str">
        <f t="shared" si="599"/>
        <v>ProVisioNET_study_114_06_cam3_2</v>
      </c>
      <c r="J405" s="149" t="s">
        <v>187</v>
      </c>
      <c r="K405" s="154" t="s">
        <v>195</v>
      </c>
      <c r="L405" s="154" t="s">
        <v>182</v>
      </c>
      <c r="M405" s="154">
        <v>7</v>
      </c>
      <c r="N405" s="154" t="s">
        <v>193</v>
      </c>
      <c r="O405" s="154">
        <v>0</v>
      </c>
      <c r="P405" s="150" t="s">
        <v>10</v>
      </c>
      <c r="Q405" s="150" t="s">
        <v>17</v>
      </c>
      <c r="V405" s="150">
        <v>11</v>
      </c>
      <c r="W405" s="150">
        <v>1</v>
      </c>
      <c r="X405" s="150">
        <v>2022</v>
      </c>
      <c r="Y405" s="150" t="str">
        <f t="shared" si="600"/>
        <v>11/1/2022</v>
      </c>
    </row>
    <row r="406" spans="1:25" x14ac:dyDescent="0.3">
      <c r="A406" s="144" t="s">
        <v>116</v>
      </c>
      <c r="B406" s="154" t="s">
        <v>175</v>
      </c>
      <c r="C406" s="154" t="s">
        <v>0</v>
      </c>
      <c r="D406" s="148" t="s">
        <v>231</v>
      </c>
      <c r="E406" s="155" t="s">
        <v>127</v>
      </c>
      <c r="F406" s="144">
        <v>20</v>
      </c>
      <c r="G406" s="144" t="s">
        <v>32</v>
      </c>
      <c r="H406" s="144">
        <v>1</v>
      </c>
      <c r="I406" s="144" t="str">
        <f t="shared" si="599"/>
        <v>ProVisioNET_study_114_06_cam4_1</v>
      </c>
      <c r="J406" s="149" t="s">
        <v>187</v>
      </c>
      <c r="K406" s="154" t="s">
        <v>195</v>
      </c>
      <c r="L406" s="154" t="s">
        <v>182</v>
      </c>
      <c r="M406" s="154">
        <v>7</v>
      </c>
      <c r="N406" s="154" t="s">
        <v>193</v>
      </c>
      <c r="O406" s="154">
        <v>0</v>
      </c>
      <c r="P406" s="150" t="s">
        <v>10</v>
      </c>
      <c r="Q406" s="150" t="s">
        <v>17</v>
      </c>
      <c r="V406" s="150">
        <v>11</v>
      </c>
      <c r="W406" s="150">
        <v>1</v>
      </c>
      <c r="X406" s="150">
        <v>2022</v>
      </c>
      <c r="Y406" s="150" t="str">
        <f t="shared" si="600"/>
        <v>11/1/2022</v>
      </c>
    </row>
    <row r="407" spans="1:25" x14ac:dyDescent="0.3">
      <c r="A407" s="144" t="s">
        <v>116</v>
      </c>
      <c r="B407" s="154" t="s">
        <v>175</v>
      </c>
      <c r="C407" s="154" t="s">
        <v>0</v>
      </c>
      <c r="D407" s="148" t="s">
        <v>231</v>
      </c>
      <c r="E407" s="155" t="s">
        <v>127</v>
      </c>
      <c r="F407" s="144">
        <v>20</v>
      </c>
      <c r="G407" s="144" t="s">
        <v>32</v>
      </c>
      <c r="H407" s="144">
        <v>2</v>
      </c>
      <c r="I407" s="144" t="str">
        <f t="shared" si="599"/>
        <v>ProVisioNET_study_114_06_cam4_2</v>
      </c>
      <c r="J407" s="149" t="s">
        <v>187</v>
      </c>
      <c r="K407" s="154" t="s">
        <v>195</v>
      </c>
      <c r="L407" s="154" t="s">
        <v>182</v>
      </c>
      <c r="M407" s="154">
        <v>7</v>
      </c>
      <c r="N407" s="154" t="s">
        <v>193</v>
      </c>
      <c r="O407" s="154">
        <v>0</v>
      </c>
      <c r="P407" s="150" t="s">
        <v>10</v>
      </c>
      <c r="Q407" s="150" t="s">
        <v>17</v>
      </c>
      <c r="V407" s="150">
        <v>11</v>
      </c>
      <c r="W407" s="150">
        <v>1</v>
      </c>
      <c r="X407" s="150">
        <v>2022</v>
      </c>
      <c r="Y407" s="150" t="str">
        <f t="shared" si="600"/>
        <v>11/1/2022</v>
      </c>
    </row>
    <row r="408" spans="1:25" x14ac:dyDescent="0.3">
      <c r="A408" s="144" t="s">
        <v>116</v>
      </c>
      <c r="B408" s="154" t="s">
        <v>175</v>
      </c>
      <c r="C408" s="154" t="s">
        <v>0</v>
      </c>
      <c r="D408" s="148" t="s">
        <v>231</v>
      </c>
      <c r="E408" s="155" t="s">
        <v>127</v>
      </c>
      <c r="F408" s="144">
        <v>20</v>
      </c>
      <c r="G408" s="144" t="s">
        <v>119</v>
      </c>
      <c r="I408" s="144" t="str">
        <f t="shared" ref="I408:I411" si="601">CONCATENATE(B408,"_",C408,"_",D408,"_",E408,"_",G408)</f>
        <v>ProVisioNET_study_114_06_glasses</v>
      </c>
      <c r="J408" s="149" t="s">
        <v>187</v>
      </c>
      <c r="K408" s="154" t="s">
        <v>195</v>
      </c>
      <c r="L408" s="154" t="s">
        <v>182</v>
      </c>
      <c r="M408" s="154">
        <v>7</v>
      </c>
      <c r="N408" s="154" t="s">
        <v>193</v>
      </c>
      <c r="O408" s="154">
        <v>0</v>
      </c>
      <c r="P408" s="150" t="s">
        <v>10</v>
      </c>
      <c r="Q408" s="150" t="s">
        <v>17</v>
      </c>
      <c r="V408" s="150">
        <v>11</v>
      </c>
      <c r="W408" s="150">
        <v>1</v>
      </c>
      <c r="X408" s="150">
        <v>2022</v>
      </c>
      <c r="Y408" s="150" t="str">
        <f t="shared" si="600"/>
        <v>11/1/2022</v>
      </c>
    </row>
    <row r="409" spans="1:25" x14ac:dyDescent="0.3">
      <c r="A409" s="144" t="s">
        <v>116</v>
      </c>
      <c r="B409" s="154" t="s">
        <v>175</v>
      </c>
      <c r="C409" s="154" t="s">
        <v>0</v>
      </c>
      <c r="D409" s="148" t="s">
        <v>231</v>
      </c>
      <c r="E409" s="155" t="s">
        <v>127</v>
      </c>
      <c r="F409" s="144">
        <v>20</v>
      </c>
      <c r="G409" s="144" t="s">
        <v>120</v>
      </c>
      <c r="I409" s="144" t="str">
        <f t="shared" si="601"/>
        <v>ProVisioNET_study_114_06_ambient</v>
      </c>
      <c r="J409" s="149" t="s">
        <v>187</v>
      </c>
      <c r="K409" s="154" t="s">
        <v>195</v>
      </c>
      <c r="L409" s="154" t="s">
        <v>182</v>
      </c>
      <c r="M409" s="154">
        <v>7</v>
      </c>
      <c r="N409" s="154" t="s">
        <v>193</v>
      </c>
      <c r="O409" s="154">
        <v>0</v>
      </c>
      <c r="P409" s="150" t="s">
        <v>10</v>
      </c>
      <c r="Q409" s="150" t="s">
        <v>17</v>
      </c>
      <c r="V409" s="150">
        <v>11</v>
      </c>
      <c r="W409" s="150">
        <v>1</v>
      </c>
      <c r="X409" s="150">
        <v>2022</v>
      </c>
      <c r="Y409" s="150" t="str">
        <f t="shared" si="600"/>
        <v>11/1/2022</v>
      </c>
    </row>
    <row r="410" spans="1:25" x14ac:dyDescent="0.3">
      <c r="A410" s="144" t="s">
        <v>116</v>
      </c>
      <c r="B410" s="154" t="s">
        <v>175</v>
      </c>
      <c r="C410" s="154" t="s">
        <v>0</v>
      </c>
      <c r="D410" s="148" t="s">
        <v>231</v>
      </c>
      <c r="E410" s="155" t="s">
        <v>127</v>
      </c>
      <c r="F410" s="144">
        <v>20</v>
      </c>
      <c r="G410" s="144" t="s">
        <v>121</v>
      </c>
      <c r="I410" s="144" t="str">
        <f t="shared" si="601"/>
        <v>ProVisioNET_study_114_06_ETrawdata</v>
      </c>
      <c r="J410" s="149" t="s">
        <v>187</v>
      </c>
      <c r="K410" s="154" t="s">
        <v>195</v>
      </c>
      <c r="L410" s="154" t="s">
        <v>182</v>
      </c>
      <c r="M410" s="154">
        <v>7</v>
      </c>
      <c r="N410" s="154" t="s">
        <v>193</v>
      </c>
      <c r="O410" s="154">
        <v>0</v>
      </c>
      <c r="P410" s="150" t="s">
        <v>10</v>
      </c>
      <c r="Q410" s="150" t="s">
        <v>17</v>
      </c>
      <c r="V410" s="150">
        <v>11</v>
      </c>
      <c r="W410" s="150">
        <v>1</v>
      </c>
      <c r="X410" s="150">
        <v>2022</v>
      </c>
      <c r="Y410" s="150" t="str">
        <f t="shared" si="600"/>
        <v>11/1/2022</v>
      </c>
    </row>
    <row r="411" spans="1:25" x14ac:dyDescent="0.3">
      <c r="A411" s="144" t="s">
        <v>116</v>
      </c>
      <c r="B411" s="154" t="s">
        <v>175</v>
      </c>
      <c r="C411" s="154" t="s">
        <v>0</v>
      </c>
      <c r="D411" s="148" t="s">
        <v>231</v>
      </c>
      <c r="E411" s="155" t="s">
        <v>127</v>
      </c>
      <c r="F411" s="144">
        <v>20</v>
      </c>
      <c r="G411" s="144" t="s">
        <v>185</v>
      </c>
      <c r="I411" s="144" t="str">
        <f t="shared" si="601"/>
        <v>ProVisioNET_study_114_06_sri_obs</v>
      </c>
      <c r="J411" s="149" t="s">
        <v>187</v>
      </c>
      <c r="K411" s="154" t="s">
        <v>195</v>
      </c>
      <c r="L411" s="154" t="s">
        <v>182</v>
      </c>
      <c r="M411" s="154">
        <v>7</v>
      </c>
      <c r="N411" s="154" t="s">
        <v>193</v>
      </c>
      <c r="O411" s="154">
        <v>0</v>
      </c>
      <c r="P411" s="150" t="s">
        <v>10</v>
      </c>
      <c r="Q411" s="150" t="s">
        <v>17</v>
      </c>
      <c r="V411" s="150">
        <v>11</v>
      </c>
      <c r="W411" s="150">
        <v>1</v>
      </c>
      <c r="X411" s="150">
        <v>2022</v>
      </c>
      <c r="Y411" s="150" t="str">
        <f t="shared" si="600"/>
        <v>11/1/2022</v>
      </c>
    </row>
    <row r="412" spans="1:25" x14ac:dyDescent="0.3">
      <c r="A412" s="144" t="s">
        <v>116</v>
      </c>
      <c r="B412" s="154" t="s">
        <v>175</v>
      </c>
      <c r="C412" s="154" t="s">
        <v>0</v>
      </c>
      <c r="D412" s="148" t="s">
        <v>231</v>
      </c>
      <c r="E412" s="155" t="s">
        <v>127</v>
      </c>
      <c r="F412" s="144">
        <v>20</v>
      </c>
      <c r="G412" s="144" t="s">
        <v>179</v>
      </c>
      <c r="H412" s="154">
        <v>1</v>
      </c>
      <c r="I412" s="144" t="str">
        <f>CONCATENATE(B412,"_",C412,"_",D412,"_",E412,"_",G412,"_",H412)</f>
        <v>ProVisioNET_study_114_06_sri_ambient_1</v>
      </c>
      <c r="J412" s="149" t="s">
        <v>187</v>
      </c>
      <c r="K412" s="154" t="s">
        <v>195</v>
      </c>
      <c r="L412" s="154" t="s">
        <v>182</v>
      </c>
      <c r="M412" s="154">
        <v>7</v>
      </c>
      <c r="N412" s="154" t="s">
        <v>193</v>
      </c>
      <c r="O412" s="154">
        <v>0</v>
      </c>
      <c r="P412" s="150" t="s">
        <v>10</v>
      </c>
      <c r="Q412" s="150" t="s">
        <v>17</v>
      </c>
      <c r="V412" s="150">
        <v>11</v>
      </c>
      <c r="W412" s="150">
        <v>1</v>
      </c>
      <c r="X412" s="150">
        <v>2022</v>
      </c>
      <c r="Y412" s="150" t="str">
        <f t="shared" si="600"/>
        <v>11/1/2022</v>
      </c>
    </row>
    <row r="413" spans="1:25" x14ac:dyDescent="0.3">
      <c r="A413" s="144" t="s">
        <v>116</v>
      </c>
      <c r="B413" s="154" t="s">
        <v>175</v>
      </c>
      <c r="C413" s="154" t="s">
        <v>0</v>
      </c>
      <c r="D413" s="148" t="s">
        <v>231</v>
      </c>
      <c r="E413" s="155" t="s">
        <v>127</v>
      </c>
      <c r="F413" s="144">
        <v>20</v>
      </c>
      <c r="G413" s="144" t="s">
        <v>179</v>
      </c>
      <c r="H413" s="154">
        <v>2</v>
      </c>
      <c r="I413" s="144" t="str">
        <f>CONCATENATE(B413,"_",C413,"_",D413,"_",E413,"_",G413,"_",H413)</f>
        <v>ProVisioNET_study_114_06_sri_ambient_2</v>
      </c>
      <c r="J413" s="149" t="s">
        <v>187</v>
      </c>
      <c r="K413" s="154" t="s">
        <v>195</v>
      </c>
      <c r="L413" s="154" t="s">
        <v>182</v>
      </c>
      <c r="M413" s="154">
        <v>7</v>
      </c>
      <c r="N413" s="154" t="s">
        <v>193</v>
      </c>
      <c r="O413" s="154">
        <v>0</v>
      </c>
      <c r="P413" s="150" t="s">
        <v>10</v>
      </c>
      <c r="Q413" s="150" t="s">
        <v>17</v>
      </c>
      <c r="V413" s="150">
        <v>11</v>
      </c>
      <c r="W413" s="150">
        <v>1</v>
      </c>
      <c r="X413" s="150">
        <v>2022</v>
      </c>
      <c r="Y413" s="150" t="str">
        <f t="shared" si="600"/>
        <v>11/1/2022</v>
      </c>
    </row>
    <row r="414" spans="1:25" x14ac:dyDescent="0.3">
      <c r="A414" s="144" t="s">
        <v>116</v>
      </c>
      <c r="B414" s="154" t="s">
        <v>175</v>
      </c>
      <c r="C414" s="154" t="s">
        <v>0</v>
      </c>
      <c r="D414" s="148" t="s">
        <v>231</v>
      </c>
      <c r="E414" s="155" t="s">
        <v>127</v>
      </c>
      <c r="F414" s="144">
        <v>20</v>
      </c>
      <c r="G414" s="144" t="s">
        <v>198</v>
      </c>
      <c r="I414" s="144" t="str">
        <f>CONCATENATE(B414,"_",C414,"_",D414,"_",E414,"_",G414)</f>
        <v>ProVisioNET_study_114_06_fitbit</v>
      </c>
      <c r="J414" s="149" t="s">
        <v>187</v>
      </c>
      <c r="K414" s="154" t="s">
        <v>195</v>
      </c>
      <c r="L414" s="154" t="s">
        <v>182</v>
      </c>
      <c r="M414" s="154">
        <v>7</v>
      </c>
      <c r="N414" s="154" t="s">
        <v>193</v>
      </c>
      <c r="O414" s="154">
        <v>0</v>
      </c>
      <c r="P414" s="150" t="s">
        <v>10</v>
      </c>
      <c r="Q414" s="150" t="s">
        <v>17</v>
      </c>
      <c r="V414" s="150">
        <v>11</v>
      </c>
      <c r="W414" s="150">
        <v>1</v>
      </c>
      <c r="X414" s="150">
        <v>2022</v>
      </c>
      <c r="Y414" s="150" t="str">
        <f>V414&amp;"/"&amp;W414&amp;"/"&amp;X414</f>
        <v>11/1/2022</v>
      </c>
    </row>
    <row r="415" spans="1:25" s="156" customFormat="1" x14ac:dyDescent="0.3">
      <c r="A415" s="151" t="s">
        <v>116</v>
      </c>
      <c r="B415" s="156" t="s">
        <v>175</v>
      </c>
      <c r="C415" s="156" t="s">
        <v>0</v>
      </c>
      <c r="D415" s="152" t="s">
        <v>231</v>
      </c>
      <c r="E415" s="157" t="s">
        <v>127</v>
      </c>
      <c r="F415" s="151">
        <v>20</v>
      </c>
      <c r="G415" s="151" t="s">
        <v>194</v>
      </c>
      <c r="I415" s="151" t="str">
        <f>CONCATENATE(B415,"_",C415,"_",D415,"_",E415,"_",G415)</f>
        <v>ProVisioNET_study_114_06_zed</v>
      </c>
      <c r="J415" s="153" t="s">
        <v>187</v>
      </c>
      <c r="K415" s="156" t="s">
        <v>195</v>
      </c>
      <c r="L415" s="156" t="s">
        <v>182</v>
      </c>
      <c r="M415" s="156">
        <v>7</v>
      </c>
      <c r="N415" s="156" t="s">
        <v>193</v>
      </c>
      <c r="O415" s="156">
        <v>0</v>
      </c>
      <c r="P415" s="151" t="s">
        <v>10</v>
      </c>
      <c r="Q415" s="151" t="s">
        <v>17</v>
      </c>
      <c r="V415" s="151">
        <v>11</v>
      </c>
      <c r="W415" s="151">
        <v>1</v>
      </c>
      <c r="X415" s="151">
        <v>2022</v>
      </c>
      <c r="Y415" s="151" t="str">
        <f>V415&amp;"/"&amp;W415&amp;"/"&amp;X415</f>
        <v>11/1/2022</v>
      </c>
    </row>
    <row r="416" spans="1:25" x14ac:dyDescent="0.3">
      <c r="A416" s="140" t="s">
        <v>116</v>
      </c>
      <c r="B416" s="141" t="s">
        <v>175</v>
      </c>
      <c r="C416" s="141" t="s">
        <v>0</v>
      </c>
      <c r="D416" s="142" t="s">
        <v>232</v>
      </c>
      <c r="E416" s="143" t="s">
        <v>212</v>
      </c>
      <c r="F416" s="141">
        <v>21</v>
      </c>
      <c r="G416" s="141" t="s">
        <v>116</v>
      </c>
      <c r="H416" s="141"/>
      <c r="I416" s="144" t="str">
        <f t="shared" ref="I416" si="602">CONCATENATE(B416,"_",C416,"_",D416,"_",E416,"_",G416)</f>
        <v>ProVisioNET_study_207_07_label</v>
      </c>
      <c r="J416" s="141" t="s">
        <v>114</v>
      </c>
      <c r="K416" s="145" t="s">
        <v>195</v>
      </c>
      <c r="L416" s="141" t="s">
        <v>182</v>
      </c>
      <c r="M416" s="141">
        <v>5</v>
      </c>
      <c r="N416" s="141" t="s">
        <v>233</v>
      </c>
      <c r="O416" s="141">
        <v>9</v>
      </c>
      <c r="P416" s="146" t="s">
        <v>10</v>
      </c>
      <c r="Q416" s="146" t="s">
        <v>17</v>
      </c>
      <c r="R416" s="146"/>
      <c r="S416" s="146"/>
      <c r="T416" s="146"/>
      <c r="U416" s="146"/>
      <c r="V416" s="146">
        <v>17</v>
      </c>
      <c r="W416" s="146">
        <v>1</v>
      </c>
      <c r="X416" s="146">
        <v>2022</v>
      </c>
      <c r="Y416" s="146" t="str">
        <f>V416&amp;"/"&amp;W416&amp;"/"&amp;X416</f>
        <v>17/1/2022</v>
      </c>
    </row>
    <row r="417" spans="1:25" x14ac:dyDescent="0.3">
      <c r="A417" s="144" t="s">
        <v>116</v>
      </c>
      <c r="B417" s="154" t="s">
        <v>175</v>
      </c>
      <c r="C417" s="154" t="s">
        <v>0</v>
      </c>
      <c r="D417" s="148" t="s">
        <v>232</v>
      </c>
      <c r="E417" s="155" t="s">
        <v>212</v>
      </c>
      <c r="F417" s="144">
        <v>21</v>
      </c>
      <c r="G417" s="144" t="s">
        <v>118</v>
      </c>
      <c r="H417" s="154">
        <v>1</v>
      </c>
      <c r="I417" s="144" t="str">
        <f t="shared" ref="I417:I424" si="603">CONCATENATE(B417,"_",C417,"_",D417,"_",E417,"_",G417,"_",H417)</f>
        <v>ProVisioNET_study_207_07_cam1_1</v>
      </c>
      <c r="J417" s="149" t="s">
        <v>187</v>
      </c>
      <c r="K417" s="154" t="s">
        <v>195</v>
      </c>
      <c r="L417" s="154" t="s">
        <v>182</v>
      </c>
      <c r="M417" s="154">
        <v>5</v>
      </c>
      <c r="N417" s="154" t="s">
        <v>233</v>
      </c>
      <c r="O417" s="154">
        <v>9</v>
      </c>
      <c r="P417" s="150" t="s">
        <v>10</v>
      </c>
      <c r="Q417" s="150" t="s">
        <v>17</v>
      </c>
      <c r="V417" s="150">
        <v>17</v>
      </c>
      <c r="W417" s="150">
        <v>1</v>
      </c>
      <c r="X417" s="150">
        <v>2022</v>
      </c>
      <c r="Y417" s="150" t="str">
        <f t="shared" ref="Y417:Y430" si="604">V417&amp;"/"&amp;W417&amp;"/"&amp;X417</f>
        <v>17/1/2022</v>
      </c>
    </row>
    <row r="418" spans="1:25" x14ac:dyDescent="0.3">
      <c r="A418" s="144" t="s">
        <v>116</v>
      </c>
      <c r="B418" s="154" t="s">
        <v>175</v>
      </c>
      <c r="C418" s="154" t="s">
        <v>0</v>
      </c>
      <c r="D418" s="148" t="s">
        <v>232</v>
      </c>
      <c r="E418" s="155" t="s">
        <v>212</v>
      </c>
      <c r="F418" s="144">
        <v>21</v>
      </c>
      <c r="G418" s="144" t="s">
        <v>118</v>
      </c>
      <c r="H418" s="144">
        <v>2</v>
      </c>
      <c r="I418" s="144" t="str">
        <f t="shared" si="603"/>
        <v>ProVisioNET_study_207_07_cam1_2</v>
      </c>
      <c r="J418" s="149" t="s">
        <v>187</v>
      </c>
      <c r="K418" s="154" t="s">
        <v>195</v>
      </c>
      <c r="L418" s="154" t="s">
        <v>182</v>
      </c>
      <c r="M418" s="154">
        <v>5</v>
      </c>
      <c r="N418" s="154" t="s">
        <v>233</v>
      </c>
      <c r="O418" s="154">
        <v>9</v>
      </c>
      <c r="P418" s="150" t="s">
        <v>10</v>
      </c>
      <c r="Q418" s="150" t="s">
        <v>17</v>
      </c>
      <c r="V418" s="150">
        <v>17</v>
      </c>
      <c r="W418" s="150">
        <v>1</v>
      </c>
      <c r="X418" s="150">
        <v>2022</v>
      </c>
      <c r="Y418" s="150" t="str">
        <f t="shared" si="604"/>
        <v>17/1/2022</v>
      </c>
    </row>
    <row r="419" spans="1:25" x14ac:dyDescent="0.3">
      <c r="A419" s="144" t="s">
        <v>116</v>
      </c>
      <c r="B419" s="154" t="s">
        <v>175</v>
      </c>
      <c r="C419" s="154" t="s">
        <v>0</v>
      </c>
      <c r="D419" s="148" t="s">
        <v>232</v>
      </c>
      <c r="E419" s="155" t="s">
        <v>212</v>
      </c>
      <c r="F419" s="144">
        <v>21</v>
      </c>
      <c r="G419" s="144" t="s">
        <v>30</v>
      </c>
      <c r="H419" s="144">
        <v>1</v>
      </c>
      <c r="I419" s="144" t="str">
        <f t="shared" si="603"/>
        <v>ProVisioNET_study_207_07_cam2_1</v>
      </c>
      <c r="J419" s="149" t="s">
        <v>187</v>
      </c>
      <c r="K419" s="154" t="s">
        <v>195</v>
      </c>
      <c r="L419" s="154" t="s">
        <v>182</v>
      </c>
      <c r="M419" s="154">
        <v>5</v>
      </c>
      <c r="N419" s="154" t="s">
        <v>233</v>
      </c>
      <c r="O419" s="154">
        <v>9</v>
      </c>
      <c r="P419" s="150" t="s">
        <v>10</v>
      </c>
      <c r="Q419" s="150" t="s">
        <v>17</v>
      </c>
      <c r="V419" s="150">
        <v>17</v>
      </c>
      <c r="W419" s="150">
        <v>1</v>
      </c>
      <c r="X419" s="150">
        <v>2022</v>
      </c>
      <c r="Y419" s="150" t="str">
        <f t="shared" si="604"/>
        <v>17/1/2022</v>
      </c>
    </row>
    <row r="420" spans="1:25" x14ac:dyDescent="0.3">
      <c r="A420" s="144" t="s">
        <v>116</v>
      </c>
      <c r="B420" s="154" t="s">
        <v>175</v>
      </c>
      <c r="C420" s="154" t="s">
        <v>0</v>
      </c>
      <c r="D420" s="148" t="s">
        <v>232</v>
      </c>
      <c r="E420" s="155" t="s">
        <v>212</v>
      </c>
      <c r="F420" s="144">
        <v>21</v>
      </c>
      <c r="G420" s="144" t="s">
        <v>30</v>
      </c>
      <c r="H420" s="144">
        <v>2</v>
      </c>
      <c r="I420" s="144" t="str">
        <f t="shared" si="603"/>
        <v>ProVisioNET_study_207_07_cam2_2</v>
      </c>
      <c r="J420" s="149" t="s">
        <v>187</v>
      </c>
      <c r="K420" s="154" t="s">
        <v>195</v>
      </c>
      <c r="L420" s="154" t="s">
        <v>182</v>
      </c>
      <c r="M420" s="154">
        <v>5</v>
      </c>
      <c r="N420" s="154" t="s">
        <v>233</v>
      </c>
      <c r="O420" s="154">
        <v>9</v>
      </c>
      <c r="P420" s="150" t="s">
        <v>10</v>
      </c>
      <c r="Q420" s="150" t="s">
        <v>17</v>
      </c>
      <c r="V420" s="150">
        <v>17</v>
      </c>
      <c r="W420" s="150">
        <v>1</v>
      </c>
      <c r="X420" s="150">
        <v>2022</v>
      </c>
      <c r="Y420" s="150" t="str">
        <f t="shared" si="604"/>
        <v>17/1/2022</v>
      </c>
    </row>
    <row r="421" spans="1:25" x14ac:dyDescent="0.3">
      <c r="A421" s="144" t="s">
        <v>116</v>
      </c>
      <c r="B421" s="154" t="s">
        <v>175</v>
      </c>
      <c r="C421" s="154" t="s">
        <v>0</v>
      </c>
      <c r="D421" s="148" t="s">
        <v>232</v>
      </c>
      <c r="E421" s="155" t="s">
        <v>212</v>
      </c>
      <c r="F421" s="144">
        <v>21</v>
      </c>
      <c r="G421" s="144" t="s">
        <v>31</v>
      </c>
      <c r="H421" s="144">
        <v>1</v>
      </c>
      <c r="I421" s="144" t="str">
        <f t="shared" si="603"/>
        <v>ProVisioNET_study_207_07_cam3_1</v>
      </c>
      <c r="J421" s="149" t="s">
        <v>187</v>
      </c>
      <c r="K421" s="154" t="s">
        <v>195</v>
      </c>
      <c r="L421" s="154" t="s">
        <v>182</v>
      </c>
      <c r="M421" s="154">
        <v>5</v>
      </c>
      <c r="N421" s="154" t="s">
        <v>233</v>
      </c>
      <c r="O421" s="154">
        <v>9</v>
      </c>
      <c r="P421" s="150" t="s">
        <v>10</v>
      </c>
      <c r="Q421" s="150" t="s">
        <v>17</v>
      </c>
      <c r="V421" s="150">
        <v>17</v>
      </c>
      <c r="W421" s="150">
        <v>1</v>
      </c>
      <c r="X421" s="150">
        <v>2022</v>
      </c>
      <c r="Y421" s="150" t="str">
        <f t="shared" si="604"/>
        <v>17/1/2022</v>
      </c>
    </row>
    <row r="422" spans="1:25" x14ac:dyDescent="0.3">
      <c r="A422" s="144" t="s">
        <v>116</v>
      </c>
      <c r="B422" s="154" t="s">
        <v>175</v>
      </c>
      <c r="C422" s="154" t="s">
        <v>0</v>
      </c>
      <c r="D422" s="148" t="s">
        <v>232</v>
      </c>
      <c r="E422" s="155" t="s">
        <v>212</v>
      </c>
      <c r="F422" s="144">
        <v>21</v>
      </c>
      <c r="G422" s="144" t="s">
        <v>31</v>
      </c>
      <c r="H422" s="144">
        <v>2</v>
      </c>
      <c r="I422" s="144" t="str">
        <f t="shared" si="603"/>
        <v>ProVisioNET_study_207_07_cam3_2</v>
      </c>
      <c r="J422" s="149" t="s">
        <v>187</v>
      </c>
      <c r="K422" s="154" t="s">
        <v>195</v>
      </c>
      <c r="L422" s="154" t="s">
        <v>182</v>
      </c>
      <c r="M422" s="154">
        <v>5</v>
      </c>
      <c r="N422" s="154" t="s">
        <v>233</v>
      </c>
      <c r="O422" s="154">
        <v>9</v>
      </c>
      <c r="P422" s="150" t="s">
        <v>10</v>
      </c>
      <c r="Q422" s="150" t="s">
        <v>17</v>
      </c>
      <c r="V422" s="150">
        <v>17</v>
      </c>
      <c r="W422" s="150">
        <v>1</v>
      </c>
      <c r="X422" s="150">
        <v>2022</v>
      </c>
      <c r="Y422" s="150" t="str">
        <f t="shared" si="604"/>
        <v>17/1/2022</v>
      </c>
    </row>
    <row r="423" spans="1:25" x14ac:dyDescent="0.3">
      <c r="A423" s="144" t="s">
        <v>116</v>
      </c>
      <c r="B423" s="154" t="s">
        <v>175</v>
      </c>
      <c r="C423" s="154" t="s">
        <v>0</v>
      </c>
      <c r="D423" s="148" t="s">
        <v>232</v>
      </c>
      <c r="E423" s="155" t="s">
        <v>212</v>
      </c>
      <c r="F423" s="144">
        <v>21</v>
      </c>
      <c r="G423" s="144" t="s">
        <v>32</v>
      </c>
      <c r="H423" s="144">
        <v>1</v>
      </c>
      <c r="I423" s="144" t="str">
        <f t="shared" si="603"/>
        <v>ProVisioNET_study_207_07_cam4_1</v>
      </c>
      <c r="J423" s="149" t="s">
        <v>187</v>
      </c>
      <c r="K423" s="154" t="s">
        <v>195</v>
      </c>
      <c r="L423" s="154" t="s">
        <v>182</v>
      </c>
      <c r="M423" s="154">
        <v>5</v>
      </c>
      <c r="N423" s="154" t="s">
        <v>233</v>
      </c>
      <c r="O423" s="154">
        <v>9</v>
      </c>
      <c r="P423" s="150" t="s">
        <v>10</v>
      </c>
      <c r="Q423" s="150" t="s">
        <v>17</v>
      </c>
      <c r="V423" s="150">
        <v>17</v>
      </c>
      <c r="W423" s="150">
        <v>1</v>
      </c>
      <c r="X423" s="150">
        <v>2022</v>
      </c>
      <c r="Y423" s="150" t="str">
        <f t="shared" si="604"/>
        <v>17/1/2022</v>
      </c>
    </row>
    <row r="424" spans="1:25" x14ac:dyDescent="0.3">
      <c r="A424" s="144" t="s">
        <v>116</v>
      </c>
      <c r="B424" s="154" t="s">
        <v>175</v>
      </c>
      <c r="C424" s="154" t="s">
        <v>0</v>
      </c>
      <c r="D424" s="148" t="s">
        <v>232</v>
      </c>
      <c r="E424" s="155" t="s">
        <v>212</v>
      </c>
      <c r="F424" s="144">
        <v>21</v>
      </c>
      <c r="G424" s="144" t="s">
        <v>32</v>
      </c>
      <c r="H424" s="144">
        <v>2</v>
      </c>
      <c r="I424" s="144" t="str">
        <f t="shared" si="603"/>
        <v>ProVisioNET_study_207_07_cam4_2</v>
      </c>
      <c r="J424" s="149" t="s">
        <v>187</v>
      </c>
      <c r="K424" s="154" t="s">
        <v>195</v>
      </c>
      <c r="L424" s="154" t="s">
        <v>182</v>
      </c>
      <c r="M424" s="154">
        <v>5</v>
      </c>
      <c r="N424" s="154" t="s">
        <v>233</v>
      </c>
      <c r="O424" s="154">
        <v>9</v>
      </c>
      <c r="P424" s="150" t="s">
        <v>10</v>
      </c>
      <c r="Q424" s="150" t="s">
        <v>17</v>
      </c>
      <c r="V424" s="150">
        <v>17</v>
      </c>
      <c r="W424" s="150">
        <v>1</v>
      </c>
      <c r="X424" s="150">
        <v>2022</v>
      </c>
      <c r="Y424" s="150" t="str">
        <f t="shared" si="604"/>
        <v>17/1/2022</v>
      </c>
    </row>
    <row r="425" spans="1:25" x14ac:dyDescent="0.3">
      <c r="A425" s="144" t="s">
        <v>116</v>
      </c>
      <c r="B425" s="154" t="s">
        <v>175</v>
      </c>
      <c r="C425" s="154" t="s">
        <v>0</v>
      </c>
      <c r="D425" s="148" t="s">
        <v>232</v>
      </c>
      <c r="E425" s="155" t="s">
        <v>212</v>
      </c>
      <c r="F425" s="144">
        <v>21</v>
      </c>
      <c r="G425" s="144" t="s">
        <v>119</v>
      </c>
      <c r="I425" s="144" t="str">
        <f t="shared" ref="I425:I428" si="605">CONCATENATE(B425,"_",C425,"_",D425,"_",E425,"_",G425)</f>
        <v>ProVisioNET_study_207_07_glasses</v>
      </c>
      <c r="J425" s="149" t="s">
        <v>187</v>
      </c>
      <c r="K425" s="154" t="s">
        <v>195</v>
      </c>
      <c r="L425" s="154" t="s">
        <v>182</v>
      </c>
      <c r="M425" s="154">
        <v>5</v>
      </c>
      <c r="N425" s="154" t="s">
        <v>233</v>
      </c>
      <c r="O425" s="154">
        <v>9</v>
      </c>
      <c r="P425" s="150" t="s">
        <v>10</v>
      </c>
      <c r="Q425" s="150" t="s">
        <v>17</v>
      </c>
      <c r="V425" s="150">
        <v>17</v>
      </c>
      <c r="W425" s="150">
        <v>1</v>
      </c>
      <c r="X425" s="150">
        <v>2022</v>
      </c>
      <c r="Y425" s="150" t="str">
        <f t="shared" si="604"/>
        <v>17/1/2022</v>
      </c>
    </row>
    <row r="426" spans="1:25" x14ac:dyDescent="0.3">
      <c r="A426" s="144" t="s">
        <v>116</v>
      </c>
      <c r="B426" s="154" t="s">
        <v>175</v>
      </c>
      <c r="C426" s="154" t="s">
        <v>0</v>
      </c>
      <c r="D426" s="148" t="s">
        <v>232</v>
      </c>
      <c r="E426" s="155" t="s">
        <v>212</v>
      </c>
      <c r="F426" s="144">
        <v>21</v>
      </c>
      <c r="G426" s="144" t="s">
        <v>120</v>
      </c>
      <c r="I426" s="144" t="str">
        <f t="shared" si="605"/>
        <v>ProVisioNET_study_207_07_ambient</v>
      </c>
      <c r="J426" s="149" t="s">
        <v>187</v>
      </c>
      <c r="K426" s="154" t="s">
        <v>195</v>
      </c>
      <c r="L426" s="154" t="s">
        <v>182</v>
      </c>
      <c r="M426" s="154">
        <v>5</v>
      </c>
      <c r="N426" s="154" t="s">
        <v>233</v>
      </c>
      <c r="O426" s="154">
        <v>9</v>
      </c>
      <c r="P426" s="150" t="s">
        <v>10</v>
      </c>
      <c r="Q426" s="150" t="s">
        <v>17</v>
      </c>
      <c r="V426" s="150">
        <v>17</v>
      </c>
      <c r="W426" s="150">
        <v>1</v>
      </c>
      <c r="X426" s="150">
        <v>2022</v>
      </c>
      <c r="Y426" s="150" t="str">
        <f t="shared" si="604"/>
        <v>17/1/2022</v>
      </c>
    </row>
    <row r="427" spans="1:25" x14ac:dyDescent="0.3">
      <c r="A427" s="144" t="s">
        <v>116</v>
      </c>
      <c r="B427" s="154" t="s">
        <v>175</v>
      </c>
      <c r="C427" s="154" t="s">
        <v>0</v>
      </c>
      <c r="D427" s="148" t="s">
        <v>232</v>
      </c>
      <c r="E427" s="155" t="s">
        <v>212</v>
      </c>
      <c r="F427" s="144">
        <v>21</v>
      </c>
      <c r="G427" s="144" t="s">
        <v>121</v>
      </c>
      <c r="I427" s="144" t="str">
        <f t="shared" si="605"/>
        <v>ProVisioNET_study_207_07_ETrawdata</v>
      </c>
      <c r="J427" s="149" t="s">
        <v>187</v>
      </c>
      <c r="K427" s="154" t="s">
        <v>195</v>
      </c>
      <c r="L427" s="154" t="s">
        <v>182</v>
      </c>
      <c r="M427" s="154">
        <v>5</v>
      </c>
      <c r="N427" s="154" t="s">
        <v>233</v>
      </c>
      <c r="O427" s="154">
        <v>9</v>
      </c>
      <c r="P427" s="150" t="s">
        <v>10</v>
      </c>
      <c r="Q427" s="150" t="s">
        <v>17</v>
      </c>
      <c r="V427" s="150">
        <v>17</v>
      </c>
      <c r="W427" s="150">
        <v>1</v>
      </c>
      <c r="X427" s="150">
        <v>2022</v>
      </c>
      <c r="Y427" s="150" t="str">
        <f t="shared" si="604"/>
        <v>17/1/2022</v>
      </c>
    </row>
    <row r="428" spans="1:25" x14ac:dyDescent="0.3">
      <c r="A428" s="144" t="s">
        <v>116</v>
      </c>
      <c r="B428" s="154" t="s">
        <v>175</v>
      </c>
      <c r="C428" s="154" t="s">
        <v>0</v>
      </c>
      <c r="D428" s="148" t="s">
        <v>232</v>
      </c>
      <c r="E428" s="155" t="s">
        <v>212</v>
      </c>
      <c r="F428" s="144">
        <v>21</v>
      </c>
      <c r="G428" s="144" t="s">
        <v>185</v>
      </c>
      <c r="I428" s="144" t="str">
        <f t="shared" si="605"/>
        <v>ProVisioNET_study_207_07_sri_obs</v>
      </c>
      <c r="J428" s="149" t="s">
        <v>187</v>
      </c>
      <c r="K428" s="154" t="s">
        <v>195</v>
      </c>
      <c r="L428" s="154" t="s">
        <v>182</v>
      </c>
      <c r="M428" s="154">
        <v>5</v>
      </c>
      <c r="N428" s="154" t="s">
        <v>233</v>
      </c>
      <c r="O428" s="154">
        <v>9</v>
      </c>
      <c r="P428" s="150" t="s">
        <v>10</v>
      </c>
      <c r="Q428" s="150" t="s">
        <v>17</v>
      </c>
      <c r="V428" s="150">
        <v>17</v>
      </c>
      <c r="W428" s="150">
        <v>1</v>
      </c>
      <c r="X428" s="150">
        <v>2022</v>
      </c>
      <c r="Y428" s="150" t="str">
        <f t="shared" si="604"/>
        <v>17/1/2022</v>
      </c>
    </row>
    <row r="429" spans="1:25" x14ac:dyDescent="0.3">
      <c r="A429" s="144" t="s">
        <v>116</v>
      </c>
      <c r="B429" s="154" t="s">
        <v>175</v>
      </c>
      <c r="C429" s="154" t="s">
        <v>0</v>
      </c>
      <c r="D429" s="148" t="s">
        <v>232</v>
      </c>
      <c r="E429" s="155" t="s">
        <v>212</v>
      </c>
      <c r="F429" s="144">
        <v>21</v>
      </c>
      <c r="G429" s="144" t="s">
        <v>179</v>
      </c>
      <c r="H429" s="154">
        <v>1</v>
      </c>
      <c r="I429" s="144" t="str">
        <f>CONCATENATE(B429,"_",C429,"_",D429,"_",E429,"_",G429,"_",H429)</f>
        <v>ProVisioNET_study_207_07_sri_ambient_1</v>
      </c>
      <c r="J429" s="149" t="s">
        <v>187</v>
      </c>
      <c r="K429" s="154" t="s">
        <v>195</v>
      </c>
      <c r="L429" s="154" t="s">
        <v>182</v>
      </c>
      <c r="M429" s="154">
        <v>5</v>
      </c>
      <c r="N429" s="154" t="s">
        <v>233</v>
      </c>
      <c r="O429" s="154">
        <v>9</v>
      </c>
      <c r="P429" s="150" t="s">
        <v>10</v>
      </c>
      <c r="Q429" s="150" t="s">
        <v>17</v>
      </c>
      <c r="V429" s="150">
        <v>17</v>
      </c>
      <c r="W429" s="150">
        <v>1</v>
      </c>
      <c r="X429" s="150">
        <v>2022</v>
      </c>
      <c r="Y429" s="150" t="str">
        <f t="shared" si="604"/>
        <v>17/1/2022</v>
      </c>
    </row>
    <row r="430" spans="1:25" x14ac:dyDescent="0.3">
      <c r="A430" s="144" t="s">
        <v>116</v>
      </c>
      <c r="B430" s="154" t="s">
        <v>175</v>
      </c>
      <c r="C430" s="154" t="s">
        <v>0</v>
      </c>
      <c r="D430" s="148" t="s">
        <v>232</v>
      </c>
      <c r="E430" s="155" t="s">
        <v>212</v>
      </c>
      <c r="F430" s="144">
        <v>21</v>
      </c>
      <c r="G430" s="144" t="s">
        <v>179</v>
      </c>
      <c r="H430" s="154">
        <v>2</v>
      </c>
      <c r="I430" s="144" t="str">
        <f>CONCATENATE(B430,"_",C430,"_",D430,"_",E430,"_",G430,"_",H430)</f>
        <v>ProVisioNET_study_207_07_sri_ambient_2</v>
      </c>
      <c r="J430" s="149" t="s">
        <v>187</v>
      </c>
      <c r="K430" s="154" t="s">
        <v>195</v>
      </c>
      <c r="L430" s="154" t="s">
        <v>182</v>
      </c>
      <c r="M430" s="154">
        <v>5</v>
      </c>
      <c r="N430" s="154" t="s">
        <v>233</v>
      </c>
      <c r="O430" s="154">
        <v>9</v>
      </c>
      <c r="P430" s="150" t="s">
        <v>10</v>
      </c>
      <c r="Q430" s="150" t="s">
        <v>17</v>
      </c>
      <c r="V430" s="150">
        <v>17</v>
      </c>
      <c r="W430" s="150">
        <v>1</v>
      </c>
      <c r="X430" s="150">
        <v>2022</v>
      </c>
      <c r="Y430" s="150" t="str">
        <f t="shared" si="604"/>
        <v>17/1/2022</v>
      </c>
    </row>
    <row r="431" spans="1:25" x14ac:dyDescent="0.3">
      <c r="A431" s="144" t="s">
        <v>116</v>
      </c>
      <c r="B431" s="154" t="s">
        <v>175</v>
      </c>
      <c r="C431" s="154" t="s">
        <v>0</v>
      </c>
      <c r="D431" s="148" t="s">
        <v>232</v>
      </c>
      <c r="E431" s="155" t="s">
        <v>212</v>
      </c>
      <c r="F431" s="144">
        <v>21</v>
      </c>
      <c r="G431" s="144" t="s">
        <v>198</v>
      </c>
      <c r="I431" s="144" t="str">
        <f>CONCATENATE(B431,"_",C431,"_",D431,"_",E431,"_",G431)</f>
        <v>ProVisioNET_study_207_07_fitbit</v>
      </c>
      <c r="J431" s="149" t="s">
        <v>187</v>
      </c>
      <c r="K431" s="154" t="s">
        <v>195</v>
      </c>
      <c r="L431" s="154" t="s">
        <v>182</v>
      </c>
      <c r="M431" s="154">
        <v>5</v>
      </c>
      <c r="N431" s="154" t="s">
        <v>233</v>
      </c>
      <c r="O431" s="154">
        <v>9</v>
      </c>
      <c r="P431" s="150" t="s">
        <v>10</v>
      </c>
      <c r="Q431" s="150" t="s">
        <v>17</v>
      </c>
      <c r="V431" s="150">
        <v>17</v>
      </c>
      <c r="W431" s="150">
        <v>1</v>
      </c>
      <c r="X431" s="150">
        <v>2022</v>
      </c>
      <c r="Y431" s="150" t="str">
        <f>V431&amp;"/"&amp;W431&amp;"/"&amp;X431</f>
        <v>17/1/2022</v>
      </c>
    </row>
    <row r="432" spans="1:25" s="156" customFormat="1" x14ac:dyDescent="0.3">
      <c r="A432" s="151" t="s">
        <v>116</v>
      </c>
      <c r="B432" s="156" t="s">
        <v>175</v>
      </c>
      <c r="C432" s="156" t="s">
        <v>0</v>
      </c>
      <c r="D432" s="152" t="s">
        <v>232</v>
      </c>
      <c r="E432" s="157" t="s">
        <v>212</v>
      </c>
      <c r="F432" s="151">
        <v>21</v>
      </c>
      <c r="G432" s="151" t="s">
        <v>194</v>
      </c>
      <c r="I432" s="151" t="str">
        <f>CONCATENATE(B432,"_",C432,"_",D432,"_",E432,"_",G432)</f>
        <v>ProVisioNET_study_207_07_zed</v>
      </c>
      <c r="J432" s="153" t="s">
        <v>187</v>
      </c>
      <c r="K432" s="156" t="s">
        <v>195</v>
      </c>
      <c r="L432" s="156" t="s">
        <v>182</v>
      </c>
      <c r="M432" s="156">
        <v>5</v>
      </c>
      <c r="N432" s="156" t="s">
        <v>233</v>
      </c>
      <c r="O432" s="156">
        <v>9</v>
      </c>
      <c r="P432" s="151" t="s">
        <v>10</v>
      </c>
      <c r="Q432" s="151" t="s">
        <v>17</v>
      </c>
      <c r="V432" s="151">
        <v>17</v>
      </c>
      <c r="W432" s="151">
        <v>1</v>
      </c>
      <c r="X432" s="151">
        <v>2022</v>
      </c>
      <c r="Y432" s="151" t="str">
        <f>V432&amp;"/"&amp;W432&amp;"/"&amp;X432</f>
        <v>17/1/2022</v>
      </c>
    </row>
    <row r="433" spans="1:25" x14ac:dyDescent="0.3">
      <c r="A433" s="140" t="s">
        <v>116</v>
      </c>
      <c r="B433" s="141" t="s">
        <v>175</v>
      </c>
      <c r="C433" s="141" t="s">
        <v>0</v>
      </c>
      <c r="D433" s="142" t="s">
        <v>234</v>
      </c>
      <c r="E433" s="143" t="s">
        <v>212</v>
      </c>
      <c r="F433" s="141">
        <v>22</v>
      </c>
      <c r="G433" s="141" t="s">
        <v>116</v>
      </c>
      <c r="H433" s="141"/>
      <c r="I433" s="144" t="str">
        <f t="shared" ref="I433" si="606">CONCATENATE(B433,"_",C433,"_",D433,"_",E433,"_",G433)</f>
        <v>ProVisioNET_study_115_07_label</v>
      </c>
      <c r="J433" s="141" t="s">
        <v>114</v>
      </c>
      <c r="K433" s="145" t="s">
        <v>177</v>
      </c>
      <c r="L433" s="117" t="s">
        <v>191</v>
      </c>
      <c r="M433" s="141">
        <v>10</v>
      </c>
      <c r="N433" s="141" t="s">
        <v>183</v>
      </c>
      <c r="O433" s="141">
        <v>0</v>
      </c>
      <c r="P433" s="146" t="s">
        <v>10</v>
      </c>
      <c r="Q433" s="146" t="s">
        <v>17</v>
      </c>
      <c r="R433" s="146"/>
      <c r="S433" s="146"/>
      <c r="T433" s="146"/>
      <c r="U433" s="146"/>
      <c r="V433" s="146">
        <v>11</v>
      </c>
      <c r="W433" s="146">
        <v>1</v>
      </c>
      <c r="X433" s="146">
        <v>2022</v>
      </c>
      <c r="Y433" s="146" t="str">
        <f>V433&amp;"/"&amp;W433&amp;"/"&amp;X433</f>
        <v>11/1/2022</v>
      </c>
    </row>
    <row r="434" spans="1:25" x14ac:dyDescent="0.3">
      <c r="A434" s="144" t="s">
        <v>116</v>
      </c>
      <c r="B434" s="154" t="s">
        <v>175</v>
      </c>
      <c r="C434" s="154" t="s">
        <v>0</v>
      </c>
      <c r="D434" s="148" t="s">
        <v>234</v>
      </c>
      <c r="E434" s="155" t="s">
        <v>212</v>
      </c>
      <c r="F434" s="144">
        <v>22</v>
      </c>
      <c r="G434" s="144" t="s">
        <v>118</v>
      </c>
      <c r="H434" s="154">
        <v>1</v>
      </c>
      <c r="I434" s="144" t="str">
        <f t="shared" ref="I434:I441" si="607">CONCATENATE(B434,"_",C434,"_",D434,"_",E434,"_",G434,"_",H434)</f>
        <v>ProVisioNET_study_115_07_cam1_1</v>
      </c>
      <c r="J434" s="149" t="s">
        <v>187</v>
      </c>
      <c r="K434" s="154" t="s">
        <v>177</v>
      </c>
      <c r="L434" s="162" t="s">
        <v>191</v>
      </c>
      <c r="M434" s="154">
        <v>10</v>
      </c>
      <c r="N434" s="154" t="s">
        <v>235</v>
      </c>
      <c r="O434" s="154">
        <v>0</v>
      </c>
      <c r="P434" s="150" t="s">
        <v>10</v>
      </c>
      <c r="Q434" s="150" t="s">
        <v>17</v>
      </c>
      <c r="V434" s="150">
        <v>11</v>
      </c>
      <c r="W434" s="150">
        <v>1</v>
      </c>
      <c r="X434" s="150">
        <v>2022</v>
      </c>
      <c r="Y434" s="150" t="str">
        <f t="shared" ref="Y434:Y447" si="608">V434&amp;"/"&amp;W434&amp;"/"&amp;X434</f>
        <v>11/1/2022</v>
      </c>
    </row>
    <row r="435" spans="1:25" x14ac:dyDescent="0.3">
      <c r="A435" s="144" t="s">
        <v>116</v>
      </c>
      <c r="B435" s="154" t="s">
        <v>175</v>
      </c>
      <c r="C435" s="154" t="s">
        <v>0</v>
      </c>
      <c r="D435" s="148" t="s">
        <v>234</v>
      </c>
      <c r="E435" s="155" t="s">
        <v>212</v>
      </c>
      <c r="F435" s="144">
        <v>22</v>
      </c>
      <c r="G435" s="144" t="s">
        <v>118</v>
      </c>
      <c r="H435" s="144">
        <v>2</v>
      </c>
      <c r="I435" s="144" t="str">
        <f t="shared" si="607"/>
        <v>ProVisioNET_study_115_07_cam1_2</v>
      </c>
      <c r="J435" s="149" t="s">
        <v>187</v>
      </c>
      <c r="K435" s="154" t="s">
        <v>177</v>
      </c>
      <c r="L435" s="162" t="s">
        <v>191</v>
      </c>
      <c r="M435" s="154">
        <v>10</v>
      </c>
      <c r="N435" s="154" t="s">
        <v>235</v>
      </c>
      <c r="O435" s="154">
        <v>0</v>
      </c>
      <c r="P435" s="150" t="s">
        <v>10</v>
      </c>
      <c r="Q435" s="150" t="s">
        <v>17</v>
      </c>
      <c r="V435" s="150">
        <v>11</v>
      </c>
      <c r="W435" s="150">
        <v>1</v>
      </c>
      <c r="X435" s="150">
        <v>2022</v>
      </c>
      <c r="Y435" s="150" t="str">
        <f t="shared" si="608"/>
        <v>11/1/2022</v>
      </c>
    </row>
    <row r="436" spans="1:25" x14ac:dyDescent="0.3">
      <c r="A436" s="144" t="s">
        <v>116</v>
      </c>
      <c r="B436" s="154" t="s">
        <v>175</v>
      </c>
      <c r="C436" s="154" t="s">
        <v>0</v>
      </c>
      <c r="D436" s="148" t="s">
        <v>234</v>
      </c>
      <c r="E436" s="155" t="s">
        <v>212</v>
      </c>
      <c r="F436" s="144">
        <v>22</v>
      </c>
      <c r="G436" s="144" t="s">
        <v>30</v>
      </c>
      <c r="H436" s="144">
        <v>1</v>
      </c>
      <c r="I436" s="144" t="str">
        <f t="shared" si="607"/>
        <v>ProVisioNET_study_115_07_cam2_1</v>
      </c>
      <c r="J436" s="149" t="s">
        <v>187</v>
      </c>
      <c r="K436" s="154" t="s">
        <v>177</v>
      </c>
      <c r="L436" s="162" t="s">
        <v>191</v>
      </c>
      <c r="M436" s="154">
        <v>10</v>
      </c>
      <c r="N436" s="154" t="s">
        <v>235</v>
      </c>
      <c r="O436" s="154">
        <v>0</v>
      </c>
      <c r="P436" s="150" t="s">
        <v>10</v>
      </c>
      <c r="Q436" s="150" t="s">
        <v>17</v>
      </c>
      <c r="V436" s="150">
        <v>11</v>
      </c>
      <c r="W436" s="150">
        <v>1</v>
      </c>
      <c r="X436" s="150">
        <v>2022</v>
      </c>
      <c r="Y436" s="150" t="str">
        <f t="shared" si="608"/>
        <v>11/1/2022</v>
      </c>
    </row>
    <row r="437" spans="1:25" x14ac:dyDescent="0.3">
      <c r="A437" s="144" t="s">
        <v>116</v>
      </c>
      <c r="B437" s="154" t="s">
        <v>175</v>
      </c>
      <c r="C437" s="154" t="s">
        <v>0</v>
      </c>
      <c r="D437" s="148" t="s">
        <v>234</v>
      </c>
      <c r="E437" s="155" t="s">
        <v>212</v>
      </c>
      <c r="F437" s="144">
        <v>22</v>
      </c>
      <c r="G437" s="144" t="s">
        <v>30</v>
      </c>
      <c r="H437" s="144">
        <v>2</v>
      </c>
      <c r="I437" s="144" t="str">
        <f t="shared" si="607"/>
        <v>ProVisioNET_study_115_07_cam2_2</v>
      </c>
      <c r="J437" s="149" t="s">
        <v>187</v>
      </c>
      <c r="K437" s="154" t="s">
        <v>177</v>
      </c>
      <c r="L437" s="162" t="s">
        <v>191</v>
      </c>
      <c r="M437" s="154">
        <v>10</v>
      </c>
      <c r="N437" s="154" t="s">
        <v>235</v>
      </c>
      <c r="O437" s="154">
        <v>0</v>
      </c>
      <c r="P437" s="150" t="s">
        <v>10</v>
      </c>
      <c r="Q437" s="150" t="s">
        <v>17</v>
      </c>
      <c r="V437" s="150">
        <v>11</v>
      </c>
      <c r="W437" s="150">
        <v>1</v>
      </c>
      <c r="X437" s="150">
        <v>2022</v>
      </c>
      <c r="Y437" s="150" t="str">
        <f t="shared" si="608"/>
        <v>11/1/2022</v>
      </c>
    </row>
    <row r="438" spans="1:25" x14ac:dyDescent="0.3">
      <c r="A438" s="144" t="s">
        <v>116</v>
      </c>
      <c r="B438" s="154" t="s">
        <v>175</v>
      </c>
      <c r="C438" s="154" t="s">
        <v>0</v>
      </c>
      <c r="D438" s="148" t="s">
        <v>234</v>
      </c>
      <c r="E438" s="155" t="s">
        <v>212</v>
      </c>
      <c r="F438" s="144">
        <v>22</v>
      </c>
      <c r="G438" s="144" t="s">
        <v>31</v>
      </c>
      <c r="H438" s="144">
        <v>1</v>
      </c>
      <c r="I438" s="144" t="str">
        <f t="shared" si="607"/>
        <v>ProVisioNET_study_115_07_cam3_1</v>
      </c>
      <c r="J438" s="149" t="s">
        <v>187</v>
      </c>
      <c r="K438" s="154" t="s">
        <v>177</v>
      </c>
      <c r="L438" s="162" t="s">
        <v>191</v>
      </c>
      <c r="M438" s="154">
        <v>10</v>
      </c>
      <c r="N438" s="154" t="s">
        <v>235</v>
      </c>
      <c r="O438" s="154">
        <v>0</v>
      </c>
      <c r="P438" s="150" t="s">
        <v>10</v>
      </c>
      <c r="Q438" s="150" t="s">
        <v>17</v>
      </c>
      <c r="V438" s="150">
        <v>11</v>
      </c>
      <c r="W438" s="150">
        <v>1</v>
      </c>
      <c r="X438" s="150">
        <v>2022</v>
      </c>
      <c r="Y438" s="150" t="str">
        <f t="shared" si="608"/>
        <v>11/1/2022</v>
      </c>
    </row>
    <row r="439" spans="1:25" x14ac:dyDescent="0.3">
      <c r="A439" s="144" t="s">
        <v>116</v>
      </c>
      <c r="B439" s="154" t="s">
        <v>175</v>
      </c>
      <c r="C439" s="154" t="s">
        <v>0</v>
      </c>
      <c r="D439" s="148" t="s">
        <v>234</v>
      </c>
      <c r="E439" s="155" t="s">
        <v>212</v>
      </c>
      <c r="F439" s="144">
        <v>22</v>
      </c>
      <c r="G439" s="144" t="s">
        <v>31</v>
      </c>
      <c r="H439" s="144">
        <v>2</v>
      </c>
      <c r="I439" s="144" t="str">
        <f t="shared" si="607"/>
        <v>ProVisioNET_study_115_07_cam3_2</v>
      </c>
      <c r="J439" s="149" t="s">
        <v>187</v>
      </c>
      <c r="K439" s="154" t="s">
        <v>177</v>
      </c>
      <c r="L439" s="162" t="s">
        <v>191</v>
      </c>
      <c r="M439" s="154">
        <v>10</v>
      </c>
      <c r="N439" s="154" t="s">
        <v>235</v>
      </c>
      <c r="O439" s="154">
        <v>0</v>
      </c>
      <c r="P439" s="150" t="s">
        <v>10</v>
      </c>
      <c r="Q439" s="150" t="s">
        <v>17</v>
      </c>
      <c r="V439" s="150">
        <v>11</v>
      </c>
      <c r="W439" s="150">
        <v>1</v>
      </c>
      <c r="X439" s="150">
        <v>2022</v>
      </c>
      <c r="Y439" s="150" t="str">
        <f t="shared" si="608"/>
        <v>11/1/2022</v>
      </c>
    </row>
    <row r="440" spans="1:25" x14ac:dyDescent="0.3">
      <c r="A440" s="144" t="s">
        <v>116</v>
      </c>
      <c r="B440" s="154" t="s">
        <v>175</v>
      </c>
      <c r="C440" s="154" t="s">
        <v>0</v>
      </c>
      <c r="D440" s="148" t="s">
        <v>234</v>
      </c>
      <c r="E440" s="155" t="s">
        <v>212</v>
      </c>
      <c r="F440" s="144">
        <v>22</v>
      </c>
      <c r="G440" s="144" t="s">
        <v>32</v>
      </c>
      <c r="H440" s="144">
        <v>1</v>
      </c>
      <c r="I440" s="144" t="str">
        <f t="shared" si="607"/>
        <v>ProVisioNET_study_115_07_cam4_1</v>
      </c>
      <c r="J440" s="149" t="s">
        <v>187</v>
      </c>
      <c r="K440" s="154" t="s">
        <v>177</v>
      </c>
      <c r="L440" s="162" t="s">
        <v>191</v>
      </c>
      <c r="M440" s="154">
        <v>10</v>
      </c>
      <c r="N440" s="154" t="s">
        <v>235</v>
      </c>
      <c r="O440" s="154">
        <v>0</v>
      </c>
      <c r="P440" s="150" t="s">
        <v>10</v>
      </c>
      <c r="Q440" s="150" t="s">
        <v>17</v>
      </c>
      <c r="V440" s="150">
        <v>11</v>
      </c>
      <c r="W440" s="150">
        <v>1</v>
      </c>
      <c r="X440" s="150">
        <v>2022</v>
      </c>
      <c r="Y440" s="150" t="str">
        <f t="shared" si="608"/>
        <v>11/1/2022</v>
      </c>
    </row>
    <row r="441" spans="1:25" x14ac:dyDescent="0.3">
      <c r="A441" s="144" t="s">
        <v>116</v>
      </c>
      <c r="B441" s="154" t="s">
        <v>175</v>
      </c>
      <c r="C441" s="154" t="s">
        <v>0</v>
      </c>
      <c r="D441" s="148" t="s">
        <v>234</v>
      </c>
      <c r="E441" s="155" t="s">
        <v>212</v>
      </c>
      <c r="F441" s="144">
        <v>22</v>
      </c>
      <c r="G441" s="144" t="s">
        <v>32</v>
      </c>
      <c r="H441" s="144">
        <v>2</v>
      </c>
      <c r="I441" s="144" t="str">
        <f t="shared" si="607"/>
        <v>ProVisioNET_study_115_07_cam4_2</v>
      </c>
      <c r="J441" s="149" t="s">
        <v>187</v>
      </c>
      <c r="K441" s="154" t="s">
        <v>177</v>
      </c>
      <c r="L441" s="162" t="s">
        <v>191</v>
      </c>
      <c r="M441" s="154">
        <v>10</v>
      </c>
      <c r="N441" s="154" t="s">
        <v>235</v>
      </c>
      <c r="O441" s="154">
        <v>0</v>
      </c>
      <c r="P441" s="150" t="s">
        <v>10</v>
      </c>
      <c r="Q441" s="150" t="s">
        <v>17</v>
      </c>
      <c r="V441" s="150">
        <v>11</v>
      </c>
      <c r="W441" s="150">
        <v>1</v>
      </c>
      <c r="X441" s="150">
        <v>2022</v>
      </c>
      <c r="Y441" s="150" t="str">
        <f t="shared" si="608"/>
        <v>11/1/2022</v>
      </c>
    </row>
    <row r="442" spans="1:25" x14ac:dyDescent="0.3">
      <c r="A442" s="144" t="s">
        <v>116</v>
      </c>
      <c r="B442" s="154" t="s">
        <v>175</v>
      </c>
      <c r="C442" s="154" t="s">
        <v>0</v>
      </c>
      <c r="D442" s="148" t="s">
        <v>234</v>
      </c>
      <c r="E442" s="155" t="s">
        <v>212</v>
      </c>
      <c r="F442" s="144">
        <v>22</v>
      </c>
      <c r="G442" s="144" t="s">
        <v>119</v>
      </c>
      <c r="I442" s="144" t="str">
        <f t="shared" ref="I442:I445" si="609">CONCATENATE(B442,"_",C442,"_",D442,"_",E442,"_",G442)</f>
        <v>ProVisioNET_study_115_07_glasses</v>
      </c>
      <c r="J442" s="149" t="s">
        <v>187</v>
      </c>
      <c r="K442" s="154" t="s">
        <v>177</v>
      </c>
      <c r="L442" s="162" t="s">
        <v>191</v>
      </c>
      <c r="M442" s="154">
        <v>10</v>
      </c>
      <c r="N442" s="154" t="s">
        <v>235</v>
      </c>
      <c r="O442" s="154">
        <v>0</v>
      </c>
      <c r="P442" s="150" t="s">
        <v>10</v>
      </c>
      <c r="Q442" s="150" t="s">
        <v>17</v>
      </c>
      <c r="V442" s="150">
        <v>11</v>
      </c>
      <c r="W442" s="150">
        <v>1</v>
      </c>
      <c r="X442" s="150">
        <v>2022</v>
      </c>
      <c r="Y442" s="150" t="str">
        <f t="shared" si="608"/>
        <v>11/1/2022</v>
      </c>
    </row>
    <row r="443" spans="1:25" x14ac:dyDescent="0.3">
      <c r="A443" s="144" t="s">
        <v>116</v>
      </c>
      <c r="B443" s="154" t="s">
        <v>175</v>
      </c>
      <c r="C443" s="154" t="s">
        <v>0</v>
      </c>
      <c r="D443" s="148" t="s">
        <v>234</v>
      </c>
      <c r="E443" s="155" t="s">
        <v>212</v>
      </c>
      <c r="F443" s="144">
        <v>22</v>
      </c>
      <c r="G443" s="144" t="s">
        <v>120</v>
      </c>
      <c r="I443" s="144" t="str">
        <f t="shared" si="609"/>
        <v>ProVisioNET_study_115_07_ambient</v>
      </c>
      <c r="J443" s="149" t="s">
        <v>187</v>
      </c>
      <c r="K443" s="154" t="s">
        <v>177</v>
      </c>
      <c r="L443" s="162" t="s">
        <v>191</v>
      </c>
      <c r="M443" s="154">
        <v>10</v>
      </c>
      <c r="N443" s="154" t="s">
        <v>235</v>
      </c>
      <c r="O443" s="154">
        <v>0</v>
      </c>
      <c r="P443" s="150" t="s">
        <v>10</v>
      </c>
      <c r="Q443" s="150" t="s">
        <v>17</v>
      </c>
      <c r="V443" s="150">
        <v>11</v>
      </c>
      <c r="W443" s="150">
        <v>1</v>
      </c>
      <c r="X443" s="150">
        <v>2022</v>
      </c>
      <c r="Y443" s="150" t="str">
        <f t="shared" si="608"/>
        <v>11/1/2022</v>
      </c>
    </row>
    <row r="444" spans="1:25" x14ac:dyDescent="0.3">
      <c r="A444" s="144" t="s">
        <v>116</v>
      </c>
      <c r="B444" s="154" t="s">
        <v>175</v>
      </c>
      <c r="C444" s="154" t="s">
        <v>0</v>
      </c>
      <c r="D444" s="148" t="s">
        <v>234</v>
      </c>
      <c r="E444" s="155" t="s">
        <v>212</v>
      </c>
      <c r="F444" s="144">
        <v>22</v>
      </c>
      <c r="G444" s="144" t="s">
        <v>121</v>
      </c>
      <c r="I444" s="144" t="str">
        <f t="shared" si="609"/>
        <v>ProVisioNET_study_115_07_ETrawdata</v>
      </c>
      <c r="J444" s="149" t="s">
        <v>187</v>
      </c>
      <c r="K444" s="154" t="s">
        <v>177</v>
      </c>
      <c r="L444" s="162" t="s">
        <v>191</v>
      </c>
      <c r="M444" s="154">
        <v>10</v>
      </c>
      <c r="N444" s="154" t="s">
        <v>235</v>
      </c>
      <c r="O444" s="154">
        <v>0</v>
      </c>
      <c r="P444" s="150" t="s">
        <v>10</v>
      </c>
      <c r="Q444" s="150" t="s">
        <v>17</v>
      </c>
      <c r="V444" s="150">
        <v>11</v>
      </c>
      <c r="W444" s="150">
        <v>1</v>
      </c>
      <c r="X444" s="150">
        <v>2022</v>
      </c>
      <c r="Y444" s="150" t="str">
        <f t="shared" si="608"/>
        <v>11/1/2022</v>
      </c>
    </row>
    <row r="445" spans="1:25" x14ac:dyDescent="0.3">
      <c r="A445" s="144" t="s">
        <v>116</v>
      </c>
      <c r="B445" s="154" t="s">
        <v>175</v>
      </c>
      <c r="C445" s="154" t="s">
        <v>0</v>
      </c>
      <c r="D445" s="148" t="s">
        <v>234</v>
      </c>
      <c r="E445" s="155" t="s">
        <v>212</v>
      </c>
      <c r="F445" s="144">
        <v>22</v>
      </c>
      <c r="G445" s="144" t="s">
        <v>185</v>
      </c>
      <c r="I445" s="144" t="str">
        <f t="shared" si="609"/>
        <v>ProVisioNET_study_115_07_sri_obs</v>
      </c>
      <c r="J445" s="149" t="s">
        <v>187</v>
      </c>
      <c r="K445" s="154" t="s">
        <v>177</v>
      </c>
      <c r="L445" s="162" t="s">
        <v>191</v>
      </c>
      <c r="M445" s="154">
        <v>10</v>
      </c>
      <c r="N445" s="154" t="s">
        <v>235</v>
      </c>
      <c r="O445" s="154">
        <v>0</v>
      </c>
      <c r="P445" s="150" t="s">
        <v>10</v>
      </c>
      <c r="Q445" s="150" t="s">
        <v>17</v>
      </c>
      <c r="V445" s="150">
        <v>11</v>
      </c>
      <c r="W445" s="150">
        <v>1</v>
      </c>
      <c r="X445" s="150">
        <v>2022</v>
      </c>
      <c r="Y445" s="150" t="str">
        <f t="shared" si="608"/>
        <v>11/1/2022</v>
      </c>
    </row>
    <row r="446" spans="1:25" x14ac:dyDescent="0.3">
      <c r="A446" s="144" t="s">
        <v>116</v>
      </c>
      <c r="B446" s="154" t="s">
        <v>175</v>
      </c>
      <c r="C446" s="154" t="s">
        <v>0</v>
      </c>
      <c r="D446" s="148" t="s">
        <v>234</v>
      </c>
      <c r="E446" s="155" t="s">
        <v>212</v>
      </c>
      <c r="F446" s="144">
        <v>22</v>
      </c>
      <c r="G446" s="144" t="s">
        <v>179</v>
      </c>
      <c r="H446" s="154">
        <v>1</v>
      </c>
      <c r="I446" s="144" t="str">
        <f>CONCATENATE(B446,"_",C446,"_",D446,"_",E446,"_",G446,"_",H446)</f>
        <v>ProVisioNET_study_115_07_sri_ambient_1</v>
      </c>
      <c r="J446" s="149" t="s">
        <v>187</v>
      </c>
      <c r="K446" s="154" t="s">
        <v>177</v>
      </c>
      <c r="L446" s="162" t="s">
        <v>191</v>
      </c>
      <c r="M446" s="154">
        <v>10</v>
      </c>
      <c r="N446" s="154" t="s">
        <v>235</v>
      </c>
      <c r="O446" s="154">
        <v>0</v>
      </c>
      <c r="P446" s="150" t="s">
        <v>10</v>
      </c>
      <c r="Q446" s="150" t="s">
        <v>17</v>
      </c>
      <c r="V446" s="150">
        <v>11</v>
      </c>
      <c r="W446" s="150">
        <v>1</v>
      </c>
      <c r="X446" s="150">
        <v>2022</v>
      </c>
      <c r="Y446" s="150" t="str">
        <f t="shared" si="608"/>
        <v>11/1/2022</v>
      </c>
    </row>
    <row r="447" spans="1:25" x14ac:dyDescent="0.3">
      <c r="A447" s="144" t="s">
        <v>116</v>
      </c>
      <c r="B447" s="154" t="s">
        <v>175</v>
      </c>
      <c r="C447" s="154" t="s">
        <v>0</v>
      </c>
      <c r="D447" s="148" t="s">
        <v>234</v>
      </c>
      <c r="E447" s="155" t="s">
        <v>212</v>
      </c>
      <c r="F447" s="144">
        <v>22</v>
      </c>
      <c r="G447" s="144" t="s">
        <v>179</v>
      </c>
      <c r="H447" s="154">
        <v>2</v>
      </c>
      <c r="I447" s="144" t="str">
        <f>CONCATENATE(B447,"_",C447,"_",D447,"_",E447,"_",G447,"_",H447)</f>
        <v>ProVisioNET_study_115_07_sri_ambient_2</v>
      </c>
      <c r="J447" s="149" t="s">
        <v>187</v>
      </c>
      <c r="K447" s="154" t="s">
        <v>177</v>
      </c>
      <c r="L447" s="162" t="s">
        <v>191</v>
      </c>
      <c r="M447" s="154">
        <v>10</v>
      </c>
      <c r="N447" s="154" t="s">
        <v>235</v>
      </c>
      <c r="O447" s="154">
        <v>0</v>
      </c>
      <c r="P447" s="150" t="s">
        <v>10</v>
      </c>
      <c r="Q447" s="150" t="s">
        <v>17</v>
      </c>
      <c r="V447" s="150">
        <v>11</v>
      </c>
      <c r="W447" s="150">
        <v>1</v>
      </c>
      <c r="X447" s="150">
        <v>2022</v>
      </c>
      <c r="Y447" s="150" t="str">
        <f t="shared" si="608"/>
        <v>11/1/2022</v>
      </c>
    </row>
    <row r="448" spans="1:25" x14ac:dyDescent="0.3">
      <c r="A448" s="144" t="s">
        <v>116</v>
      </c>
      <c r="B448" s="154" t="s">
        <v>175</v>
      </c>
      <c r="C448" s="154" t="s">
        <v>0</v>
      </c>
      <c r="D448" s="148" t="s">
        <v>234</v>
      </c>
      <c r="E448" s="155" t="s">
        <v>212</v>
      </c>
      <c r="F448" s="144">
        <v>22</v>
      </c>
      <c r="G448" s="144" t="s">
        <v>198</v>
      </c>
      <c r="I448" s="144" t="str">
        <f>CONCATENATE(B448,"_",C448,"_",D448,"_",E448,"_",G448)</f>
        <v>ProVisioNET_study_115_07_fitbit</v>
      </c>
      <c r="J448" s="149" t="s">
        <v>187</v>
      </c>
      <c r="K448" s="154" t="s">
        <v>177</v>
      </c>
      <c r="L448" s="162" t="s">
        <v>191</v>
      </c>
      <c r="M448" s="154">
        <v>10</v>
      </c>
      <c r="N448" s="154" t="s">
        <v>235</v>
      </c>
      <c r="O448" s="154">
        <v>0</v>
      </c>
      <c r="P448" s="150" t="s">
        <v>10</v>
      </c>
      <c r="Q448" s="150" t="s">
        <v>17</v>
      </c>
      <c r="V448" s="150">
        <v>11</v>
      </c>
      <c r="W448" s="150">
        <v>1</v>
      </c>
      <c r="X448" s="150">
        <v>2022</v>
      </c>
      <c r="Y448" s="150" t="str">
        <f>V448&amp;"/"&amp;W448&amp;"/"&amp;X448</f>
        <v>11/1/2022</v>
      </c>
    </row>
    <row r="449" spans="1:25" s="156" customFormat="1" x14ac:dyDescent="0.3">
      <c r="A449" s="151" t="s">
        <v>116</v>
      </c>
      <c r="B449" s="156" t="s">
        <v>175</v>
      </c>
      <c r="C449" s="156" t="s">
        <v>0</v>
      </c>
      <c r="D449" s="152" t="s">
        <v>234</v>
      </c>
      <c r="E449" s="157" t="s">
        <v>212</v>
      </c>
      <c r="F449" s="151">
        <v>22</v>
      </c>
      <c r="G449" s="151" t="s">
        <v>194</v>
      </c>
      <c r="I449" s="151" t="str">
        <f>CONCATENATE(B449,"_",C449,"_",D449,"_",E449,"_",G449)</f>
        <v>ProVisioNET_study_115_07_zed</v>
      </c>
      <c r="J449" s="153" t="s">
        <v>187</v>
      </c>
      <c r="K449" s="156" t="s">
        <v>177</v>
      </c>
      <c r="L449" s="163" t="s">
        <v>191</v>
      </c>
      <c r="M449" s="156">
        <v>10</v>
      </c>
      <c r="N449" s="156" t="s">
        <v>235</v>
      </c>
      <c r="O449" s="156">
        <v>0</v>
      </c>
      <c r="P449" s="151" t="s">
        <v>10</v>
      </c>
      <c r="Q449" s="151" t="s">
        <v>17</v>
      </c>
      <c r="V449" s="151">
        <v>11</v>
      </c>
      <c r="W449" s="151">
        <v>1</v>
      </c>
      <c r="X449" s="151">
        <v>2022</v>
      </c>
      <c r="Y449" s="151" t="str">
        <f>V449&amp;"/"&amp;W449&amp;"/"&amp;X449</f>
        <v>11/1/2022</v>
      </c>
    </row>
    <row r="450" spans="1:25" x14ac:dyDescent="0.3">
      <c r="A450" s="140" t="s">
        <v>116</v>
      </c>
      <c r="B450" s="141" t="s">
        <v>175</v>
      </c>
      <c r="C450" s="141" t="s">
        <v>0</v>
      </c>
      <c r="D450" s="142" t="s">
        <v>236</v>
      </c>
      <c r="E450" s="143" t="s">
        <v>219</v>
      </c>
      <c r="F450" s="141">
        <v>23</v>
      </c>
      <c r="G450" s="141" t="s">
        <v>116</v>
      </c>
      <c r="H450" s="141"/>
      <c r="I450" s="144" t="str">
        <f t="shared" ref="I450" si="610">CONCATENATE(B450,"_",C450,"_",D450,"_",E450,"_",G450)</f>
        <v>ProVisioNET_study_116_08_label</v>
      </c>
      <c r="J450" s="141" t="s">
        <v>114</v>
      </c>
      <c r="K450" s="145" t="s">
        <v>195</v>
      </c>
      <c r="L450" s="141" t="s">
        <v>182</v>
      </c>
      <c r="M450" s="141">
        <v>6</v>
      </c>
      <c r="N450" s="141" t="s">
        <v>237</v>
      </c>
      <c r="O450" s="141">
        <v>0</v>
      </c>
      <c r="P450" s="146" t="s">
        <v>10</v>
      </c>
      <c r="Q450" s="146" t="s">
        <v>17</v>
      </c>
      <c r="R450" s="146"/>
      <c r="S450" s="146"/>
      <c r="T450" s="146"/>
      <c r="U450" s="146"/>
      <c r="V450" s="146">
        <v>24</v>
      </c>
      <c r="W450" s="146">
        <v>1</v>
      </c>
      <c r="X450" s="146">
        <v>2022</v>
      </c>
      <c r="Y450" s="146" t="str">
        <f>V450&amp;"/"&amp;W450&amp;"/"&amp;X450</f>
        <v>24/1/2022</v>
      </c>
    </row>
    <row r="451" spans="1:25" x14ac:dyDescent="0.3">
      <c r="A451" s="144" t="s">
        <v>116</v>
      </c>
      <c r="B451" s="154" t="s">
        <v>175</v>
      </c>
      <c r="C451" s="154" t="s">
        <v>0</v>
      </c>
      <c r="D451" s="148" t="s">
        <v>236</v>
      </c>
      <c r="E451" s="155" t="s">
        <v>219</v>
      </c>
      <c r="F451" s="144">
        <v>23</v>
      </c>
      <c r="G451" s="144" t="s">
        <v>118</v>
      </c>
      <c r="H451" s="154">
        <v>1</v>
      </c>
      <c r="I451" s="144" t="str">
        <f t="shared" ref="I451:I458" si="611">CONCATENATE(B451,"_",C451,"_",D451,"_",E451,"_",G451,"_",H451)</f>
        <v>ProVisioNET_study_116_08_cam1_1</v>
      </c>
      <c r="J451" s="149" t="s">
        <v>187</v>
      </c>
      <c r="K451" s="154" t="s">
        <v>195</v>
      </c>
      <c r="L451" s="154" t="s">
        <v>182</v>
      </c>
      <c r="M451" s="154">
        <v>6</v>
      </c>
      <c r="N451" s="154" t="s">
        <v>237</v>
      </c>
      <c r="O451" s="154">
        <v>0</v>
      </c>
      <c r="P451" s="150" t="s">
        <v>10</v>
      </c>
      <c r="Q451" s="150" t="s">
        <v>17</v>
      </c>
      <c r="V451" s="150">
        <v>24</v>
      </c>
      <c r="W451" s="150">
        <v>1</v>
      </c>
      <c r="X451" s="150">
        <v>2022</v>
      </c>
      <c r="Y451" s="150" t="str">
        <f t="shared" ref="Y451:Y464" si="612">V451&amp;"/"&amp;W451&amp;"/"&amp;X451</f>
        <v>24/1/2022</v>
      </c>
    </row>
    <row r="452" spans="1:25" x14ac:dyDescent="0.3">
      <c r="A452" s="144" t="s">
        <v>116</v>
      </c>
      <c r="B452" s="154" t="s">
        <v>175</v>
      </c>
      <c r="C452" s="154" t="s">
        <v>0</v>
      </c>
      <c r="D452" s="148" t="s">
        <v>236</v>
      </c>
      <c r="E452" s="155" t="s">
        <v>219</v>
      </c>
      <c r="F452" s="144">
        <v>23</v>
      </c>
      <c r="G452" s="144" t="s">
        <v>118</v>
      </c>
      <c r="H452" s="144">
        <v>2</v>
      </c>
      <c r="I452" s="144" t="str">
        <f t="shared" si="611"/>
        <v>ProVisioNET_study_116_08_cam1_2</v>
      </c>
      <c r="J452" s="149" t="s">
        <v>187</v>
      </c>
      <c r="K452" s="154" t="s">
        <v>195</v>
      </c>
      <c r="L452" s="154" t="s">
        <v>182</v>
      </c>
      <c r="M452" s="154">
        <v>6</v>
      </c>
      <c r="N452" s="154" t="s">
        <v>237</v>
      </c>
      <c r="O452" s="154">
        <v>0</v>
      </c>
      <c r="P452" s="150" t="s">
        <v>10</v>
      </c>
      <c r="Q452" s="150" t="s">
        <v>17</v>
      </c>
      <c r="V452" s="150">
        <v>24</v>
      </c>
      <c r="W452" s="150">
        <v>1</v>
      </c>
      <c r="X452" s="150">
        <v>2022</v>
      </c>
      <c r="Y452" s="150" t="str">
        <f t="shared" si="612"/>
        <v>24/1/2022</v>
      </c>
    </row>
    <row r="453" spans="1:25" x14ac:dyDescent="0.3">
      <c r="A453" s="144" t="s">
        <v>116</v>
      </c>
      <c r="B453" s="154" t="s">
        <v>175</v>
      </c>
      <c r="C453" s="154" t="s">
        <v>0</v>
      </c>
      <c r="D453" s="148" t="s">
        <v>236</v>
      </c>
      <c r="E453" s="155" t="s">
        <v>219</v>
      </c>
      <c r="F453" s="144">
        <v>23</v>
      </c>
      <c r="G453" s="144" t="s">
        <v>30</v>
      </c>
      <c r="H453" s="144">
        <v>1</v>
      </c>
      <c r="I453" s="144" t="str">
        <f t="shared" si="611"/>
        <v>ProVisioNET_study_116_08_cam2_1</v>
      </c>
      <c r="J453" s="149" t="s">
        <v>187</v>
      </c>
      <c r="K453" s="154" t="s">
        <v>195</v>
      </c>
      <c r="L453" s="154" t="s">
        <v>182</v>
      </c>
      <c r="M453" s="154">
        <v>6</v>
      </c>
      <c r="N453" s="154" t="s">
        <v>237</v>
      </c>
      <c r="O453" s="154">
        <v>0</v>
      </c>
      <c r="P453" s="150" t="s">
        <v>10</v>
      </c>
      <c r="Q453" s="150" t="s">
        <v>17</v>
      </c>
      <c r="V453" s="150">
        <v>24</v>
      </c>
      <c r="W453" s="150">
        <v>1</v>
      </c>
      <c r="X453" s="150">
        <v>2022</v>
      </c>
      <c r="Y453" s="150" t="str">
        <f t="shared" si="612"/>
        <v>24/1/2022</v>
      </c>
    </row>
    <row r="454" spans="1:25" x14ac:dyDescent="0.3">
      <c r="A454" s="144" t="s">
        <v>116</v>
      </c>
      <c r="B454" s="154" t="s">
        <v>175</v>
      </c>
      <c r="C454" s="154" t="s">
        <v>0</v>
      </c>
      <c r="D454" s="148" t="s">
        <v>236</v>
      </c>
      <c r="E454" s="155" t="s">
        <v>219</v>
      </c>
      <c r="F454" s="144">
        <v>23</v>
      </c>
      <c r="G454" s="144" t="s">
        <v>30</v>
      </c>
      <c r="H454" s="144">
        <v>2</v>
      </c>
      <c r="I454" s="144" t="str">
        <f t="shared" si="611"/>
        <v>ProVisioNET_study_116_08_cam2_2</v>
      </c>
      <c r="J454" s="149" t="s">
        <v>187</v>
      </c>
      <c r="K454" s="154" t="s">
        <v>195</v>
      </c>
      <c r="L454" s="154" t="s">
        <v>182</v>
      </c>
      <c r="M454" s="154">
        <v>6</v>
      </c>
      <c r="N454" s="154" t="s">
        <v>237</v>
      </c>
      <c r="O454" s="154">
        <v>0</v>
      </c>
      <c r="P454" s="150" t="s">
        <v>10</v>
      </c>
      <c r="Q454" s="150" t="s">
        <v>17</v>
      </c>
      <c r="V454" s="150">
        <v>24</v>
      </c>
      <c r="W454" s="150">
        <v>1</v>
      </c>
      <c r="X454" s="150">
        <v>2022</v>
      </c>
      <c r="Y454" s="150" t="str">
        <f t="shared" si="612"/>
        <v>24/1/2022</v>
      </c>
    </row>
    <row r="455" spans="1:25" x14ac:dyDescent="0.3">
      <c r="A455" s="144" t="s">
        <v>116</v>
      </c>
      <c r="B455" s="154" t="s">
        <v>175</v>
      </c>
      <c r="C455" s="154" t="s">
        <v>0</v>
      </c>
      <c r="D455" s="148" t="s">
        <v>236</v>
      </c>
      <c r="E455" s="155" t="s">
        <v>219</v>
      </c>
      <c r="F455" s="144">
        <v>23</v>
      </c>
      <c r="G455" s="144" t="s">
        <v>31</v>
      </c>
      <c r="H455" s="144">
        <v>1</v>
      </c>
      <c r="I455" s="144" t="str">
        <f t="shared" si="611"/>
        <v>ProVisioNET_study_116_08_cam3_1</v>
      </c>
      <c r="J455" s="149" t="s">
        <v>187</v>
      </c>
      <c r="K455" s="154" t="s">
        <v>195</v>
      </c>
      <c r="L455" s="154" t="s">
        <v>182</v>
      </c>
      <c r="M455" s="154">
        <v>6</v>
      </c>
      <c r="N455" s="154" t="s">
        <v>237</v>
      </c>
      <c r="O455" s="154">
        <v>0</v>
      </c>
      <c r="P455" s="150" t="s">
        <v>10</v>
      </c>
      <c r="Q455" s="150" t="s">
        <v>17</v>
      </c>
      <c r="V455" s="150">
        <v>24</v>
      </c>
      <c r="W455" s="150">
        <v>1</v>
      </c>
      <c r="X455" s="150">
        <v>2022</v>
      </c>
      <c r="Y455" s="150" t="str">
        <f t="shared" si="612"/>
        <v>24/1/2022</v>
      </c>
    </row>
    <row r="456" spans="1:25" x14ac:dyDescent="0.3">
      <c r="A456" s="144" t="s">
        <v>116</v>
      </c>
      <c r="B456" s="154" t="s">
        <v>175</v>
      </c>
      <c r="C456" s="154" t="s">
        <v>0</v>
      </c>
      <c r="D456" s="148" t="s">
        <v>236</v>
      </c>
      <c r="E456" s="155" t="s">
        <v>219</v>
      </c>
      <c r="F456" s="144">
        <v>23</v>
      </c>
      <c r="G456" s="144" t="s">
        <v>31</v>
      </c>
      <c r="H456" s="144">
        <v>2</v>
      </c>
      <c r="I456" s="144" t="str">
        <f t="shared" si="611"/>
        <v>ProVisioNET_study_116_08_cam3_2</v>
      </c>
      <c r="J456" s="149" t="s">
        <v>187</v>
      </c>
      <c r="K456" s="154" t="s">
        <v>195</v>
      </c>
      <c r="L456" s="154" t="s">
        <v>182</v>
      </c>
      <c r="M456" s="154">
        <v>6</v>
      </c>
      <c r="N456" s="154" t="s">
        <v>237</v>
      </c>
      <c r="O456" s="154">
        <v>0</v>
      </c>
      <c r="P456" s="150" t="s">
        <v>10</v>
      </c>
      <c r="Q456" s="150" t="s">
        <v>17</v>
      </c>
      <c r="V456" s="150">
        <v>24</v>
      </c>
      <c r="W456" s="150">
        <v>1</v>
      </c>
      <c r="X456" s="150">
        <v>2022</v>
      </c>
      <c r="Y456" s="150" t="str">
        <f t="shared" si="612"/>
        <v>24/1/2022</v>
      </c>
    </row>
    <row r="457" spans="1:25" x14ac:dyDescent="0.3">
      <c r="A457" s="144" t="s">
        <v>116</v>
      </c>
      <c r="B457" s="154" t="s">
        <v>175</v>
      </c>
      <c r="C457" s="154" t="s">
        <v>0</v>
      </c>
      <c r="D457" s="148" t="s">
        <v>236</v>
      </c>
      <c r="E457" s="155" t="s">
        <v>219</v>
      </c>
      <c r="F457" s="144">
        <v>23</v>
      </c>
      <c r="G457" s="144" t="s">
        <v>32</v>
      </c>
      <c r="H457" s="144">
        <v>1</v>
      </c>
      <c r="I457" s="144" t="str">
        <f t="shared" si="611"/>
        <v>ProVisioNET_study_116_08_cam4_1</v>
      </c>
      <c r="J457" s="149" t="s">
        <v>187</v>
      </c>
      <c r="K457" s="154" t="s">
        <v>195</v>
      </c>
      <c r="L457" s="154" t="s">
        <v>182</v>
      </c>
      <c r="M457" s="154">
        <v>6</v>
      </c>
      <c r="N457" s="154" t="s">
        <v>237</v>
      </c>
      <c r="O457" s="154">
        <v>0</v>
      </c>
      <c r="P457" s="150" t="s">
        <v>10</v>
      </c>
      <c r="Q457" s="150" t="s">
        <v>17</v>
      </c>
      <c r="V457" s="150">
        <v>24</v>
      </c>
      <c r="W457" s="150">
        <v>1</v>
      </c>
      <c r="X457" s="150">
        <v>2022</v>
      </c>
      <c r="Y457" s="150" t="str">
        <f t="shared" si="612"/>
        <v>24/1/2022</v>
      </c>
    </row>
    <row r="458" spans="1:25" x14ac:dyDescent="0.3">
      <c r="A458" s="144" t="s">
        <v>116</v>
      </c>
      <c r="B458" s="154" t="s">
        <v>175</v>
      </c>
      <c r="C458" s="154" t="s">
        <v>0</v>
      </c>
      <c r="D458" s="148" t="s">
        <v>236</v>
      </c>
      <c r="E458" s="155" t="s">
        <v>219</v>
      </c>
      <c r="F458" s="144">
        <v>23</v>
      </c>
      <c r="G458" s="144" t="s">
        <v>32</v>
      </c>
      <c r="H458" s="144">
        <v>2</v>
      </c>
      <c r="I458" s="144" t="str">
        <f t="shared" si="611"/>
        <v>ProVisioNET_study_116_08_cam4_2</v>
      </c>
      <c r="J458" s="149" t="s">
        <v>187</v>
      </c>
      <c r="K458" s="154" t="s">
        <v>195</v>
      </c>
      <c r="L458" s="154" t="s">
        <v>182</v>
      </c>
      <c r="M458" s="154">
        <v>6</v>
      </c>
      <c r="N458" s="154" t="s">
        <v>237</v>
      </c>
      <c r="O458" s="154">
        <v>0</v>
      </c>
      <c r="P458" s="150" t="s">
        <v>10</v>
      </c>
      <c r="Q458" s="150" t="s">
        <v>17</v>
      </c>
      <c r="V458" s="150">
        <v>24</v>
      </c>
      <c r="W458" s="150">
        <v>1</v>
      </c>
      <c r="X458" s="150">
        <v>2022</v>
      </c>
      <c r="Y458" s="150" t="str">
        <f t="shared" si="612"/>
        <v>24/1/2022</v>
      </c>
    </row>
    <row r="459" spans="1:25" x14ac:dyDescent="0.3">
      <c r="A459" s="144" t="s">
        <v>116</v>
      </c>
      <c r="B459" s="154" t="s">
        <v>175</v>
      </c>
      <c r="C459" s="154" t="s">
        <v>0</v>
      </c>
      <c r="D459" s="148" t="s">
        <v>236</v>
      </c>
      <c r="E459" s="155" t="s">
        <v>219</v>
      </c>
      <c r="F459" s="144">
        <v>23</v>
      </c>
      <c r="G459" s="144" t="s">
        <v>119</v>
      </c>
      <c r="I459" s="144" t="str">
        <f t="shared" ref="I459:I462" si="613">CONCATENATE(B459,"_",C459,"_",D459,"_",E459,"_",G459)</f>
        <v>ProVisioNET_study_116_08_glasses</v>
      </c>
      <c r="J459" s="149" t="s">
        <v>187</v>
      </c>
      <c r="K459" s="154" t="s">
        <v>195</v>
      </c>
      <c r="L459" s="154" t="s">
        <v>182</v>
      </c>
      <c r="M459" s="154">
        <v>6</v>
      </c>
      <c r="N459" s="154" t="s">
        <v>237</v>
      </c>
      <c r="O459" s="154">
        <v>0</v>
      </c>
      <c r="P459" s="150" t="s">
        <v>10</v>
      </c>
      <c r="Q459" s="150" t="s">
        <v>17</v>
      </c>
      <c r="V459" s="150">
        <v>24</v>
      </c>
      <c r="W459" s="150">
        <v>1</v>
      </c>
      <c r="X459" s="150">
        <v>2022</v>
      </c>
      <c r="Y459" s="150" t="str">
        <f t="shared" si="612"/>
        <v>24/1/2022</v>
      </c>
    </row>
    <row r="460" spans="1:25" x14ac:dyDescent="0.3">
      <c r="A460" s="144" t="s">
        <v>116</v>
      </c>
      <c r="B460" s="154" t="s">
        <v>175</v>
      </c>
      <c r="C460" s="154" t="s">
        <v>0</v>
      </c>
      <c r="D460" s="148" t="s">
        <v>236</v>
      </c>
      <c r="E460" s="155" t="s">
        <v>219</v>
      </c>
      <c r="F460" s="144">
        <v>23</v>
      </c>
      <c r="G460" s="144" t="s">
        <v>120</v>
      </c>
      <c r="I460" s="144" t="str">
        <f t="shared" si="613"/>
        <v>ProVisioNET_study_116_08_ambient</v>
      </c>
      <c r="J460" s="149" t="s">
        <v>187</v>
      </c>
      <c r="K460" s="154" t="s">
        <v>195</v>
      </c>
      <c r="L460" s="154" t="s">
        <v>182</v>
      </c>
      <c r="M460" s="154">
        <v>6</v>
      </c>
      <c r="N460" s="154" t="s">
        <v>237</v>
      </c>
      <c r="O460" s="154">
        <v>0</v>
      </c>
      <c r="P460" s="150" t="s">
        <v>10</v>
      </c>
      <c r="Q460" s="150" t="s">
        <v>17</v>
      </c>
      <c r="V460" s="150">
        <v>24</v>
      </c>
      <c r="W460" s="150">
        <v>1</v>
      </c>
      <c r="X460" s="150">
        <v>2022</v>
      </c>
      <c r="Y460" s="150" t="str">
        <f t="shared" si="612"/>
        <v>24/1/2022</v>
      </c>
    </row>
    <row r="461" spans="1:25" x14ac:dyDescent="0.3">
      <c r="A461" s="144" t="s">
        <v>116</v>
      </c>
      <c r="B461" s="154" t="s">
        <v>175</v>
      </c>
      <c r="C461" s="154" t="s">
        <v>0</v>
      </c>
      <c r="D461" s="148" t="s">
        <v>236</v>
      </c>
      <c r="E461" s="155" t="s">
        <v>219</v>
      </c>
      <c r="F461" s="144">
        <v>23</v>
      </c>
      <c r="G461" s="144" t="s">
        <v>121</v>
      </c>
      <c r="I461" s="144" t="str">
        <f t="shared" si="613"/>
        <v>ProVisioNET_study_116_08_ETrawdata</v>
      </c>
      <c r="J461" s="149" t="s">
        <v>187</v>
      </c>
      <c r="K461" s="154" t="s">
        <v>195</v>
      </c>
      <c r="L461" s="154" t="s">
        <v>182</v>
      </c>
      <c r="M461" s="154">
        <v>6</v>
      </c>
      <c r="N461" s="154" t="s">
        <v>237</v>
      </c>
      <c r="O461" s="154">
        <v>0</v>
      </c>
      <c r="P461" s="150" t="s">
        <v>10</v>
      </c>
      <c r="Q461" s="150" t="s">
        <v>17</v>
      </c>
      <c r="V461" s="150">
        <v>24</v>
      </c>
      <c r="W461" s="150">
        <v>1</v>
      </c>
      <c r="X461" s="150">
        <v>2022</v>
      </c>
      <c r="Y461" s="150" t="str">
        <f t="shared" si="612"/>
        <v>24/1/2022</v>
      </c>
    </row>
    <row r="462" spans="1:25" x14ac:dyDescent="0.3">
      <c r="A462" s="144" t="s">
        <v>116</v>
      </c>
      <c r="B462" s="154" t="s">
        <v>175</v>
      </c>
      <c r="C462" s="154" t="s">
        <v>0</v>
      </c>
      <c r="D462" s="148" t="s">
        <v>236</v>
      </c>
      <c r="E462" s="155" t="s">
        <v>219</v>
      </c>
      <c r="F462" s="144">
        <v>23</v>
      </c>
      <c r="G462" s="144" t="s">
        <v>185</v>
      </c>
      <c r="I462" s="144" t="str">
        <f t="shared" si="613"/>
        <v>ProVisioNET_study_116_08_sri_obs</v>
      </c>
      <c r="J462" s="149" t="s">
        <v>187</v>
      </c>
      <c r="K462" s="154" t="s">
        <v>195</v>
      </c>
      <c r="L462" s="154" t="s">
        <v>182</v>
      </c>
      <c r="M462" s="154">
        <v>6</v>
      </c>
      <c r="N462" s="154" t="s">
        <v>237</v>
      </c>
      <c r="O462" s="154">
        <v>0</v>
      </c>
      <c r="P462" s="150" t="s">
        <v>10</v>
      </c>
      <c r="Q462" s="150" t="s">
        <v>17</v>
      </c>
      <c r="V462" s="150">
        <v>24</v>
      </c>
      <c r="W462" s="150">
        <v>1</v>
      </c>
      <c r="X462" s="150">
        <v>2022</v>
      </c>
      <c r="Y462" s="150" t="str">
        <f t="shared" si="612"/>
        <v>24/1/2022</v>
      </c>
    </row>
    <row r="463" spans="1:25" x14ac:dyDescent="0.3">
      <c r="A463" s="144" t="s">
        <v>116</v>
      </c>
      <c r="B463" s="154" t="s">
        <v>175</v>
      </c>
      <c r="C463" s="154" t="s">
        <v>0</v>
      </c>
      <c r="D463" s="148" t="s">
        <v>236</v>
      </c>
      <c r="E463" s="155" t="s">
        <v>219</v>
      </c>
      <c r="F463" s="144">
        <v>23</v>
      </c>
      <c r="G463" s="144" t="s">
        <v>179</v>
      </c>
      <c r="H463" s="154">
        <v>1</v>
      </c>
      <c r="I463" s="144" t="str">
        <f>CONCATENATE(B463,"_",C463,"_",D463,"_",E463,"_",G463,"_",H463)</f>
        <v>ProVisioNET_study_116_08_sri_ambient_1</v>
      </c>
      <c r="J463" s="149" t="s">
        <v>187</v>
      </c>
      <c r="K463" s="154" t="s">
        <v>195</v>
      </c>
      <c r="L463" s="154" t="s">
        <v>182</v>
      </c>
      <c r="M463" s="154">
        <v>6</v>
      </c>
      <c r="N463" s="154" t="s">
        <v>237</v>
      </c>
      <c r="O463" s="154">
        <v>0</v>
      </c>
      <c r="P463" s="150" t="s">
        <v>10</v>
      </c>
      <c r="Q463" s="150" t="s">
        <v>17</v>
      </c>
      <c r="V463" s="150">
        <v>24</v>
      </c>
      <c r="W463" s="150">
        <v>1</v>
      </c>
      <c r="X463" s="150">
        <v>2022</v>
      </c>
      <c r="Y463" s="150" t="str">
        <f t="shared" si="612"/>
        <v>24/1/2022</v>
      </c>
    </row>
    <row r="464" spans="1:25" x14ac:dyDescent="0.3">
      <c r="A464" s="144" t="s">
        <v>116</v>
      </c>
      <c r="B464" s="154" t="s">
        <v>175</v>
      </c>
      <c r="C464" s="154" t="s">
        <v>0</v>
      </c>
      <c r="D464" s="148" t="s">
        <v>236</v>
      </c>
      <c r="E464" s="155" t="s">
        <v>219</v>
      </c>
      <c r="F464" s="144">
        <v>23</v>
      </c>
      <c r="G464" s="144" t="s">
        <v>179</v>
      </c>
      <c r="H464" s="154">
        <v>2</v>
      </c>
      <c r="I464" s="144" t="str">
        <f>CONCATENATE(B464,"_",C464,"_",D464,"_",E464,"_",G464,"_",H464)</f>
        <v>ProVisioNET_study_116_08_sri_ambient_2</v>
      </c>
      <c r="J464" s="149" t="s">
        <v>187</v>
      </c>
      <c r="K464" s="154" t="s">
        <v>195</v>
      </c>
      <c r="L464" s="154" t="s">
        <v>182</v>
      </c>
      <c r="M464" s="154">
        <v>6</v>
      </c>
      <c r="N464" s="154" t="s">
        <v>237</v>
      </c>
      <c r="O464" s="154">
        <v>0</v>
      </c>
      <c r="P464" s="150" t="s">
        <v>10</v>
      </c>
      <c r="Q464" s="150" t="s">
        <v>17</v>
      </c>
      <c r="V464" s="150">
        <v>24</v>
      </c>
      <c r="W464" s="150">
        <v>1</v>
      </c>
      <c r="X464" s="150">
        <v>2022</v>
      </c>
      <c r="Y464" s="150" t="str">
        <f t="shared" si="612"/>
        <v>24/1/2022</v>
      </c>
    </row>
    <row r="465" spans="1:25" x14ac:dyDescent="0.3">
      <c r="A465" s="144" t="s">
        <v>116</v>
      </c>
      <c r="B465" s="154" t="s">
        <v>175</v>
      </c>
      <c r="C465" s="154" t="s">
        <v>0</v>
      </c>
      <c r="D465" s="148" t="s">
        <v>236</v>
      </c>
      <c r="E465" s="155" t="s">
        <v>219</v>
      </c>
      <c r="F465" s="144">
        <v>23</v>
      </c>
      <c r="G465" s="144" t="s">
        <v>198</v>
      </c>
      <c r="I465" s="144" t="str">
        <f>CONCATENATE(B465,"_",C465,"_",D465,"_",E465,"_",G465)</f>
        <v>ProVisioNET_study_116_08_fitbit</v>
      </c>
      <c r="J465" s="149" t="s">
        <v>187</v>
      </c>
      <c r="K465" s="154" t="s">
        <v>195</v>
      </c>
      <c r="L465" s="154" t="s">
        <v>182</v>
      </c>
      <c r="M465" s="154">
        <v>6</v>
      </c>
      <c r="N465" s="154" t="s">
        <v>237</v>
      </c>
      <c r="O465" s="154">
        <v>0</v>
      </c>
      <c r="P465" s="150" t="s">
        <v>10</v>
      </c>
      <c r="Q465" s="150" t="s">
        <v>17</v>
      </c>
      <c r="V465" s="150">
        <v>24</v>
      </c>
      <c r="W465" s="150">
        <v>1</v>
      </c>
      <c r="X465" s="150">
        <v>2022</v>
      </c>
      <c r="Y465" s="150" t="str">
        <f>V465&amp;"/"&amp;W465&amp;"/"&amp;X465</f>
        <v>24/1/2022</v>
      </c>
    </row>
    <row r="466" spans="1:25" s="156" customFormat="1" x14ac:dyDescent="0.3">
      <c r="A466" s="151" t="s">
        <v>116</v>
      </c>
      <c r="B466" s="156" t="s">
        <v>175</v>
      </c>
      <c r="C466" s="156" t="s">
        <v>0</v>
      </c>
      <c r="D466" s="152" t="s">
        <v>236</v>
      </c>
      <c r="E466" s="157" t="s">
        <v>219</v>
      </c>
      <c r="F466" s="151">
        <v>23</v>
      </c>
      <c r="G466" s="151" t="s">
        <v>194</v>
      </c>
      <c r="I466" s="151" t="str">
        <f>CONCATENATE(B466,"_",C466,"_",D466,"_",E466,"_",G466)</f>
        <v>ProVisioNET_study_116_08_zed</v>
      </c>
      <c r="J466" s="153" t="s">
        <v>187</v>
      </c>
      <c r="K466" s="156" t="s">
        <v>195</v>
      </c>
      <c r="L466" s="156" t="s">
        <v>182</v>
      </c>
      <c r="M466" s="156">
        <v>6</v>
      </c>
      <c r="N466" s="156" t="s">
        <v>237</v>
      </c>
      <c r="O466" s="156">
        <v>0</v>
      </c>
      <c r="P466" s="151" t="s">
        <v>10</v>
      </c>
      <c r="Q466" s="151" t="s">
        <v>17</v>
      </c>
      <c r="V466" s="151">
        <v>24</v>
      </c>
      <c r="W466" s="151">
        <v>1</v>
      </c>
      <c r="X466" s="151">
        <v>2022</v>
      </c>
      <c r="Y466" s="151" t="str">
        <f>V466&amp;"/"&amp;W466&amp;"/"&amp;X466</f>
        <v>24/1/2022</v>
      </c>
    </row>
    <row r="467" spans="1:25" x14ac:dyDescent="0.3">
      <c r="A467" s="140" t="s">
        <v>116</v>
      </c>
      <c r="B467" s="141" t="s">
        <v>175</v>
      </c>
      <c r="C467" s="141" t="s">
        <v>0</v>
      </c>
      <c r="D467" s="142" t="s">
        <v>238</v>
      </c>
      <c r="E467" s="143" t="s">
        <v>19</v>
      </c>
      <c r="F467" s="141">
        <v>24</v>
      </c>
      <c r="G467" s="141" t="s">
        <v>116</v>
      </c>
      <c r="H467" s="141"/>
      <c r="I467" s="144" t="str">
        <f t="shared" ref="I467" si="614">CONCATENATE(B467,"_",C467,"_",D467,"_",E467,"_",G467)</f>
        <v>ProVisioNET_study_117_01_label</v>
      </c>
      <c r="J467" s="141" t="s">
        <v>114</v>
      </c>
      <c r="K467" s="145" t="s">
        <v>177</v>
      </c>
      <c r="L467" s="141" t="s">
        <v>182</v>
      </c>
      <c r="M467" s="141"/>
      <c r="N467" s="141" t="s">
        <v>184</v>
      </c>
      <c r="O467" s="141">
        <v>0</v>
      </c>
      <c r="P467" s="146" t="s">
        <v>10</v>
      </c>
      <c r="Q467" s="146" t="s">
        <v>17</v>
      </c>
      <c r="R467" s="146"/>
      <c r="S467" s="146"/>
      <c r="T467" s="146"/>
      <c r="U467" s="146"/>
      <c r="V467" s="146">
        <v>31</v>
      </c>
      <c r="W467" s="146">
        <v>1</v>
      </c>
      <c r="X467" s="146">
        <v>2022</v>
      </c>
      <c r="Y467" s="146" t="str">
        <f>V467&amp;"/"&amp;W467&amp;"/"&amp;X467</f>
        <v>31/1/2022</v>
      </c>
    </row>
    <row r="468" spans="1:25" x14ac:dyDescent="0.3">
      <c r="A468" s="144" t="s">
        <v>116</v>
      </c>
      <c r="B468" s="154" t="s">
        <v>175</v>
      </c>
      <c r="C468" s="154" t="s">
        <v>0</v>
      </c>
      <c r="D468" s="148" t="s">
        <v>238</v>
      </c>
      <c r="E468" s="155" t="s">
        <v>19</v>
      </c>
      <c r="F468" s="144">
        <v>24</v>
      </c>
      <c r="G468" s="144" t="s">
        <v>118</v>
      </c>
      <c r="H468" s="154">
        <v>1</v>
      </c>
      <c r="I468" s="144" t="str">
        <f t="shared" ref="I468:I475" si="615">CONCATENATE(B468,"_",C468,"_",D468,"_",E468,"_",G468,"_",H468)</f>
        <v>ProVisioNET_study_117_01_cam1_1</v>
      </c>
      <c r="J468" s="149" t="s">
        <v>187</v>
      </c>
      <c r="K468" s="154" t="s">
        <v>177</v>
      </c>
      <c r="L468" s="154" t="s">
        <v>182</v>
      </c>
      <c r="N468" s="154" t="s">
        <v>184</v>
      </c>
      <c r="O468" s="154">
        <v>0</v>
      </c>
      <c r="P468" s="150" t="s">
        <v>10</v>
      </c>
      <c r="Q468" s="150" t="s">
        <v>17</v>
      </c>
      <c r="V468" s="150">
        <v>31</v>
      </c>
      <c r="W468" s="150">
        <v>1</v>
      </c>
      <c r="X468" s="150">
        <v>2022</v>
      </c>
      <c r="Y468" s="150" t="str">
        <f t="shared" ref="Y468:Y481" si="616">V468&amp;"/"&amp;W468&amp;"/"&amp;X468</f>
        <v>31/1/2022</v>
      </c>
    </row>
    <row r="469" spans="1:25" x14ac:dyDescent="0.3">
      <c r="A469" s="144" t="s">
        <v>116</v>
      </c>
      <c r="B469" s="154" t="s">
        <v>175</v>
      </c>
      <c r="C469" s="154" t="s">
        <v>0</v>
      </c>
      <c r="D469" s="148" t="s">
        <v>238</v>
      </c>
      <c r="E469" s="155" t="s">
        <v>19</v>
      </c>
      <c r="F469" s="144">
        <v>24</v>
      </c>
      <c r="G469" s="144" t="s">
        <v>118</v>
      </c>
      <c r="H469" s="144">
        <v>2</v>
      </c>
      <c r="I469" s="144" t="str">
        <f t="shared" si="615"/>
        <v>ProVisioNET_study_117_01_cam1_2</v>
      </c>
      <c r="J469" s="149" t="s">
        <v>187</v>
      </c>
      <c r="K469" s="154" t="s">
        <v>177</v>
      </c>
      <c r="L469" s="154" t="s">
        <v>182</v>
      </c>
      <c r="N469" s="154" t="s">
        <v>184</v>
      </c>
      <c r="O469" s="154">
        <v>0</v>
      </c>
      <c r="P469" s="150" t="s">
        <v>10</v>
      </c>
      <c r="Q469" s="150" t="s">
        <v>17</v>
      </c>
      <c r="V469" s="150">
        <v>31</v>
      </c>
      <c r="W469" s="150">
        <v>1</v>
      </c>
      <c r="X469" s="150">
        <v>2022</v>
      </c>
      <c r="Y469" s="150" t="str">
        <f t="shared" si="616"/>
        <v>31/1/2022</v>
      </c>
    </row>
    <row r="470" spans="1:25" x14ac:dyDescent="0.3">
      <c r="A470" s="144" t="s">
        <v>116</v>
      </c>
      <c r="B470" s="154" t="s">
        <v>175</v>
      </c>
      <c r="C470" s="154" t="s">
        <v>0</v>
      </c>
      <c r="D470" s="148" t="s">
        <v>238</v>
      </c>
      <c r="E470" s="155" t="s">
        <v>19</v>
      </c>
      <c r="F470" s="144">
        <v>24</v>
      </c>
      <c r="G470" s="144" t="s">
        <v>30</v>
      </c>
      <c r="H470" s="144">
        <v>1</v>
      </c>
      <c r="I470" s="144" t="str">
        <f t="shared" si="615"/>
        <v>ProVisioNET_study_117_01_cam2_1</v>
      </c>
      <c r="J470" s="149" t="s">
        <v>187</v>
      </c>
      <c r="K470" s="154" t="s">
        <v>177</v>
      </c>
      <c r="L470" s="154" t="s">
        <v>182</v>
      </c>
      <c r="N470" s="154" t="s">
        <v>184</v>
      </c>
      <c r="O470" s="154">
        <v>0</v>
      </c>
      <c r="P470" s="150" t="s">
        <v>10</v>
      </c>
      <c r="Q470" s="150" t="s">
        <v>17</v>
      </c>
      <c r="V470" s="150">
        <v>31</v>
      </c>
      <c r="W470" s="150">
        <v>1</v>
      </c>
      <c r="X470" s="150">
        <v>2022</v>
      </c>
      <c r="Y470" s="150" t="str">
        <f t="shared" si="616"/>
        <v>31/1/2022</v>
      </c>
    </row>
    <row r="471" spans="1:25" x14ac:dyDescent="0.3">
      <c r="A471" s="144" t="s">
        <v>116</v>
      </c>
      <c r="B471" s="154" t="s">
        <v>175</v>
      </c>
      <c r="C471" s="154" t="s">
        <v>0</v>
      </c>
      <c r="D471" s="148" t="s">
        <v>238</v>
      </c>
      <c r="E471" s="155" t="s">
        <v>19</v>
      </c>
      <c r="F471" s="144">
        <v>24</v>
      </c>
      <c r="G471" s="144" t="s">
        <v>30</v>
      </c>
      <c r="H471" s="144">
        <v>2</v>
      </c>
      <c r="I471" s="144" t="str">
        <f t="shared" si="615"/>
        <v>ProVisioNET_study_117_01_cam2_2</v>
      </c>
      <c r="J471" s="149" t="s">
        <v>187</v>
      </c>
      <c r="K471" s="154" t="s">
        <v>177</v>
      </c>
      <c r="L471" s="154" t="s">
        <v>182</v>
      </c>
      <c r="N471" s="154" t="s">
        <v>184</v>
      </c>
      <c r="O471" s="154">
        <v>0</v>
      </c>
      <c r="P471" s="150" t="s">
        <v>10</v>
      </c>
      <c r="Q471" s="150" t="s">
        <v>17</v>
      </c>
      <c r="V471" s="150">
        <v>31</v>
      </c>
      <c r="W471" s="150">
        <v>1</v>
      </c>
      <c r="X471" s="150">
        <v>2022</v>
      </c>
      <c r="Y471" s="150" t="str">
        <f t="shared" si="616"/>
        <v>31/1/2022</v>
      </c>
    </row>
    <row r="472" spans="1:25" x14ac:dyDescent="0.3">
      <c r="A472" s="144" t="s">
        <v>116</v>
      </c>
      <c r="B472" s="154" t="s">
        <v>175</v>
      </c>
      <c r="C472" s="154" t="s">
        <v>0</v>
      </c>
      <c r="D472" s="148" t="s">
        <v>238</v>
      </c>
      <c r="E472" s="155" t="s">
        <v>19</v>
      </c>
      <c r="F472" s="144">
        <v>24</v>
      </c>
      <c r="G472" s="144" t="s">
        <v>31</v>
      </c>
      <c r="H472" s="144">
        <v>1</v>
      </c>
      <c r="I472" s="144" t="str">
        <f t="shared" si="615"/>
        <v>ProVisioNET_study_117_01_cam3_1</v>
      </c>
      <c r="J472" s="149" t="s">
        <v>187</v>
      </c>
      <c r="K472" s="154" t="s">
        <v>177</v>
      </c>
      <c r="L472" s="154" t="s">
        <v>182</v>
      </c>
      <c r="N472" s="154" t="s">
        <v>184</v>
      </c>
      <c r="O472" s="154">
        <v>0</v>
      </c>
      <c r="P472" s="150" t="s">
        <v>10</v>
      </c>
      <c r="Q472" s="150" t="s">
        <v>17</v>
      </c>
      <c r="V472" s="150">
        <v>31</v>
      </c>
      <c r="W472" s="150">
        <v>1</v>
      </c>
      <c r="X472" s="150">
        <v>2022</v>
      </c>
      <c r="Y472" s="150" t="str">
        <f t="shared" si="616"/>
        <v>31/1/2022</v>
      </c>
    </row>
    <row r="473" spans="1:25" x14ac:dyDescent="0.3">
      <c r="A473" s="144" t="s">
        <v>116</v>
      </c>
      <c r="B473" s="154" t="s">
        <v>175</v>
      </c>
      <c r="C473" s="154" t="s">
        <v>0</v>
      </c>
      <c r="D473" s="148" t="s">
        <v>238</v>
      </c>
      <c r="E473" s="155" t="s">
        <v>19</v>
      </c>
      <c r="F473" s="144">
        <v>24</v>
      </c>
      <c r="G473" s="144" t="s">
        <v>31</v>
      </c>
      <c r="H473" s="144">
        <v>2</v>
      </c>
      <c r="I473" s="144" t="str">
        <f t="shared" si="615"/>
        <v>ProVisioNET_study_117_01_cam3_2</v>
      </c>
      <c r="J473" s="149" t="s">
        <v>187</v>
      </c>
      <c r="K473" s="154" t="s">
        <v>177</v>
      </c>
      <c r="L473" s="154" t="s">
        <v>182</v>
      </c>
      <c r="N473" s="154" t="s">
        <v>184</v>
      </c>
      <c r="O473" s="154">
        <v>0</v>
      </c>
      <c r="P473" s="150" t="s">
        <v>10</v>
      </c>
      <c r="Q473" s="150" t="s">
        <v>17</v>
      </c>
      <c r="V473" s="150">
        <v>31</v>
      </c>
      <c r="W473" s="150">
        <v>1</v>
      </c>
      <c r="X473" s="150">
        <v>2022</v>
      </c>
      <c r="Y473" s="150" t="str">
        <f t="shared" si="616"/>
        <v>31/1/2022</v>
      </c>
    </row>
    <row r="474" spans="1:25" x14ac:dyDescent="0.3">
      <c r="A474" s="144" t="s">
        <v>116</v>
      </c>
      <c r="B474" s="154" t="s">
        <v>175</v>
      </c>
      <c r="C474" s="154" t="s">
        <v>0</v>
      </c>
      <c r="D474" s="148" t="s">
        <v>238</v>
      </c>
      <c r="E474" s="155" t="s">
        <v>19</v>
      </c>
      <c r="F474" s="144">
        <v>24</v>
      </c>
      <c r="G474" s="144" t="s">
        <v>32</v>
      </c>
      <c r="H474" s="144">
        <v>1</v>
      </c>
      <c r="I474" s="144" t="str">
        <f t="shared" si="615"/>
        <v>ProVisioNET_study_117_01_cam4_1</v>
      </c>
      <c r="J474" s="149" t="s">
        <v>187</v>
      </c>
      <c r="K474" s="154" t="s">
        <v>177</v>
      </c>
      <c r="L474" s="154" t="s">
        <v>182</v>
      </c>
      <c r="N474" s="154" t="s">
        <v>184</v>
      </c>
      <c r="O474" s="154">
        <v>0</v>
      </c>
      <c r="P474" s="150" t="s">
        <v>10</v>
      </c>
      <c r="Q474" s="150" t="s">
        <v>17</v>
      </c>
      <c r="V474" s="150">
        <v>31</v>
      </c>
      <c r="W474" s="150">
        <v>1</v>
      </c>
      <c r="X474" s="150">
        <v>2022</v>
      </c>
      <c r="Y474" s="150" t="str">
        <f t="shared" si="616"/>
        <v>31/1/2022</v>
      </c>
    </row>
    <row r="475" spans="1:25" x14ac:dyDescent="0.3">
      <c r="A475" s="144" t="s">
        <v>116</v>
      </c>
      <c r="B475" s="154" t="s">
        <v>175</v>
      </c>
      <c r="C475" s="154" t="s">
        <v>0</v>
      </c>
      <c r="D475" s="148" t="s">
        <v>238</v>
      </c>
      <c r="E475" s="155" t="s">
        <v>19</v>
      </c>
      <c r="F475" s="144">
        <v>24</v>
      </c>
      <c r="G475" s="144" t="s">
        <v>32</v>
      </c>
      <c r="H475" s="144">
        <v>2</v>
      </c>
      <c r="I475" s="144" t="str">
        <f t="shared" si="615"/>
        <v>ProVisioNET_study_117_01_cam4_2</v>
      </c>
      <c r="J475" s="149" t="s">
        <v>187</v>
      </c>
      <c r="K475" s="154" t="s">
        <v>177</v>
      </c>
      <c r="L475" s="154" t="s">
        <v>182</v>
      </c>
      <c r="N475" s="154" t="s">
        <v>184</v>
      </c>
      <c r="O475" s="154">
        <v>0</v>
      </c>
      <c r="P475" s="150" t="s">
        <v>10</v>
      </c>
      <c r="Q475" s="150" t="s">
        <v>17</v>
      </c>
      <c r="V475" s="150">
        <v>31</v>
      </c>
      <c r="W475" s="150">
        <v>1</v>
      </c>
      <c r="X475" s="150">
        <v>2022</v>
      </c>
      <c r="Y475" s="150" t="str">
        <f t="shared" si="616"/>
        <v>31/1/2022</v>
      </c>
    </row>
    <row r="476" spans="1:25" x14ac:dyDescent="0.3">
      <c r="A476" s="144" t="s">
        <v>116</v>
      </c>
      <c r="B476" s="154" t="s">
        <v>175</v>
      </c>
      <c r="C476" s="154" t="s">
        <v>0</v>
      </c>
      <c r="D476" s="148" t="s">
        <v>238</v>
      </c>
      <c r="E476" s="155" t="s">
        <v>19</v>
      </c>
      <c r="F476" s="144">
        <v>24</v>
      </c>
      <c r="G476" s="144" t="s">
        <v>119</v>
      </c>
      <c r="I476" s="144" t="str">
        <f t="shared" ref="I476:I479" si="617">CONCATENATE(B476,"_",C476,"_",D476,"_",E476,"_",G476)</f>
        <v>ProVisioNET_study_117_01_glasses</v>
      </c>
      <c r="J476" s="149" t="s">
        <v>187</v>
      </c>
      <c r="K476" s="154" t="s">
        <v>177</v>
      </c>
      <c r="L476" s="154" t="s">
        <v>182</v>
      </c>
      <c r="N476" s="154" t="s">
        <v>184</v>
      </c>
      <c r="O476" s="154">
        <v>0</v>
      </c>
      <c r="P476" s="150" t="s">
        <v>10</v>
      </c>
      <c r="Q476" s="150" t="s">
        <v>17</v>
      </c>
      <c r="V476" s="150">
        <v>31</v>
      </c>
      <c r="W476" s="150">
        <v>1</v>
      </c>
      <c r="X476" s="150">
        <v>2022</v>
      </c>
      <c r="Y476" s="150" t="str">
        <f t="shared" si="616"/>
        <v>31/1/2022</v>
      </c>
    </row>
    <row r="477" spans="1:25" x14ac:dyDescent="0.3">
      <c r="A477" s="144" t="s">
        <v>116</v>
      </c>
      <c r="B477" s="154" t="s">
        <v>175</v>
      </c>
      <c r="C477" s="154" t="s">
        <v>0</v>
      </c>
      <c r="D477" s="148" t="s">
        <v>238</v>
      </c>
      <c r="E477" s="155" t="s">
        <v>19</v>
      </c>
      <c r="F477" s="144">
        <v>24</v>
      </c>
      <c r="G477" s="144" t="s">
        <v>120</v>
      </c>
      <c r="I477" s="144" t="str">
        <f t="shared" si="617"/>
        <v>ProVisioNET_study_117_01_ambient</v>
      </c>
      <c r="J477" s="149" t="s">
        <v>187</v>
      </c>
      <c r="K477" s="154" t="s">
        <v>177</v>
      </c>
      <c r="L477" s="154" t="s">
        <v>182</v>
      </c>
      <c r="N477" s="154" t="s">
        <v>184</v>
      </c>
      <c r="O477" s="154">
        <v>0</v>
      </c>
      <c r="P477" s="150" t="s">
        <v>10</v>
      </c>
      <c r="Q477" s="150" t="s">
        <v>17</v>
      </c>
      <c r="V477" s="150">
        <v>31</v>
      </c>
      <c r="W477" s="150">
        <v>1</v>
      </c>
      <c r="X477" s="150">
        <v>2022</v>
      </c>
      <c r="Y477" s="150" t="str">
        <f t="shared" si="616"/>
        <v>31/1/2022</v>
      </c>
    </row>
    <row r="478" spans="1:25" x14ac:dyDescent="0.3">
      <c r="A478" s="144" t="s">
        <v>116</v>
      </c>
      <c r="B478" s="154" t="s">
        <v>175</v>
      </c>
      <c r="C478" s="154" t="s">
        <v>0</v>
      </c>
      <c r="D478" s="148" t="s">
        <v>238</v>
      </c>
      <c r="E478" s="155" t="s">
        <v>19</v>
      </c>
      <c r="F478" s="144">
        <v>24</v>
      </c>
      <c r="G478" s="144" t="s">
        <v>121</v>
      </c>
      <c r="I478" s="144" t="str">
        <f t="shared" si="617"/>
        <v>ProVisioNET_study_117_01_ETrawdata</v>
      </c>
      <c r="J478" s="149" t="s">
        <v>187</v>
      </c>
      <c r="K478" s="154" t="s">
        <v>177</v>
      </c>
      <c r="L478" s="154" t="s">
        <v>182</v>
      </c>
      <c r="N478" s="154" t="s">
        <v>184</v>
      </c>
      <c r="O478" s="154">
        <v>0</v>
      </c>
      <c r="P478" s="150" t="s">
        <v>10</v>
      </c>
      <c r="Q478" s="150" t="s">
        <v>17</v>
      </c>
      <c r="V478" s="150">
        <v>31</v>
      </c>
      <c r="W478" s="150">
        <v>1</v>
      </c>
      <c r="X478" s="150">
        <v>2022</v>
      </c>
      <c r="Y478" s="150" t="str">
        <f t="shared" si="616"/>
        <v>31/1/2022</v>
      </c>
    </row>
    <row r="479" spans="1:25" x14ac:dyDescent="0.3">
      <c r="A479" s="144" t="s">
        <v>116</v>
      </c>
      <c r="B479" s="154" t="s">
        <v>175</v>
      </c>
      <c r="C479" s="154" t="s">
        <v>0</v>
      </c>
      <c r="D479" s="148" t="s">
        <v>238</v>
      </c>
      <c r="E479" s="155" t="s">
        <v>19</v>
      </c>
      <c r="F479" s="144">
        <v>24</v>
      </c>
      <c r="G479" s="144" t="s">
        <v>185</v>
      </c>
      <c r="I479" s="144" t="str">
        <f t="shared" si="617"/>
        <v>ProVisioNET_study_117_01_sri_obs</v>
      </c>
      <c r="J479" s="149" t="s">
        <v>187</v>
      </c>
      <c r="K479" s="154" t="s">
        <v>177</v>
      </c>
      <c r="L479" s="154" t="s">
        <v>182</v>
      </c>
      <c r="N479" s="154" t="s">
        <v>184</v>
      </c>
      <c r="O479" s="154">
        <v>0</v>
      </c>
      <c r="P479" s="150" t="s">
        <v>10</v>
      </c>
      <c r="Q479" s="150" t="s">
        <v>17</v>
      </c>
      <c r="V479" s="150">
        <v>31</v>
      </c>
      <c r="W479" s="150">
        <v>1</v>
      </c>
      <c r="X479" s="150">
        <v>2022</v>
      </c>
      <c r="Y479" s="150" t="str">
        <f t="shared" si="616"/>
        <v>31/1/2022</v>
      </c>
    </row>
    <row r="480" spans="1:25" x14ac:dyDescent="0.3">
      <c r="A480" s="144" t="s">
        <v>116</v>
      </c>
      <c r="B480" s="154" t="s">
        <v>175</v>
      </c>
      <c r="C480" s="154" t="s">
        <v>0</v>
      </c>
      <c r="D480" s="148" t="s">
        <v>238</v>
      </c>
      <c r="E480" s="155" t="s">
        <v>19</v>
      </c>
      <c r="F480" s="144">
        <v>24</v>
      </c>
      <c r="G480" s="144" t="s">
        <v>179</v>
      </c>
      <c r="H480" s="154">
        <v>1</v>
      </c>
      <c r="I480" s="144" t="str">
        <f>CONCATENATE(B480,"_",C480,"_",D480,"_",E480,"_",G480,"_",H480)</f>
        <v>ProVisioNET_study_117_01_sri_ambient_1</v>
      </c>
      <c r="J480" s="149" t="s">
        <v>187</v>
      </c>
      <c r="K480" s="154" t="s">
        <v>177</v>
      </c>
      <c r="L480" s="154" t="s">
        <v>182</v>
      </c>
      <c r="N480" s="154" t="s">
        <v>184</v>
      </c>
      <c r="O480" s="154">
        <v>0</v>
      </c>
      <c r="P480" s="150" t="s">
        <v>10</v>
      </c>
      <c r="Q480" s="150" t="s">
        <v>17</v>
      </c>
      <c r="V480" s="150">
        <v>31</v>
      </c>
      <c r="W480" s="150">
        <v>1</v>
      </c>
      <c r="X480" s="150">
        <v>2022</v>
      </c>
      <c r="Y480" s="150" t="str">
        <f t="shared" si="616"/>
        <v>31/1/2022</v>
      </c>
    </row>
    <row r="481" spans="1:25" x14ac:dyDescent="0.3">
      <c r="A481" s="144" t="s">
        <v>116</v>
      </c>
      <c r="B481" s="154" t="s">
        <v>175</v>
      </c>
      <c r="C481" s="154" t="s">
        <v>0</v>
      </c>
      <c r="D481" s="148" t="s">
        <v>238</v>
      </c>
      <c r="E481" s="155" t="s">
        <v>19</v>
      </c>
      <c r="F481" s="144">
        <v>24</v>
      </c>
      <c r="G481" s="144" t="s">
        <v>179</v>
      </c>
      <c r="H481" s="154">
        <v>2</v>
      </c>
      <c r="I481" s="144" t="str">
        <f>CONCATENATE(B481,"_",C481,"_",D481,"_",E481,"_",G481,"_",H481)</f>
        <v>ProVisioNET_study_117_01_sri_ambient_2</v>
      </c>
      <c r="J481" s="149" t="s">
        <v>187</v>
      </c>
      <c r="K481" s="154" t="s">
        <v>177</v>
      </c>
      <c r="L481" s="154" t="s">
        <v>182</v>
      </c>
      <c r="N481" s="154" t="s">
        <v>184</v>
      </c>
      <c r="O481" s="154">
        <v>0</v>
      </c>
      <c r="P481" s="150" t="s">
        <v>10</v>
      </c>
      <c r="Q481" s="150" t="s">
        <v>17</v>
      </c>
      <c r="V481" s="150">
        <v>31</v>
      </c>
      <c r="W481" s="150">
        <v>1</v>
      </c>
      <c r="X481" s="150">
        <v>2022</v>
      </c>
      <c r="Y481" s="150" t="str">
        <f t="shared" si="616"/>
        <v>31/1/2022</v>
      </c>
    </row>
    <row r="482" spans="1:25" x14ac:dyDescent="0.3">
      <c r="A482" s="144" t="s">
        <v>116</v>
      </c>
      <c r="B482" s="154" t="s">
        <v>175</v>
      </c>
      <c r="C482" s="154" t="s">
        <v>0</v>
      </c>
      <c r="D482" s="148" t="s">
        <v>238</v>
      </c>
      <c r="E482" s="155" t="s">
        <v>19</v>
      </c>
      <c r="F482" s="144">
        <v>24</v>
      </c>
      <c r="G482" s="144" t="s">
        <v>198</v>
      </c>
      <c r="I482" s="144" t="str">
        <f>CONCATENATE(B482,"_",C482,"_",D482,"_",E482,"_",G482)</f>
        <v>ProVisioNET_study_117_01_fitbit</v>
      </c>
      <c r="J482" s="149" t="s">
        <v>187</v>
      </c>
      <c r="K482" s="154" t="s">
        <v>177</v>
      </c>
      <c r="L482" s="154" t="s">
        <v>182</v>
      </c>
      <c r="N482" s="154" t="s">
        <v>184</v>
      </c>
      <c r="O482" s="154">
        <v>0</v>
      </c>
      <c r="P482" s="150" t="s">
        <v>10</v>
      </c>
      <c r="Q482" s="150" t="s">
        <v>17</v>
      </c>
      <c r="V482" s="150">
        <v>31</v>
      </c>
      <c r="W482" s="150">
        <v>1</v>
      </c>
      <c r="X482" s="150">
        <v>2022</v>
      </c>
      <c r="Y482" s="150" t="str">
        <f>V482&amp;"/"&amp;W482&amp;"/"&amp;X482</f>
        <v>31/1/2022</v>
      </c>
    </row>
    <row r="483" spans="1:25" s="156" customFormat="1" x14ac:dyDescent="0.3">
      <c r="A483" s="151" t="s">
        <v>116</v>
      </c>
      <c r="B483" s="156" t="s">
        <v>175</v>
      </c>
      <c r="C483" s="156" t="s">
        <v>0</v>
      </c>
      <c r="D483" s="152" t="s">
        <v>238</v>
      </c>
      <c r="E483" s="157" t="s">
        <v>19</v>
      </c>
      <c r="F483" s="151">
        <v>24</v>
      </c>
      <c r="G483" s="151" t="s">
        <v>194</v>
      </c>
      <c r="I483" s="151" t="str">
        <f>CONCATENATE(B483,"_",C483,"_",D483,"_",E483,"_",G483)</f>
        <v>ProVisioNET_study_117_01_zed</v>
      </c>
      <c r="J483" s="153" t="s">
        <v>187</v>
      </c>
      <c r="K483" s="156" t="s">
        <v>177</v>
      </c>
      <c r="L483" s="156" t="s">
        <v>182</v>
      </c>
      <c r="N483" s="156" t="s">
        <v>184</v>
      </c>
      <c r="O483" s="156">
        <v>0</v>
      </c>
      <c r="P483" s="151" t="s">
        <v>10</v>
      </c>
      <c r="Q483" s="151" t="s">
        <v>17</v>
      </c>
      <c r="V483" s="151">
        <v>31</v>
      </c>
      <c r="W483" s="151">
        <v>1</v>
      </c>
      <c r="X483" s="151">
        <v>2022</v>
      </c>
      <c r="Y483" s="151" t="str">
        <f>V483&amp;"/"&amp;W483&amp;"/"&amp;X483</f>
        <v>31/1/2022</v>
      </c>
    </row>
    <row r="484" spans="1:25" x14ac:dyDescent="0.3">
      <c r="A484" s="140" t="s">
        <v>116</v>
      </c>
      <c r="B484" s="141" t="s">
        <v>175</v>
      </c>
      <c r="C484" s="141" t="s">
        <v>0</v>
      </c>
      <c r="D484" s="142" t="s">
        <v>239</v>
      </c>
      <c r="E484" s="143" t="s">
        <v>20</v>
      </c>
      <c r="F484" s="141">
        <v>25</v>
      </c>
      <c r="G484" s="141" t="s">
        <v>116</v>
      </c>
      <c r="H484" s="141"/>
      <c r="I484" s="144" t="str">
        <f t="shared" ref="I484" si="618">CONCATENATE(B484,"_",C484,"_",D484,"_",E484,"_",G484)</f>
        <v>ProVisioNET_study_118_02_label</v>
      </c>
      <c r="J484" s="141" t="s">
        <v>114</v>
      </c>
      <c r="K484" s="145" t="s">
        <v>177</v>
      </c>
      <c r="L484" s="141" t="s">
        <v>182</v>
      </c>
      <c r="M484" s="141">
        <v>8</v>
      </c>
      <c r="N484" s="141" t="s">
        <v>217</v>
      </c>
      <c r="O484" s="141">
        <v>0</v>
      </c>
      <c r="P484" s="146" t="s">
        <v>10</v>
      </c>
      <c r="Q484" s="146" t="s">
        <v>17</v>
      </c>
      <c r="R484" s="146"/>
      <c r="S484" s="146"/>
      <c r="T484" s="146"/>
      <c r="U484" s="146"/>
      <c r="V484" s="146">
        <v>14</v>
      </c>
      <c r="W484" s="146">
        <v>2</v>
      </c>
      <c r="X484" s="146">
        <v>2022</v>
      </c>
      <c r="Y484" s="146" t="str">
        <f>V484&amp;"/"&amp;W484&amp;"/"&amp;X484</f>
        <v>14/2/2022</v>
      </c>
    </row>
    <row r="485" spans="1:25" x14ac:dyDescent="0.3">
      <c r="A485" s="144" t="s">
        <v>116</v>
      </c>
      <c r="B485" s="154" t="s">
        <v>175</v>
      </c>
      <c r="C485" s="154" t="s">
        <v>0</v>
      </c>
      <c r="D485" s="148" t="s">
        <v>239</v>
      </c>
      <c r="E485" s="155" t="s">
        <v>20</v>
      </c>
      <c r="F485" s="144">
        <v>25</v>
      </c>
      <c r="G485" s="144" t="s">
        <v>118</v>
      </c>
      <c r="H485" s="154">
        <v>1</v>
      </c>
      <c r="I485" s="144" t="str">
        <f t="shared" ref="I485:I492" si="619">CONCATENATE(B485,"_",C485,"_",D485,"_",E485,"_",G485,"_",H485)</f>
        <v>ProVisioNET_study_118_02_cam1_1</v>
      </c>
      <c r="J485" s="149" t="s">
        <v>187</v>
      </c>
      <c r="K485" s="154" t="s">
        <v>177</v>
      </c>
      <c r="L485" s="154" t="s">
        <v>182</v>
      </c>
      <c r="M485" s="154">
        <v>8</v>
      </c>
      <c r="N485" s="154" t="s">
        <v>217</v>
      </c>
      <c r="O485" s="154">
        <v>0</v>
      </c>
      <c r="P485" s="150" t="s">
        <v>10</v>
      </c>
      <c r="Q485" s="150" t="s">
        <v>17</v>
      </c>
      <c r="V485" s="150">
        <v>14</v>
      </c>
      <c r="W485" s="150">
        <v>2</v>
      </c>
      <c r="X485" s="150">
        <v>2022</v>
      </c>
      <c r="Y485" s="150" t="str">
        <f t="shared" ref="Y485:Y498" si="620">V485&amp;"/"&amp;W485&amp;"/"&amp;X485</f>
        <v>14/2/2022</v>
      </c>
    </row>
    <row r="486" spans="1:25" x14ac:dyDescent="0.3">
      <c r="A486" s="144" t="s">
        <v>116</v>
      </c>
      <c r="B486" s="154" t="s">
        <v>175</v>
      </c>
      <c r="C486" s="154" t="s">
        <v>0</v>
      </c>
      <c r="D486" s="148" t="s">
        <v>239</v>
      </c>
      <c r="E486" s="155" t="s">
        <v>20</v>
      </c>
      <c r="F486" s="144">
        <v>25</v>
      </c>
      <c r="G486" s="144" t="s">
        <v>118</v>
      </c>
      <c r="H486" s="144">
        <v>2</v>
      </c>
      <c r="I486" s="144" t="str">
        <f t="shared" si="619"/>
        <v>ProVisioNET_study_118_02_cam1_2</v>
      </c>
      <c r="J486" s="149" t="s">
        <v>187</v>
      </c>
      <c r="K486" s="154" t="s">
        <v>177</v>
      </c>
      <c r="L486" s="154" t="s">
        <v>182</v>
      </c>
      <c r="M486" s="154">
        <v>8</v>
      </c>
      <c r="N486" s="154" t="s">
        <v>217</v>
      </c>
      <c r="O486" s="154">
        <v>0</v>
      </c>
      <c r="P486" s="150" t="s">
        <v>10</v>
      </c>
      <c r="Q486" s="150" t="s">
        <v>17</v>
      </c>
      <c r="V486" s="150">
        <v>14</v>
      </c>
      <c r="W486" s="150">
        <v>2</v>
      </c>
      <c r="X486" s="150">
        <v>2022</v>
      </c>
      <c r="Y486" s="150" t="str">
        <f t="shared" si="620"/>
        <v>14/2/2022</v>
      </c>
    </row>
    <row r="487" spans="1:25" x14ac:dyDescent="0.3">
      <c r="A487" s="144" t="s">
        <v>116</v>
      </c>
      <c r="B487" s="154" t="s">
        <v>175</v>
      </c>
      <c r="C487" s="154" t="s">
        <v>0</v>
      </c>
      <c r="D487" s="148" t="s">
        <v>239</v>
      </c>
      <c r="E487" s="155" t="s">
        <v>20</v>
      </c>
      <c r="F487" s="144">
        <v>25</v>
      </c>
      <c r="G487" s="144" t="s">
        <v>30</v>
      </c>
      <c r="H487" s="144">
        <v>1</v>
      </c>
      <c r="I487" s="144" t="str">
        <f t="shared" si="619"/>
        <v>ProVisioNET_study_118_02_cam2_1</v>
      </c>
      <c r="J487" s="149" t="s">
        <v>187</v>
      </c>
      <c r="K487" s="154" t="s">
        <v>177</v>
      </c>
      <c r="L487" s="154" t="s">
        <v>182</v>
      </c>
      <c r="M487" s="154">
        <v>8</v>
      </c>
      <c r="N487" s="154" t="s">
        <v>217</v>
      </c>
      <c r="O487" s="154">
        <v>0</v>
      </c>
      <c r="P487" s="150" t="s">
        <v>10</v>
      </c>
      <c r="Q487" s="150" t="s">
        <v>17</v>
      </c>
      <c r="V487" s="150">
        <v>14</v>
      </c>
      <c r="W487" s="150">
        <v>2</v>
      </c>
      <c r="X487" s="150">
        <v>2022</v>
      </c>
      <c r="Y487" s="150" t="str">
        <f t="shared" si="620"/>
        <v>14/2/2022</v>
      </c>
    </row>
    <row r="488" spans="1:25" x14ac:dyDescent="0.3">
      <c r="A488" s="144" t="s">
        <v>116</v>
      </c>
      <c r="B488" s="154" t="s">
        <v>175</v>
      </c>
      <c r="C488" s="154" t="s">
        <v>0</v>
      </c>
      <c r="D488" s="148" t="s">
        <v>239</v>
      </c>
      <c r="E488" s="155" t="s">
        <v>20</v>
      </c>
      <c r="F488" s="144">
        <v>25</v>
      </c>
      <c r="G488" s="144" t="s">
        <v>30</v>
      </c>
      <c r="H488" s="144">
        <v>2</v>
      </c>
      <c r="I488" s="144" t="str">
        <f t="shared" si="619"/>
        <v>ProVisioNET_study_118_02_cam2_2</v>
      </c>
      <c r="J488" s="149" t="s">
        <v>187</v>
      </c>
      <c r="K488" s="154" t="s">
        <v>177</v>
      </c>
      <c r="L488" s="154" t="s">
        <v>182</v>
      </c>
      <c r="M488" s="154">
        <v>8</v>
      </c>
      <c r="N488" s="154" t="s">
        <v>217</v>
      </c>
      <c r="O488" s="154">
        <v>0</v>
      </c>
      <c r="P488" s="150" t="s">
        <v>10</v>
      </c>
      <c r="Q488" s="150" t="s">
        <v>17</v>
      </c>
      <c r="V488" s="150">
        <v>14</v>
      </c>
      <c r="W488" s="150">
        <v>2</v>
      </c>
      <c r="X488" s="150">
        <v>2022</v>
      </c>
      <c r="Y488" s="150" t="str">
        <f t="shared" si="620"/>
        <v>14/2/2022</v>
      </c>
    </row>
    <row r="489" spans="1:25" x14ac:dyDescent="0.3">
      <c r="A489" s="144" t="s">
        <v>116</v>
      </c>
      <c r="B489" s="154" t="s">
        <v>175</v>
      </c>
      <c r="C489" s="154" t="s">
        <v>0</v>
      </c>
      <c r="D489" s="148" t="s">
        <v>239</v>
      </c>
      <c r="E489" s="155" t="s">
        <v>20</v>
      </c>
      <c r="F489" s="144">
        <v>25</v>
      </c>
      <c r="G489" s="144" t="s">
        <v>31</v>
      </c>
      <c r="H489" s="144">
        <v>1</v>
      </c>
      <c r="I489" s="144" t="str">
        <f t="shared" si="619"/>
        <v>ProVisioNET_study_118_02_cam3_1</v>
      </c>
      <c r="J489" s="149" t="s">
        <v>187</v>
      </c>
      <c r="K489" s="154" t="s">
        <v>177</v>
      </c>
      <c r="L489" s="154" t="s">
        <v>182</v>
      </c>
      <c r="M489" s="154">
        <v>8</v>
      </c>
      <c r="N489" s="154" t="s">
        <v>217</v>
      </c>
      <c r="O489" s="154">
        <v>0</v>
      </c>
      <c r="P489" s="150" t="s">
        <v>10</v>
      </c>
      <c r="Q489" s="150" t="s">
        <v>17</v>
      </c>
      <c r="V489" s="150">
        <v>14</v>
      </c>
      <c r="W489" s="150">
        <v>2</v>
      </c>
      <c r="X489" s="150">
        <v>2022</v>
      </c>
      <c r="Y489" s="150" t="str">
        <f t="shared" si="620"/>
        <v>14/2/2022</v>
      </c>
    </row>
    <row r="490" spans="1:25" x14ac:dyDescent="0.3">
      <c r="A490" s="144" t="s">
        <v>116</v>
      </c>
      <c r="B490" s="154" t="s">
        <v>175</v>
      </c>
      <c r="C490" s="154" t="s">
        <v>0</v>
      </c>
      <c r="D490" s="148" t="s">
        <v>239</v>
      </c>
      <c r="E490" s="155" t="s">
        <v>20</v>
      </c>
      <c r="F490" s="144">
        <v>25</v>
      </c>
      <c r="G490" s="144" t="s">
        <v>31</v>
      </c>
      <c r="H490" s="144">
        <v>2</v>
      </c>
      <c r="I490" s="144" t="str">
        <f t="shared" si="619"/>
        <v>ProVisioNET_study_118_02_cam3_2</v>
      </c>
      <c r="J490" s="149" t="s">
        <v>187</v>
      </c>
      <c r="K490" s="154" t="s">
        <v>177</v>
      </c>
      <c r="L490" s="154" t="s">
        <v>182</v>
      </c>
      <c r="M490" s="154">
        <v>8</v>
      </c>
      <c r="N490" s="154" t="s">
        <v>217</v>
      </c>
      <c r="O490" s="154">
        <v>0</v>
      </c>
      <c r="P490" s="150" t="s">
        <v>10</v>
      </c>
      <c r="Q490" s="150" t="s">
        <v>17</v>
      </c>
      <c r="V490" s="150">
        <v>14</v>
      </c>
      <c r="W490" s="150">
        <v>2</v>
      </c>
      <c r="X490" s="150">
        <v>2022</v>
      </c>
      <c r="Y490" s="150" t="str">
        <f t="shared" si="620"/>
        <v>14/2/2022</v>
      </c>
    </row>
    <row r="491" spans="1:25" x14ac:dyDescent="0.3">
      <c r="A491" s="144" t="s">
        <v>116</v>
      </c>
      <c r="B491" s="154" t="s">
        <v>175</v>
      </c>
      <c r="C491" s="154" t="s">
        <v>0</v>
      </c>
      <c r="D491" s="148" t="s">
        <v>239</v>
      </c>
      <c r="E491" s="155" t="s">
        <v>20</v>
      </c>
      <c r="F491" s="144">
        <v>25</v>
      </c>
      <c r="G491" s="144" t="s">
        <v>32</v>
      </c>
      <c r="H491" s="144">
        <v>1</v>
      </c>
      <c r="I491" s="144" t="str">
        <f t="shared" si="619"/>
        <v>ProVisioNET_study_118_02_cam4_1</v>
      </c>
      <c r="J491" s="149" t="s">
        <v>187</v>
      </c>
      <c r="K491" s="154" t="s">
        <v>177</v>
      </c>
      <c r="L491" s="154" t="s">
        <v>182</v>
      </c>
      <c r="M491" s="154">
        <v>8</v>
      </c>
      <c r="N491" s="154" t="s">
        <v>217</v>
      </c>
      <c r="O491" s="154">
        <v>0</v>
      </c>
      <c r="P491" s="150" t="s">
        <v>10</v>
      </c>
      <c r="Q491" s="150" t="s">
        <v>17</v>
      </c>
      <c r="V491" s="150">
        <v>14</v>
      </c>
      <c r="W491" s="150">
        <v>2</v>
      </c>
      <c r="X491" s="150">
        <v>2022</v>
      </c>
      <c r="Y491" s="150" t="str">
        <f t="shared" si="620"/>
        <v>14/2/2022</v>
      </c>
    </row>
    <row r="492" spans="1:25" x14ac:dyDescent="0.3">
      <c r="A492" s="144" t="s">
        <v>116</v>
      </c>
      <c r="B492" s="154" t="s">
        <v>175</v>
      </c>
      <c r="C492" s="154" t="s">
        <v>0</v>
      </c>
      <c r="D492" s="148" t="s">
        <v>239</v>
      </c>
      <c r="E492" s="155" t="s">
        <v>20</v>
      </c>
      <c r="F492" s="144">
        <v>25</v>
      </c>
      <c r="G492" s="144" t="s">
        <v>32</v>
      </c>
      <c r="H492" s="144">
        <v>2</v>
      </c>
      <c r="I492" s="144" t="str">
        <f t="shared" si="619"/>
        <v>ProVisioNET_study_118_02_cam4_2</v>
      </c>
      <c r="J492" s="149" t="s">
        <v>187</v>
      </c>
      <c r="K492" s="154" t="s">
        <v>177</v>
      </c>
      <c r="L492" s="154" t="s">
        <v>182</v>
      </c>
      <c r="M492" s="154">
        <v>8</v>
      </c>
      <c r="N492" s="154" t="s">
        <v>217</v>
      </c>
      <c r="O492" s="154">
        <v>0</v>
      </c>
      <c r="P492" s="150" t="s">
        <v>10</v>
      </c>
      <c r="Q492" s="150" t="s">
        <v>17</v>
      </c>
      <c r="V492" s="150">
        <v>14</v>
      </c>
      <c r="W492" s="150">
        <v>2</v>
      </c>
      <c r="X492" s="150">
        <v>2022</v>
      </c>
      <c r="Y492" s="150" t="str">
        <f t="shared" si="620"/>
        <v>14/2/2022</v>
      </c>
    </row>
    <row r="493" spans="1:25" x14ac:dyDescent="0.3">
      <c r="A493" s="144" t="s">
        <v>116</v>
      </c>
      <c r="B493" s="154" t="s">
        <v>175</v>
      </c>
      <c r="C493" s="154" t="s">
        <v>0</v>
      </c>
      <c r="D493" s="148" t="s">
        <v>239</v>
      </c>
      <c r="E493" s="155" t="s">
        <v>20</v>
      </c>
      <c r="F493" s="144">
        <v>25</v>
      </c>
      <c r="G493" s="144" t="s">
        <v>119</v>
      </c>
      <c r="I493" s="144" t="str">
        <f t="shared" ref="I493:I496" si="621">CONCATENATE(B493,"_",C493,"_",D493,"_",E493,"_",G493)</f>
        <v>ProVisioNET_study_118_02_glasses</v>
      </c>
      <c r="J493" s="149" t="s">
        <v>187</v>
      </c>
      <c r="K493" s="154" t="s">
        <v>177</v>
      </c>
      <c r="L493" s="154" t="s">
        <v>182</v>
      </c>
      <c r="M493" s="154">
        <v>8</v>
      </c>
      <c r="N493" s="154" t="s">
        <v>217</v>
      </c>
      <c r="O493" s="154">
        <v>0</v>
      </c>
      <c r="P493" s="150" t="s">
        <v>10</v>
      </c>
      <c r="Q493" s="150" t="s">
        <v>17</v>
      </c>
      <c r="V493" s="150">
        <v>14</v>
      </c>
      <c r="W493" s="150">
        <v>2</v>
      </c>
      <c r="X493" s="150">
        <v>2022</v>
      </c>
      <c r="Y493" s="150" t="str">
        <f t="shared" si="620"/>
        <v>14/2/2022</v>
      </c>
    </row>
    <row r="494" spans="1:25" x14ac:dyDescent="0.3">
      <c r="A494" s="144" t="s">
        <v>116</v>
      </c>
      <c r="B494" s="154" t="s">
        <v>175</v>
      </c>
      <c r="C494" s="154" t="s">
        <v>0</v>
      </c>
      <c r="D494" s="148" t="s">
        <v>239</v>
      </c>
      <c r="E494" s="155" t="s">
        <v>20</v>
      </c>
      <c r="F494" s="144">
        <v>25</v>
      </c>
      <c r="G494" s="144" t="s">
        <v>120</v>
      </c>
      <c r="I494" s="144" t="str">
        <f t="shared" si="621"/>
        <v>ProVisioNET_study_118_02_ambient</v>
      </c>
      <c r="J494" s="149" t="s">
        <v>187</v>
      </c>
      <c r="K494" s="154" t="s">
        <v>177</v>
      </c>
      <c r="L494" s="154" t="s">
        <v>182</v>
      </c>
      <c r="M494" s="154">
        <v>8</v>
      </c>
      <c r="N494" s="154" t="s">
        <v>217</v>
      </c>
      <c r="O494" s="154">
        <v>0</v>
      </c>
      <c r="P494" s="150" t="s">
        <v>10</v>
      </c>
      <c r="Q494" s="150" t="s">
        <v>17</v>
      </c>
      <c r="V494" s="150">
        <v>14</v>
      </c>
      <c r="W494" s="150">
        <v>2</v>
      </c>
      <c r="X494" s="150">
        <v>2022</v>
      </c>
      <c r="Y494" s="150" t="str">
        <f t="shared" si="620"/>
        <v>14/2/2022</v>
      </c>
    </row>
    <row r="495" spans="1:25" x14ac:dyDescent="0.3">
      <c r="A495" s="144" t="s">
        <v>116</v>
      </c>
      <c r="B495" s="154" t="s">
        <v>175</v>
      </c>
      <c r="C495" s="154" t="s">
        <v>0</v>
      </c>
      <c r="D495" s="148" t="s">
        <v>239</v>
      </c>
      <c r="E495" s="155" t="s">
        <v>20</v>
      </c>
      <c r="F495" s="144">
        <v>25</v>
      </c>
      <c r="G495" s="144" t="s">
        <v>121</v>
      </c>
      <c r="I495" s="144" t="str">
        <f t="shared" si="621"/>
        <v>ProVisioNET_study_118_02_ETrawdata</v>
      </c>
      <c r="J495" s="149" t="s">
        <v>187</v>
      </c>
      <c r="K495" s="154" t="s">
        <v>177</v>
      </c>
      <c r="L495" s="154" t="s">
        <v>182</v>
      </c>
      <c r="M495" s="154">
        <v>8</v>
      </c>
      <c r="N495" s="154" t="s">
        <v>217</v>
      </c>
      <c r="O495" s="154">
        <v>0</v>
      </c>
      <c r="P495" s="150" t="s">
        <v>10</v>
      </c>
      <c r="Q495" s="150" t="s">
        <v>17</v>
      </c>
      <c r="V495" s="150">
        <v>14</v>
      </c>
      <c r="W495" s="150">
        <v>2</v>
      </c>
      <c r="X495" s="150">
        <v>2022</v>
      </c>
      <c r="Y495" s="150" t="str">
        <f t="shared" si="620"/>
        <v>14/2/2022</v>
      </c>
    </row>
    <row r="496" spans="1:25" x14ac:dyDescent="0.3">
      <c r="A496" s="144" t="s">
        <v>116</v>
      </c>
      <c r="B496" s="154" t="s">
        <v>175</v>
      </c>
      <c r="C496" s="154" t="s">
        <v>0</v>
      </c>
      <c r="D496" s="148" t="s">
        <v>239</v>
      </c>
      <c r="E496" s="155" t="s">
        <v>20</v>
      </c>
      <c r="F496" s="144">
        <v>25</v>
      </c>
      <c r="G496" s="144" t="s">
        <v>185</v>
      </c>
      <c r="I496" s="144" t="str">
        <f t="shared" si="621"/>
        <v>ProVisioNET_study_118_02_sri_obs</v>
      </c>
      <c r="J496" s="149" t="s">
        <v>187</v>
      </c>
      <c r="K496" s="154" t="s">
        <v>177</v>
      </c>
      <c r="L496" s="154" t="s">
        <v>182</v>
      </c>
      <c r="M496" s="154">
        <v>8</v>
      </c>
      <c r="N496" s="154" t="s">
        <v>217</v>
      </c>
      <c r="O496" s="154">
        <v>0</v>
      </c>
      <c r="P496" s="150" t="s">
        <v>10</v>
      </c>
      <c r="Q496" s="150" t="s">
        <v>17</v>
      </c>
      <c r="V496" s="150">
        <v>14</v>
      </c>
      <c r="W496" s="150">
        <v>2</v>
      </c>
      <c r="X496" s="150">
        <v>2022</v>
      </c>
      <c r="Y496" s="150" t="str">
        <f t="shared" si="620"/>
        <v>14/2/2022</v>
      </c>
    </row>
    <row r="497" spans="1:25" x14ac:dyDescent="0.3">
      <c r="A497" s="144" t="s">
        <v>116</v>
      </c>
      <c r="B497" s="154" t="s">
        <v>175</v>
      </c>
      <c r="C497" s="154" t="s">
        <v>0</v>
      </c>
      <c r="D497" s="148" t="s">
        <v>239</v>
      </c>
      <c r="E497" s="155" t="s">
        <v>20</v>
      </c>
      <c r="F497" s="144">
        <v>25</v>
      </c>
      <c r="G497" s="144" t="s">
        <v>179</v>
      </c>
      <c r="H497" s="154">
        <v>1</v>
      </c>
      <c r="I497" s="144" t="str">
        <f>CONCATENATE(B497,"_",C497,"_",D497,"_",E497,"_",G497,"_",H497)</f>
        <v>ProVisioNET_study_118_02_sri_ambient_1</v>
      </c>
      <c r="J497" s="149" t="s">
        <v>187</v>
      </c>
      <c r="K497" s="154" t="s">
        <v>177</v>
      </c>
      <c r="L497" s="154" t="s">
        <v>182</v>
      </c>
      <c r="M497" s="154">
        <v>8</v>
      </c>
      <c r="N497" s="154" t="s">
        <v>217</v>
      </c>
      <c r="O497" s="154">
        <v>0</v>
      </c>
      <c r="P497" s="150" t="s">
        <v>10</v>
      </c>
      <c r="Q497" s="150" t="s">
        <v>17</v>
      </c>
      <c r="V497" s="150">
        <v>14</v>
      </c>
      <c r="W497" s="150">
        <v>2</v>
      </c>
      <c r="X497" s="150">
        <v>2022</v>
      </c>
      <c r="Y497" s="150" t="str">
        <f t="shared" si="620"/>
        <v>14/2/2022</v>
      </c>
    </row>
    <row r="498" spans="1:25" x14ac:dyDescent="0.3">
      <c r="A498" s="144" t="s">
        <v>116</v>
      </c>
      <c r="B498" s="154" t="s">
        <v>175</v>
      </c>
      <c r="C498" s="154" t="s">
        <v>0</v>
      </c>
      <c r="D498" s="148" t="s">
        <v>239</v>
      </c>
      <c r="E498" s="155" t="s">
        <v>20</v>
      </c>
      <c r="F498" s="144">
        <v>25</v>
      </c>
      <c r="G498" s="144" t="s">
        <v>179</v>
      </c>
      <c r="H498" s="154">
        <v>2</v>
      </c>
      <c r="I498" s="144" t="str">
        <f>CONCATENATE(B498,"_",C498,"_",D498,"_",E498,"_",G498,"_",H498)</f>
        <v>ProVisioNET_study_118_02_sri_ambient_2</v>
      </c>
      <c r="J498" s="149" t="s">
        <v>187</v>
      </c>
      <c r="K498" s="154" t="s">
        <v>177</v>
      </c>
      <c r="L498" s="154" t="s">
        <v>182</v>
      </c>
      <c r="M498" s="154">
        <v>8</v>
      </c>
      <c r="N498" s="154" t="s">
        <v>217</v>
      </c>
      <c r="O498" s="154">
        <v>0</v>
      </c>
      <c r="P498" s="150" t="s">
        <v>10</v>
      </c>
      <c r="Q498" s="150" t="s">
        <v>17</v>
      </c>
      <c r="V498" s="150">
        <v>14</v>
      </c>
      <c r="W498" s="150">
        <v>2</v>
      </c>
      <c r="X498" s="150">
        <v>2022</v>
      </c>
      <c r="Y498" s="150" t="str">
        <f t="shared" si="620"/>
        <v>14/2/2022</v>
      </c>
    </row>
    <row r="499" spans="1:25" x14ac:dyDescent="0.3">
      <c r="A499" s="144" t="s">
        <v>116</v>
      </c>
      <c r="B499" s="154" t="s">
        <v>175</v>
      </c>
      <c r="C499" s="154" t="s">
        <v>0</v>
      </c>
      <c r="D499" s="148" t="s">
        <v>239</v>
      </c>
      <c r="E499" s="155" t="s">
        <v>20</v>
      </c>
      <c r="F499" s="144">
        <v>25</v>
      </c>
      <c r="G499" s="144" t="s">
        <v>198</v>
      </c>
      <c r="I499" s="144" t="str">
        <f>CONCATENATE(B499,"_",C499,"_",D499,"_",E499,"_",G499)</f>
        <v>ProVisioNET_study_118_02_fitbit</v>
      </c>
      <c r="J499" s="149" t="s">
        <v>187</v>
      </c>
      <c r="K499" s="154" t="s">
        <v>177</v>
      </c>
      <c r="L499" s="154" t="s">
        <v>182</v>
      </c>
      <c r="M499" s="154">
        <v>8</v>
      </c>
      <c r="N499" s="154" t="s">
        <v>217</v>
      </c>
      <c r="O499" s="154">
        <v>0</v>
      </c>
      <c r="P499" s="150" t="s">
        <v>10</v>
      </c>
      <c r="Q499" s="150" t="s">
        <v>17</v>
      </c>
      <c r="V499" s="150">
        <v>14</v>
      </c>
      <c r="W499" s="150">
        <v>2</v>
      </c>
      <c r="X499" s="150">
        <v>2022</v>
      </c>
      <c r="Y499" s="150" t="str">
        <f>V499&amp;"/"&amp;W499&amp;"/"&amp;X499</f>
        <v>14/2/2022</v>
      </c>
    </row>
    <row r="500" spans="1:25" s="156" customFormat="1" x14ac:dyDescent="0.3">
      <c r="A500" s="151" t="s">
        <v>116</v>
      </c>
      <c r="B500" s="156" t="s">
        <v>175</v>
      </c>
      <c r="C500" s="156" t="s">
        <v>0</v>
      </c>
      <c r="D500" s="152" t="s">
        <v>239</v>
      </c>
      <c r="E500" s="157" t="s">
        <v>20</v>
      </c>
      <c r="F500" s="151">
        <v>25</v>
      </c>
      <c r="G500" s="151" t="s">
        <v>194</v>
      </c>
      <c r="I500" s="151" t="str">
        <f>CONCATENATE(B500,"_",C500,"_",D500,"_",E500,"_",G500)</f>
        <v>ProVisioNET_study_118_02_zed</v>
      </c>
      <c r="J500" s="153" t="s">
        <v>187</v>
      </c>
      <c r="K500" s="156" t="s">
        <v>177</v>
      </c>
      <c r="L500" s="156" t="s">
        <v>182</v>
      </c>
      <c r="M500" s="156">
        <v>8</v>
      </c>
      <c r="N500" s="156" t="s">
        <v>217</v>
      </c>
      <c r="O500" s="156">
        <v>0</v>
      </c>
      <c r="P500" s="151" t="s">
        <v>10</v>
      </c>
      <c r="Q500" s="151" t="s">
        <v>17</v>
      </c>
      <c r="V500" s="151">
        <v>14</v>
      </c>
      <c r="W500" s="151">
        <v>2</v>
      </c>
      <c r="X500" s="151">
        <v>2022</v>
      </c>
      <c r="Y500" s="151" t="str">
        <f>V500&amp;"/"&amp;W500&amp;"/"&amp;X500</f>
        <v>14/2/2022</v>
      </c>
    </row>
    <row r="501" spans="1:25" x14ac:dyDescent="0.3">
      <c r="A501" s="140" t="s">
        <v>116</v>
      </c>
      <c r="B501" s="141" t="s">
        <v>175</v>
      </c>
      <c r="C501" s="141" t="s">
        <v>0</v>
      </c>
      <c r="D501" s="142" t="s">
        <v>240</v>
      </c>
      <c r="E501" s="143" t="s">
        <v>21</v>
      </c>
      <c r="F501" s="141">
        <v>26</v>
      </c>
      <c r="G501" s="141" t="s">
        <v>116</v>
      </c>
      <c r="H501" s="141"/>
      <c r="I501" s="144" t="str">
        <f t="shared" ref="I501" si="622">CONCATENATE(B501,"_",C501,"_",D501,"_",E501,"_",G501)</f>
        <v>ProVisioNET_study_119_03_label</v>
      </c>
      <c r="J501" s="141" t="s">
        <v>114</v>
      </c>
      <c r="K501" s="145" t="s">
        <v>195</v>
      </c>
      <c r="L501" s="141" t="s">
        <v>182</v>
      </c>
      <c r="M501" s="141">
        <v>6</v>
      </c>
      <c r="N501" s="141" t="s">
        <v>200</v>
      </c>
      <c r="O501" s="141">
        <v>0</v>
      </c>
      <c r="P501" s="146" t="s">
        <v>10</v>
      </c>
      <c r="Q501" s="146" t="s">
        <v>17</v>
      </c>
      <c r="R501" s="146"/>
      <c r="S501" s="146"/>
      <c r="T501" s="146"/>
      <c r="U501" s="146"/>
      <c r="V501" s="146">
        <v>16</v>
      </c>
      <c r="W501" s="146">
        <v>2</v>
      </c>
      <c r="X501" s="146">
        <v>2022</v>
      </c>
      <c r="Y501" s="146" t="str">
        <f>V501&amp;"/"&amp;W501&amp;"/"&amp;X501</f>
        <v>16/2/2022</v>
      </c>
    </row>
    <row r="502" spans="1:25" x14ac:dyDescent="0.3">
      <c r="A502" s="144" t="s">
        <v>116</v>
      </c>
      <c r="B502" s="154" t="s">
        <v>175</v>
      </c>
      <c r="C502" s="154" t="s">
        <v>0</v>
      </c>
      <c r="D502" s="148" t="s">
        <v>240</v>
      </c>
      <c r="E502" s="155" t="s">
        <v>21</v>
      </c>
      <c r="F502" s="144">
        <v>26</v>
      </c>
      <c r="G502" s="144" t="s">
        <v>118</v>
      </c>
      <c r="H502" s="154">
        <v>1</v>
      </c>
      <c r="I502" s="144" t="str">
        <f t="shared" ref="I502:I509" si="623">CONCATENATE(B502,"_",C502,"_",D502,"_",E502,"_",G502,"_",H502)</f>
        <v>ProVisioNET_study_119_03_cam1_1</v>
      </c>
      <c r="J502" s="149" t="s">
        <v>187</v>
      </c>
      <c r="K502" s="154" t="s">
        <v>195</v>
      </c>
      <c r="L502" s="154" t="s">
        <v>182</v>
      </c>
      <c r="M502" s="154">
        <v>6</v>
      </c>
      <c r="N502" s="154" t="s">
        <v>200</v>
      </c>
      <c r="O502" s="154">
        <v>0</v>
      </c>
      <c r="P502" s="150" t="s">
        <v>10</v>
      </c>
      <c r="Q502" s="150" t="s">
        <v>17</v>
      </c>
      <c r="V502" s="150">
        <v>16</v>
      </c>
      <c r="W502" s="150">
        <v>2</v>
      </c>
      <c r="X502" s="150">
        <v>2022</v>
      </c>
      <c r="Y502" s="150" t="str">
        <f t="shared" ref="Y502:Y515" si="624">V502&amp;"/"&amp;W502&amp;"/"&amp;X502</f>
        <v>16/2/2022</v>
      </c>
    </row>
    <row r="503" spans="1:25" x14ac:dyDescent="0.3">
      <c r="A503" s="144" t="s">
        <v>116</v>
      </c>
      <c r="B503" s="154" t="s">
        <v>175</v>
      </c>
      <c r="C503" s="154" t="s">
        <v>0</v>
      </c>
      <c r="D503" s="148" t="s">
        <v>240</v>
      </c>
      <c r="E503" s="155" t="s">
        <v>21</v>
      </c>
      <c r="F503" s="144">
        <v>26</v>
      </c>
      <c r="G503" s="144" t="s">
        <v>118</v>
      </c>
      <c r="H503" s="144">
        <v>2</v>
      </c>
      <c r="I503" s="144" t="str">
        <f t="shared" si="623"/>
        <v>ProVisioNET_study_119_03_cam1_2</v>
      </c>
      <c r="J503" s="149" t="s">
        <v>187</v>
      </c>
      <c r="K503" s="154" t="s">
        <v>195</v>
      </c>
      <c r="L503" s="154" t="s">
        <v>182</v>
      </c>
      <c r="M503" s="154">
        <v>6</v>
      </c>
      <c r="N503" s="154" t="s">
        <v>200</v>
      </c>
      <c r="O503" s="154">
        <v>0</v>
      </c>
      <c r="P503" s="150" t="s">
        <v>10</v>
      </c>
      <c r="Q503" s="150" t="s">
        <v>17</v>
      </c>
      <c r="V503" s="150">
        <v>16</v>
      </c>
      <c r="W503" s="150">
        <v>2</v>
      </c>
      <c r="X503" s="150">
        <v>2022</v>
      </c>
      <c r="Y503" s="150" t="str">
        <f t="shared" si="624"/>
        <v>16/2/2022</v>
      </c>
    </row>
    <row r="504" spans="1:25" x14ac:dyDescent="0.3">
      <c r="A504" s="144" t="s">
        <v>116</v>
      </c>
      <c r="B504" s="154" t="s">
        <v>175</v>
      </c>
      <c r="C504" s="154" t="s">
        <v>0</v>
      </c>
      <c r="D504" s="148" t="s">
        <v>240</v>
      </c>
      <c r="E504" s="155" t="s">
        <v>21</v>
      </c>
      <c r="F504" s="144">
        <v>26</v>
      </c>
      <c r="G504" s="144" t="s">
        <v>30</v>
      </c>
      <c r="H504" s="144">
        <v>1</v>
      </c>
      <c r="I504" s="144" t="str">
        <f t="shared" si="623"/>
        <v>ProVisioNET_study_119_03_cam2_1</v>
      </c>
      <c r="J504" s="149" t="s">
        <v>187</v>
      </c>
      <c r="K504" s="154" t="s">
        <v>195</v>
      </c>
      <c r="L504" s="154" t="s">
        <v>182</v>
      </c>
      <c r="M504" s="154">
        <v>6</v>
      </c>
      <c r="N504" s="154" t="s">
        <v>200</v>
      </c>
      <c r="O504" s="154">
        <v>0</v>
      </c>
      <c r="P504" s="150" t="s">
        <v>10</v>
      </c>
      <c r="Q504" s="150" t="s">
        <v>17</v>
      </c>
      <c r="V504" s="150">
        <v>16</v>
      </c>
      <c r="W504" s="150">
        <v>2</v>
      </c>
      <c r="X504" s="150">
        <v>2022</v>
      </c>
      <c r="Y504" s="150" t="str">
        <f t="shared" si="624"/>
        <v>16/2/2022</v>
      </c>
    </row>
    <row r="505" spans="1:25" x14ac:dyDescent="0.3">
      <c r="A505" s="144" t="s">
        <v>116</v>
      </c>
      <c r="B505" s="154" t="s">
        <v>175</v>
      </c>
      <c r="C505" s="154" t="s">
        <v>0</v>
      </c>
      <c r="D505" s="148" t="s">
        <v>240</v>
      </c>
      <c r="E505" s="155" t="s">
        <v>21</v>
      </c>
      <c r="F505" s="144">
        <v>26</v>
      </c>
      <c r="G505" s="144" t="s">
        <v>30</v>
      </c>
      <c r="H505" s="144">
        <v>2</v>
      </c>
      <c r="I505" s="144" t="str">
        <f t="shared" si="623"/>
        <v>ProVisioNET_study_119_03_cam2_2</v>
      </c>
      <c r="J505" s="149" t="s">
        <v>187</v>
      </c>
      <c r="K505" s="154" t="s">
        <v>195</v>
      </c>
      <c r="L505" s="154" t="s">
        <v>182</v>
      </c>
      <c r="M505" s="154">
        <v>6</v>
      </c>
      <c r="N505" s="154" t="s">
        <v>200</v>
      </c>
      <c r="O505" s="154">
        <v>0</v>
      </c>
      <c r="P505" s="150" t="s">
        <v>10</v>
      </c>
      <c r="Q505" s="150" t="s">
        <v>17</v>
      </c>
      <c r="V505" s="150">
        <v>16</v>
      </c>
      <c r="W505" s="150">
        <v>2</v>
      </c>
      <c r="X505" s="150">
        <v>2022</v>
      </c>
      <c r="Y505" s="150" t="str">
        <f t="shared" si="624"/>
        <v>16/2/2022</v>
      </c>
    </row>
    <row r="506" spans="1:25" x14ac:dyDescent="0.3">
      <c r="A506" s="144" t="s">
        <v>116</v>
      </c>
      <c r="B506" s="154" t="s">
        <v>175</v>
      </c>
      <c r="C506" s="154" t="s">
        <v>0</v>
      </c>
      <c r="D506" s="148" t="s">
        <v>240</v>
      </c>
      <c r="E506" s="155" t="s">
        <v>21</v>
      </c>
      <c r="F506" s="144">
        <v>26</v>
      </c>
      <c r="G506" s="144" t="s">
        <v>31</v>
      </c>
      <c r="H506" s="144">
        <v>1</v>
      </c>
      <c r="I506" s="144" t="str">
        <f t="shared" si="623"/>
        <v>ProVisioNET_study_119_03_cam3_1</v>
      </c>
      <c r="J506" s="149" t="s">
        <v>187</v>
      </c>
      <c r="K506" s="154" t="s">
        <v>195</v>
      </c>
      <c r="L506" s="154" t="s">
        <v>182</v>
      </c>
      <c r="M506" s="154">
        <v>6</v>
      </c>
      <c r="N506" s="154" t="s">
        <v>200</v>
      </c>
      <c r="O506" s="154">
        <v>0</v>
      </c>
      <c r="P506" s="150" t="s">
        <v>10</v>
      </c>
      <c r="Q506" s="150" t="s">
        <v>17</v>
      </c>
      <c r="V506" s="150">
        <v>16</v>
      </c>
      <c r="W506" s="150">
        <v>2</v>
      </c>
      <c r="X506" s="150">
        <v>2022</v>
      </c>
      <c r="Y506" s="150" t="str">
        <f t="shared" si="624"/>
        <v>16/2/2022</v>
      </c>
    </row>
    <row r="507" spans="1:25" x14ac:dyDescent="0.3">
      <c r="A507" s="144" t="s">
        <v>116</v>
      </c>
      <c r="B507" s="154" t="s">
        <v>175</v>
      </c>
      <c r="C507" s="154" t="s">
        <v>0</v>
      </c>
      <c r="D507" s="148" t="s">
        <v>240</v>
      </c>
      <c r="E507" s="155" t="s">
        <v>21</v>
      </c>
      <c r="F507" s="144">
        <v>26</v>
      </c>
      <c r="G507" s="144" t="s">
        <v>31</v>
      </c>
      <c r="H507" s="144">
        <v>2</v>
      </c>
      <c r="I507" s="144" t="str">
        <f t="shared" si="623"/>
        <v>ProVisioNET_study_119_03_cam3_2</v>
      </c>
      <c r="J507" s="149" t="s">
        <v>187</v>
      </c>
      <c r="K507" s="154" t="s">
        <v>195</v>
      </c>
      <c r="L507" s="154" t="s">
        <v>182</v>
      </c>
      <c r="M507" s="154">
        <v>6</v>
      </c>
      <c r="N507" s="154" t="s">
        <v>200</v>
      </c>
      <c r="O507" s="154">
        <v>0</v>
      </c>
      <c r="P507" s="150" t="s">
        <v>10</v>
      </c>
      <c r="Q507" s="150" t="s">
        <v>17</v>
      </c>
      <c r="V507" s="150">
        <v>16</v>
      </c>
      <c r="W507" s="150">
        <v>2</v>
      </c>
      <c r="X507" s="150">
        <v>2022</v>
      </c>
      <c r="Y507" s="150" t="str">
        <f t="shared" si="624"/>
        <v>16/2/2022</v>
      </c>
    </row>
    <row r="508" spans="1:25" x14ac:dyDescent="0.3">
      <c r="A508" s="144" t="s">
        <v>116</v>
      </c>
      <c r="B508" s="154" t="s">
        <v>175</v>
      </c>
      <c r="C508" s="154" t="s">
        <v>0</v>
      </c>
      <c r="D508" s="148" t="s">
        <v>240</v>
      </c>
      <c r="E508" s="155" t="s">
        <v>21</v>
      </c>
      <c r="F508" s="144">
        <v>26</v>
      </c>
      <c r="G508" s="144" t="s">
        <v>32</v>
      </c>
      <c r="H508" s="144">
        <v>1</v>
      </c>
      <c r="I508" s="144" t="str">
        <f t="shared" si="623"/>
        <v>ProVisioNET_study_119_03_cam4_1</v>
      </c>
      <c r="J508" s="149" t="s">
        <v>187</v>
      </c>
      <c r="K508" s="154" t="s">
        <v>195</v>
      </c>
      <c r="L508" s="154" t="s">
        <v>182</v>
      </c>
      <c r="M508" s="154">
        <v>6</v>
      </c>
      <c r="N508" s="154" t="s">
        <v>200</v>
      </c>
      <c r="O508" s="154">
        <v>0</v>
      </c>
      <c r="P508" s="150" t="s">
        <v>10</v>
      </c>
      <c r="Q508" s="150" t="s">
        <v>17</v>
      </c>
      <c r="V508" s="150">
        <v>16</v>
      </c>
      <c r="W508" s="150">
        <v>2</v>
      </c>
      <c r="X508" s="150">
        <v>2022</v>
      </c>
      <c r="Y508" s="150" t="str">
        <f t="shared" si="624"/>
        <v>16/2/2022</v>
      </c>
    </row>
    <row r="509" spans="1:25" x14ac:dyDescent="0.3">
      <c r="A509" s="144" t="s">
        <v>116</v>
      </c>
      <c r="B509" s="154" t="s">
        <v>175</v>
      </c>
      <c r="C509" s="154" t="s">
        <v>0</v>
      </c>
      <c r="D509" s="148" t="s">
        <v>240</v>
      </c>
      <c r="E509" s="155" t="s">
        <v>21</v>
      </c>
      <c r="F509" s="144">
        <v>26</v>
      </c>
      <c r="G509" s="144" t="s">
        <v>32</v>
      </c>
      <c r="H509" s="144">
        <v>2</v>
      </c>
      <c r="I509" s="144" t="str">
        <f t="shared" si="623"/>
        <v>ProVisioNET_study_119_03_cam4_2</v>
      </c>
      <c r="J509" s="149" t="s">
        <v>187</v>
      </c>
      <c r="K509" s="154" t="s">
        <v>195</v>
      </c>
      <c r="L509" s="154" t="s">
        <v>182</v>
      </c>
      <c r="M509" s="154">
        <v>6</v>
      </c>
      <c r="N509" s="154" t="s">
        <v>200</v>
      </c>
      <c r="O509" s="154">
        <v>0</v>
      </c>
      <c r="P509" s="150" t="s">
        <v>10</v>
      </c>
      <c r="Q509" s="150" t="s">
        <v>17</v>
      </c>
      <c r="V509" s="150">
        <v>16</v>
      </c>
      <c r="W509" s="150">
        <v>2</v>
      </c>
      <c r="X509" s="150">
        <v>2022</v>
      </c>
      <c r="Y509" s="150" t="str">
        <f t="shared" si="624"/>
        <v>16/2/2022</v>
      </c>
    </row>
    <row r="510" spans="1:25" x14ac:dyDescent="0.3">
      <c r="A510" s="144" t="s">
        <v>116</v>
      </c>
      <c r="B510" s="154" t="s">
        <v>175</v>
      </c>
      <c r="C510" s="154" t="s">
        <v>0</v>
      </c>
      <c r="D510" s="148" t="s">
        <v>240</v>
      </c>
      <c r="E510" s="155" t="s">
        <v>21</v>
      </c>
      <c r="F510" s="144">
        <v>26</v>
      </c>
      <c r="G510" s="144" t="s">
        <v>119</v>
      </c>
      <c r="I510" s="144" t="str">
        <f t="shared" ref="I510:I513" si="625">CONCATENATE(B510,"_",C510,"_",D510,"_",E510,"_",G510)</f>
        <v>ProVisioNET_study_119_03_glasses</v>
      </c>
      <c r="J510" s="149" t="s">
        <v>187</v>
      </c>
      <c r="K510" s="154" t="s">
        <v>195</v>
      </c>
      <c r="L510" s="154" t="s">
        <v>182</v>
      </c>
      <c r="M510" s="154">
        <v>6</v>
      </c>
      <c r="N510" s="154" t="s">
        <v>200</v>
      </c>
      <c r="O510" s="154">
        <v>0</v>
      </c>
      <c r="P510" s="150" t="s">
        <v>10</v>
      </c>
      <c r="Q510" s="150" t="s">
        <v>17</v>
      </c>
      <c r="V510" s="150">
        <v>16</v>
      </c>
      <c r="W510" s="150">
        <v>2</v>
      </c>
      <c r="X510" s="150">
        <v>2022</v>
      </c>
      <c r="Y510" s="150" t="str">
        <f t="shared" si="624"/>
        <v>16/2/2022</v>
      </c>
    </row>
    <row r="511" spans="1:25" x14ac:dyDescent="0.3">
      <c r="A511" s="144" t="s">
        <v>116</v>
      </c>
      <c r="B511" s="154" t="s">
        <v>175</v>
      </c>
      <c r="C511" s="154" t="s">
        <v>0</v>
      </c>
      <c r="D511" s="148" t="s">
        <v>240</v>
      </c>
      <c r="E511" s="155" t="s">
        <v>21</v>
      </c>
      <c r="F511" s="144">
        <v>26</v>
      </c>
      <c r="G511" s="144" t="s">
        <v>120</v>
      </c>
      <c r="I511" s="144" t="str">
        <f t="shared" si="625"/>
        <v>ProVisioNET_study_119_03_ambient</v>
      </c>
      <c r="J511" s="149" t="s">
        <v>187</v>
      </c>
      <c r="K511" s="154" t="s">
        <v>195</v>
      </c>
      <c r="L511" s="154" t="s">
        <v>182</v>
      </c>
      <c r="M511" s="154">
        <v>6</v>
      </c>
      <c r="N511" s="154" t="s">
        <v>200</v>
      </c>
      <c r="O511" s="154">
        <v>0</v>
      </c>
      <c r="P511" s="150" t="s">
        <v>10</v>
      </c>
      <c r="Q511" s="150" t="s">
        <v>17</v>
      </c>
      <c r="V511" s="150">
        <v>16</v>
      </c>
      <c r="W511" s="150">
        <v>2</v>
      </c>
      <c r="X511" s="150">
        <v>2022</v>
      </c>
      <c r="Y511" s="150" t="str">
        <f t="shared" si="624"/>
        <v>16/2/2022</v>
      </c>
    </row>
    <row r="512" spans="1:25" x14ac:dyDescent="0.3">
      <c r="A512" s="144" t="s">
        <v>116</v>
      </c>
      <c r="B512" s="154" t="s">
        <v>175</v>
      </c>
      <c r="C512" s="154" t="s">
        <v>0</v>
      </c>
      <c r="D512" s="148" t="s">
        <v>240</v>
      </c>
      <c r="E512" s="155" t="s">
        <v>21</v>
      </c>
      <c r="F512" s="144">
        <v>26</v>
      </c>
      <c r="G512" s="144" t="s">
        <v>121</v>
      </c>
      <c r="I512" s="144" t="str">
        <f t="shared" si="625"/>
        <v>ProVisioNET_study_119_03_ETrawdata</v>
      </c>
      <c r="J512" s="149" t="s">
        <v>187</v>
      </c>
      <c r="K512" s="154" t="s">
        <v>195</v>
      </c>
      <c r="L512" s="154" t="s">
        <v>182</v>
      </c>
      <c r="M512" s="154">
        <v>6</v>
      </c>
      <c r="N512" s="154" t="s">
        <v>200</v>
      </c>
      <c r="O512" s="154">
        <v>0</v>
      </c>
      <c r="P512" s="150" t="s">
        <v>10</v>
      </c>
      <c r="Q512" s="150" t="s">
        <v>17</v>
      </c>
      <c r="V512" s="150">
        <v>16</v>
      </c>
      <c r="W512" s="150">
        <v>2</v>
      </c>
      <c r="X512" s="150">
        <v>2022</v>
      </c>
      <c r="Y512" s="150" t="str">
        <f t="shared" si="624"/>
        <v>16/2/2022</v>
      </c>
    </row>
    <row r="513" spans="1:25" x14ac:dyDescent="0.3">
      <c r="A513" s="144" t="s">
        <v>116</v>
      </c>
      <c r="B513" s="154" t="s">
        <v>175</v>
      </c>
      <c r="C513" s="154" t="s">
        <v>0</v>
      </c>
      <c r="D513" s="148" t="s">
        <v>240</v>
      </c>
      <c r="E513" s="155" t="s">
        <v>21</v>
      </c>
      <c r="F513" s="144">
        <v>26</v>
      </c>
      <c r="G513" s="144" t="s">
        <v>185</v>
      </c>
      <c r="I513" s="144" t="str">
        <f t="shared" si="625"/>
        <v>ProVisioNET_study_119_03_sri_obs</v>
      </c>
      <c r="J513" s="149" t="s">
        <v>187</v>
      </c>
      <c r="K513" s="154" t="s">
        <v>195</v>
      </c>
      <c r="L513" s="154" t="s">
        <v>182</v>
      </c>
      <c r="M513" s="154">
        <v>6</v>
      </c>
      <c r="N513" s="154" t="s">
        <v>200</v>
      </c>
      <c r="O513" s="154">
        <v>0</v>
      </c>
      <c r="P513" s="150" t="s">
        <v>10</v>
      </c>
      <c r="Q513" s="150" t="s">
        <v>17</v>
      </c>
      <c r="V513" s="150">
        <v>16</v>
      </c>
      <c r="W513" s="150">
        <v>2</v>
      </c>
      <c r="X513" s="150">
        <v>2022</v>
      </c>
      <c r="Y513" s="150" t="str">
        <f t="shared" si="624"/>
        <v>16/2/2022</v>
      </c>
    </row>
    <row r="514" spans="1:25" x14ac:dyDescent="0.3">
      <c r="A514" s="144" t="s">
        <v>116</v>
      </c>
      <c r="B514" s="154" t="s">
        <v>175</v>
      </c>
      <c r="C514" s="154" t="s">
        <v>0</v>
      </c>
      <c r="D514" s="148" t="s">
        <v>240</v>
      </c>
      <c r="E514" s="155" t="s">
        <v>21</v>
      </c>
      <c r="F514" s="144">
        <v>26</v>
      </c>
      <c r="G514" s="144" t="s">
        <v>179</v>
      </c>
      <c r="H514" s="154">
        <v>1</v>
      </c>
      <c r="I514" s="144" t="str">
        <f>CONCATENATE(B514,"_",C514,"_",D514,"_",E514,"_",G514,"_",H514)</f>
        <v>ProVisioNET_study_119_03_sri_ambient_1</v>
      </c>
      <c r="J514" s="149" t="s">
        <v>187</v>
      </c>
      <c r="K514" s="154" t="s">
        <v>195</v>
      </c>
      <c r="L514" s="154" t="s">
        <v>182</v>
      </c>
      <c r="M514" s="154">
        <v>6</v>
      </c>
      <c r="N514" s="154" t="s">
        <v>200</v>
      </c>
      <c r="O514" s="154">
        <v>0</v>
      </c>
      <c r="P514" s="150" t="s">
        <v>10</v>
      </c>
      <c r="Q514" s="150" t="s">
        <v>17</v>
      </c>
      <c r="V514" s="150">
        <v>16</v>
      </c>
      <c r="W514" s="150">
        <v>2</v>
      </c>
      <c r="X514" s="150">
        <v>2022</v>
      </c>
      <c r="Y514" s="150" t="str">
        <f t="shared" si="624"/>
        <v>16/2/2022</v>
      </c>
    </row>
    <row r="515" spans="1:25" x14ac:dyDescent="0.3">
      <c r="A515" s="144" t="s">
        <v>116</v>
      </c>
      <c r="B515" s="154" t="s">
        <v>175</v>
      </c>
      <c r="C515" s="154" t="s">
        <v>0</v>
      </c>
      <c r="D515" s="148" t="s">
        <v>240</v>
      </c>
      <c r="E515" s="155" t="s">
        <v>21</v>
      </c>
      <c r="F515" s="144">
        <v>26</v>
      </c>
      <c r="G515" s="144" t="s">
        <v>179</v>
      </c>
      <c r="H515" s="154">
        <v>2</v>
      </c>
      <c r="I515" s="144" t="str">
        <f>CONCATENATE(B515,"_",C515,"_",D515,"_",E515,"_",G515,"_",H515)</f>
        <v>ProVisioNET_study_119_03_sri_ambient_2</v>
      </c>
      <c r="J515" s="149" t="s">
        <v>187</v>
      </c>
      <c r="K515" s="154" t="s">
        <v>195</v>
      </c>
      <c r="L515" s="154" t="s">
        <v>182</v>
      </c>
      <c r="M515" s="154">
        <v>6</v>
      </c>
      <c r="N515" s="154" t="s">
        <v>200</v>
      </c>
      <c r="O515" s="154">
        <v>0</v>
      </c>
      <c r="P515" s="150" t="s">
        <v>10</v>
      </c>
      <c r="Q515" s="150" t="s">
        <v>17</v>
      </c>
      <c r="V515" s="150">
        <v>16</v>
      </c>
      <c r="W515" s="150">
        <v>2</v>
      </c>
      <c r="X515" s="150">
        <v>2022</v>
      </c>
      <c r="Y515" s="150" t="str">
        <f t="shared" si="624"/>
        <v>16/2/2022</v>
      </c>
    </row>
    <row r="516" spans="1:25" x14ac:dyDescent="0.3">
      <c r="A516" s="144" t="s">
        <v>116</v>
      </c>
      <c r="B516" s="154" t="s">
        <v>175</v>
      </c>
      <c r="C516" s="154" t="s">
        <v>0</v>
      </c>
      <c r="D516" s="148" t="s">
        <v>240</v>
      </c>
      <c r="E516" s="155" t="s">
        <v>21</v>
      </c>
      <c r="F516" s="144">
        <v>26</v>
      </c>
      <c r="G516" s="144" t="s">
        <v>198</v>
      </c>
      <c r="I516" s="144" t="str">
        <f>CONCATENATE(B516,"_",C516,"_",D516,"_",E516,"_",G516)</f>
        <v>ProVisioNET_study_119_03_fitbit</v>
      </c>
      <c r="J516" s="149" t="s">
        <v>187</v>
      </c>
      <c r="K516" s="154" t="s">
        <v>195</v>
      </c>
      <c r="L516" s="154" t="s">
        <v>182</v>
      </c>
      <c r="M516" s="154">
        <v>6</v>
      </c>
      <c r="N516" s="154" t="s">
        <v>200</v>
      </c>
      <c r="O516" s="154">
        <v>0</v>
      </c>
      <c r="P516" s="150" t="s">
        <v>10</v>
      </c>
      <c r="Q516" s="150" t="s">
        <v>17</v>
      </c>
      <c r="V516" s="150">
        <v>16</v>
      </c>
      <c r="W516" s="150">
        <v>2</v>
      </c>
      <c r="X516" s="150">
        <v>2022</v>
      </c>
      <c r="Y516" s="150" t="str">
        <f>V516&amp;"/"&amp;W516&amp;"/"&amp;X516</f>
        <v>16/2/2022</v>
      </c>
    </row>
    <row r="517" spans="1:25" s="156" customFormat="1" x14ac:dyDescent="0.3">
      <c r="A517" s="151" t="s">
        <v>116</v>
      </c>
      <c r="B517" s="156" t="s">
        <v>175</v>
      </c>
      <c r="C517" s="156" t="s">
        <v>0</v>
      </c>
      <c r="D517" s="152" t="s">
        <v>240</v>
      </c>
      <c r="E517" s="157" t="s">
        <v>21</v>
      </c>
      <c r="F517" s="151">
        <v>26</v>
      </c>
      <c r="G517" s="151" t="s">
        <v>194</v>
      </c>
      <c r="I517" s="151" t="str">
        <f>CONCATENATE(B517,"_",C517,"_",D517,"_",E517,"_",G517)</f>
        <v>ProVisioNET_study_119_03_zed</v>
      </c>
      <c r="J517" s="153" t="s">
        <v>187</v>
      </c>
      <c r="K517" s="156" t="s">
        <v>195</v>
      </c>
      <c r="L517" s="156" t="s">
        <v>182</v>
      </c>
      <c r="M517" s="156">
        <v>6</v>
      </c>
      <c r="N517" s="156" t="s">
        <v>200</v>
      </c>
      <c r="O517" s="156">
        <v>0</v>
      </c>
      <c r="P517" s="151" t="s">
        <v>10</v>
      </c>
      <c r="Q517" s="151" t="s">
        <v>17</v>
      </c>
      <c r="V517" s="151">
        <v>16</v>
      </c>
      <c r="W517" s="151">
        <v>2</v>
      </c>
      <c r="X517" s="151">
        <v>2022</v>
      </c>
      <c r="Y517" s="151" t="str">
        <f>V517&amp;"/"&amp;W517&amp;"/"&amp;X517</f>
        <v>16/2/2022</v>
      </c>
    </row>
    <row r="518" spans="1:25" x14ac:dyDescent="0.3">
      <c r="A518" s="140" t="s">
        <v>116</v>
      </c>
      <c r="B518" s="141" t="s">
        <v>175</v>
      </c>
      <c r="C518" s="141" t="s">
        <v>0</v>
      </c>
      <c r="D518" s="142" t="s">
        <v>241</v>
      </c>
      <c r="E518" s="143" t="s">
        <v>22</v>
      </c>
      <c r="F518" s="141">
        <v>27</v>
      </c>
      <c r="G518" s="141" t="s">
        <v>116</v>
      </c>
      <c r="H518" s="141"/>
      <c r="I518" s="144" t="str">
        <f t="shared" ref="I518" si="626">CONCATENATE(B518,"_",C518,"_",D518,"_",E518,"_",G518)</f>
        <v>ProVisioNET_study_120_04_label</v>
      </c>
      <c r="J518" s="141" t="s">
        <v>114</v>
      </c>
      <c r="K518" s="145" t="s">
        <v>177</v>
      </c>
      <c r="L518" s="141" t="s">
        <v>182</v>
      </c>
      <c r="M518" s="141">
        <v>5</v>
      </c>
      <c r="N518" s="141" t="s">
        <v>183</v>
      </c>
      <c r="O518" s="141">
        <v>0</v>
      </c>
      <c r="P518" s="146" t="s">
        <v>10</v>
      </c>
      <c r="Q518" s="146" t="s">
        <v>17</v>
      </c>
      <c r="R518" s="146"/>
      <c r="S518" s="146"/>
      <c r="T518" s="146"/>
      <c r="U518" s="146"/>
      <c r="V518" s="146">
        <v>28</v>
      </c>
      <c r="W518" s="146">
        <v>2</v>
      </c>
      <c r="X518" s="146">
        <v>2022</v>
      </c>
      <c r="Y518" s="146" t="str">
        <f>V518&amp;"/"&amp;W518&amp;"/"&amp;X518</f>
        <v>28/2/2022</v>
      </c>
    </row>
    <row r="519" spans="1:25" x14ac:dyDescent="0.3">
      <c r="A519" s="144" t="s">
        <v>116</v>
      </c>
      <c r="B519" s="154" t="s">
        <v>175</v>
      </c>
      <c r="C519" s="154" t="s">
        <v>0</v>
      </c>
      <c r="D519" s="148" t="s">
        <v>241</v>
      </c>
      <c r="E519" s="155" t="s">
        <v>22</v>
      </c>
      <c r="F519" s="144">
        <v>27</v>
      </c>
      <c r="G519" s="144" t="s">
        <v>118</v>
      </c>
      <c r="H519" s="154">
        <v>1</v>
      </c>
      <c r="I519" s="144" t="str">
        <f t="shared" ref="I519:I526" si="627">CONCATENATE(B519,"_",C519,"_",D519,"_",E519,"_",G519,"_",H519)</f>
        <v>ProVisioNET_study_120_04_cam1_1</v>
      </c>
      <c r="J519" s="149" t="s">
        <v>187</v>
      </c>
      <c r="K519" s="154" t="s">
        <v>177</v>
      </c>
      <c r="L519" s="154" t="s">
        <v>182</v>
      </c>
      <c r="M519" s="154">
        <v>5</v>
      </c>
      <c r="N519" s="154" t="s">
        <v>183</v>
      </c>
      <c r="O519" s="154">
        <v>0</v>
      </c>
      <c r="P519" s="150" t="s">
        <v>10</v>
      </c>
      <c r="Q519" s="150" t="s">
        <v>17</v>
      </c>
      <c r="V519" s="150">
        <v>28</v>
      </c>
      <c r="W519" s="150">
        <v>2</v>
      </c>
      <c r="X519" s="150">
        <v>2022</v>
      </c>
      <c r="Y519" s="150" t="str">
        <f t="shared" ref="Y519:Y532" si="628">V519&amp;"/"&amp;W519&amp;"/"&amp;X519</f>
        <v>28/2/2022</v>
      </c>
    </row>
    <row r="520" spans="1:25" x14ac:dyDescent="0.3">
      <c r="A520" s="144" t="s">
        <v>116</v>
      </c>
      <c r="B520" s="154" t="s">
        <v>175</v>
      </c>
      <c r="C520" s="154" t="s">
        <v>0</v>
      </c>
      <c r="D520" s="148" t="s">
        <v>241</v>
      </c>
      <c r="E520" s="155" t="s">
        <v>22</v>
      </c>
      <c r="F520" s="144">
        <v>27</v>
      </c>
      <c r="G520" s="144" t="s">
        <v>118</v>
      </c>
      <c r="H520" s="144">
        <v>2</v>
      </c>
      <c r="I520" s="144" t="str">
        <f t="shared" si="627"/>
        <v>ProVisioNET_study_120_04_cam1_2</v>
      </c>
      <c r="J520" s="149" t="s">
        <v>187</v>
      </c>
      <c r="K520" s="154" t="s">
        <v>177</v>
      </c>
      <c r="L520" s="154" t="s">
        <v>182</v>
      </c>
      <c r="M520" s="154">
        <v>5</v>
      </c>
      <c r="N520" s="154" t="s">
        <v>183</v>
      </c>
      <c r="O520" s="154">
        <v>0</v>
      </c>
      <c r="P520" s="150" t="s">
        <v>10</v>
      </c>
      <c r="Q520" s="150" t="s">
        <v>17</v>
      </c>
      <c r="V520" s="150">
        <v>28</v>
      </c>
      <c r="W520" s="150">
        <v>2</v>
      </c>
      <c r="X520" s="150">
        <v>2022</v>
      </c>
      <c r="Y520" s="150" t="str">
        <f t="shared" si="628"/>
        <v>28/2/2022</v>
      </c>
    </row>
    <row r="521" spans="1:25" x14ac:dyDescent="0.3">
      <c r="A521" s="144" t="s">
        <v>116</v>
      </c>
      <c r="B521" s="154" t="s">
        <v>175</v>
      </c>
      <c r="C521" s="154" t="s">
        <v>0</v>
      </c>
      <c r="D521" s="148" t="s">
        <v>241</v>
      </c>
      <c r="E521" s="155" t="s">
        <v>22</v>
      </c>
      <c r="F521" s="144">
        <v>27</v>
      </c>
      <c r="G521" s="144" t="s">
        <v>30</v>
      </c>
      <c r="H521" s="144">
        <v>1</v>
      </c>
      <c r="I521" s="144" t="str">
        <f t="shared" si="627"/>
        <v>ProVisioNET_study_120_04_cam2_1</v>
      </c>
      <c r="J521" s="149" t="s">
        <v>187</v>
      </c>
      <c r="K521" s="154" t="s">
        <v>177</v>
      </c>
      <c r="L521" s="154" t="s">
        <v>182</v>
      </c>
      <c r="M521" s="154">
        <v>5</v>
      </c>
      <c r="N521" s="154" t="s">
        <v>183</v>
      </c>
      <c r="O521" s="154">
        <v>0</v>
      </c>
      <c r="P521" s="150" t="s">
        <v>10</v>
      </c>
      <c r="Q521" s="150" t="s">
        <v>17</v>
      </c>
      <c r="V521" s="150">
        <v>28</v>
      </c>
      <c r="W521" s="150">
        <v>2</v>
      </c>
      <c r="X521" s="150">
        <v>2022</v>
      </c>
      <c r="Y521" s="150" t="str">
        <f t="shared" si="628"/>
        <v>28/2/2022</v>
      </c>
    </row>
    <row r="522" spans="1:25" x14ac:dyDescent="0.3">
      <c r="A522" s="144" t="s">
        <v>116</v>
      </c>
      <c r="B522" s="154" t="s">
        <v>175</v>
      </c>
      <c r="C522" s="154" t="s">
        <v>0</v>
      </c>
      <c r="D522" s="148" t="s">
        <v>241</v>
      </c>
      <c r="E522" s="155" t="s">
        <v>22</v>
      </c>
      <c r="F522" s="144">
        <v>27</v>
      </c>
      <c r="G522" s="144" t="s">
        <v>30</v>
      </c>
      <c r="H522" s="144">
        <v>2</v>
      </c>
      <c r="I522" s="144" t="str">
        <f t="shared" si="627"/>
        <v>ProVisioNET_study_120_04_cam2_2</v>
      </c>
      <c r="J522" s="149" t="s">
        <v>187</v>
      </c>
      <c r="K522" s="154" t="s">
        <v>177</v>
      </c>
      <c r="L522" s="154" t="s">
        <v>182</v>
      </c>
      <c r="M522" s="154">
        <v>5</v>
      </c>
      <c r="N522" s="154" t="s">
        <v>183</v>
      </c>
      <c r="O522" s="154">
        <v>0</v>
      </c>
      <c r="P522" s="150" t="s">
        <v>10</v>
      </c>
      <c r="Q522" s="150" t="s">
        <v>17</v>
      </c>
      <c r="V522" s="150">
        <v>28</v>
      </c>
      <c r="W522" s="150">
        <v>2</v>
      </c>
      <c r="X522" s="150">
        <v>2022</v>
      </c>
      <c r="Y522" s="150" t="str">
        <f t="shared" si="628"/>
        <v>28/2/2022</v>
      </c>
    </row>
    <row r="523" spans="1:25" x14ac:dyDescent="0.3">
      <c r="A523" s="144" t="s">
        <v>116</v>
      </c>
      <c r="B523" s="154" t="s">
        <v>175</v>
      </c>
      <c r="C523" s="154" t="s">
        <v>0</v>
      </c>
      <c r="D523" s="148" t="s">
        <v>241</v>
      </c>
      <c r="E523" s="155" t="s">
        <v>22</v>
      </c>
      <c r="F523" s="144">
        <v>27</v>
      </c>
      <c r="G523" s="144" t="s">
        <v>31</v>
      </c>
      <c r="H523" s="144">
        <v>1</v>
      </c>
      <c r="I523" s="144" t="str">
        <f t="shared" si="627"/>
        <v>ProVisioNET_study_120_04_cam3_1</v>
      </c>
      <c r="J523" s="149" t="s">
        <v>187</v>
      </c>
      <c r="K523" s="154" t="s">
        <v>177</v>
      </c>
      <c r="L523" s="154" t="s">
        <v>182</v>
      </c>
      <c r="M523" s="154">
        <v>5</v>
      </c>
      <c r="N523" s="154" t="s">
        <v>183</v>
      </c>
      <c r="O523" s="154">
        <v>0</v>
      </c>
      <c r="P523" s="150" t="s">
        <v>10</v>
      </c>
      <c r="Q523" s="150" t="s">
        <v>17</v>
      </c>
      <c r="V523" s="150">
        <v>28</v>
      </c>
      <c r="W523" s="150">
        <v>2</v>
      </c>
      <c r="X523" s="150">
        <v>2022</v>
      </c>
      <c r="Y523" s="150" t="str">
        <f t="shared" si="628"/>
        <v>28/2/2022</v>
      </c>
    </row>
    <row r="524" spans="1:25" x14ac:dyDescent="0.3">
      <c r="A524" s="144" t="s">
        <v>116</v>
      </c>
      <c r="B524" s="154" t="s">
        <v>175</v>
      </c>
      <c r="C524" s="154" t="s">
        <v>0</v>
      </c>
      <c r="D524" s="148" t="s">
        <v>241</v>
      </c>
      <c r="E524" s="155" t="s">
        <v>22</v>
      </c>
      <c r="F524" s="144">
        <v>27</v>
      </c>
      <c r="G524" s="144" t="s">
        <v>31</v>
      </c>
      <c r="H524" s="144">
        <v>2</v>
      </c>
      <c r="I524" s="144" t="str">
        <f t="shared" si="627"/>
        <v>ProVisioNET_study_120_04_cam3_2</v>
      </c>
      <c r="J524" s="149" t="s">
        <v>187</v>
      </c>
      <c r="K524" s="154" t="s">
        <v>177</v>
      </c>
      <c r="L524" s="154" t="s">
        <v>182</v>
      </c>
      <c r="M524" s="154">
        <v>5</v>
      </c>
      <c r="N524" s="154" t="s">
        <v>183</v>
      </c>
      <c r="O524" s="154">
        <v>0</v>
      </c>
      <c r="P524" s="150" t="s">
        <v>10</v>
      </c>
      <c r="Q524" s="150" t="s">
        <v>17</v>
      </c>
      <c r="V524" s="150">
        <v>28</v>
      </c>
      <c r="W524" s="150">
        <v>2</v>
      </c>
      <c r="X524" s="150">
        <v>2022</v>
      </c>
      <c r="Y524" s="150" t="str">
        <f t="shared" si="628"/>
        <v>28/2/2022</v>
      </c>
    </row>
    <row r="525" spans="1:25" x14ac:dyDescent="0.3">
      <c r="A525" s="144" t="s">
        <v>116</v>
      </c>
      <c r="B525" s="154" t="s">
        <v>175</v>
      </c>
      <c r="C525" s="154" t="s">
        <v>0</v>
      </c>
      <c r="D525" s="148" t="s">
        <v>241</v>
      </c>
      <c r="E525" s="155" t="s">
        <v>22</v>
      </c>
      <c r="F525" s="144">
        <v>27</v>
      </c>
      <c r="G525" s="144" t="s">
        <v>32</v>
      </c>
      <c r="H525" s="144">
        <v>1</v>
      </c>
      <c r="I525" s="144" t="str">
        <f t="shared" si="627"/>
        <v>ProVisioNET_study_120_04_cam4_1</v>
      </c>
      <c r="J525" s="149" t="s">
        <v>187</v>
      </c>
      <c r="K525" s="154" t="s">
        <v>177</v>
      </c>
      <c r="L525" s="154" t="s">
        <v>182</v>
      </c>
      <c r="M525" s="154">
        <v>5</v>
      </c>
      <c r="N525" s="154" t="s">
        <v>183</v>
      </c>
      <c r="O525" s="154">
        <v>0</v>
      </c>
      <c r="P525" s="150" t="s">
        <v>10</v>
      </c>
      <c r="Q525" s="150" t="s">
        <v>17</v>
      </c>
      <c r="V525" s="150">
        <v>28</v>
      </c>
      <c r="W525" s="150">
        <v>2</v>
      </c>
      <c r="X525" s="150">
        <v>2022</v>
      </c>
      <c r="Y525" s="150" t="str">
        <f t="shared" si="628"/>
        <v>28/2/2022</v>
      </c>
    </row>
    <row r="526" spans="1:25" x14ac:dyDescent="0.3">
      <c r="A526" s="144" t="s">
        <v>116</v>
      </c>
      <c r="B526" s="154" t="s">
        <v>175</v>
      </c>
      <c r="C526" s="154" t="s">
        <v>0</v>
      </c>
      <c r="D526" s="148" t="s">
        <v>241</v>
      </c>
      <c r="E526" s="155" t="s">
        <v>22</v>
      </c>
      <c r="F526" s="144">
        <v>27</v>
      </c>
      <c r="G526" s="144" t="s">
        <v>32</v>
      </c>
      <c r="H526" s="144">
        <v>2</v>
      </c>
      <c r="I526" s="144" t="str">
        <f t="shared" si="627"/>
        <v>ProVisioNET_study_120_04_cam4_2</v>
      </c>
      <c r="J526" s="149" t="s">
        <v>187</v>
      </c>
      <c r="K526" s="154" t="s">
        <v>177</v>
      </c>
      <c r="L526" s="154" t="s">
        <v>182</v>
      </c>
      <c r="M526" s="154">
        <v>5</v>
      </c>
      <c r="N526" s="154" t="s">
        <v>183</v>
      </c>
      <c r="O526" s="154">
        <v>0</v>
      </c>
      <c r="P526" s="150" t="s">
        <v>10</v>
      </c>
      <c r="Q526" s="150" t="s">
        <v>17</v>
      </c>
      <c r="V526" s="150">
        <v>28</v>
      </c>
      <c r="W526" s="150">
        <v>2</v>
      </c>
      <c r="X526" s="150">
        <v>2022</v>
      </c>
      <c r="Y526" s="150" t="str">
        <f t="shared" si="628"/>
        <v>28/2/2022</v>
      </c>
    </row>
    <row r="527" spans="1:25" x14ac:dyDescent="0.3">
      <c r="A527" s="144" t="s">
        <v>116</v>
      </c>
      <c r="B527" s="154" t="s">
        <v>175</v>
      </c>
      <c r="C527" s="154" t="s">
        <v>0</v>
      </c>
      <c r="D527" s="148" t="s">
        <v>241</v>
      </c>
      <c r="E527" s="155" t="s">
        <v>22</v>
      </c>
      <c r="F527" s="144">
        <v>27</v>
      </c>
      <c r="G527" s="144" t="s">
        <v>119</v>
      </c>
      <c r="I527" s="144" t="str">
        <f t="shared" ref="I527:I530" si="629">CONCATENATE(B527,"_",C527,"_",D527,"_",E527,"_",G527)</f>
        <v>ProVisioNET_study_120_04_glasses</v>
      </c>
      <c r="J527" s="149" t="s">
        <v>187</v>
      </c>
      <c r="K527" s="154" t="s">
        <v>177</v>
      </c>
      <c r="L527" s="154" t="s">
        <v>182</v>
      </c>
      <c r="M527" s="154">
        <v>5</v>
      </c>
      <c r="N527" s="154" t="s">
        <v>183</v>
      </c>
      <c r="O527" s="154">
        <v>0</v>
      </c>
      <c r="P527" s="150" t="s">
        <v>10</v>
      </c>
      <c r="Q527" s="150" t="s">
        <v>17</v>
      </c>
      <c r="V527" s="150">
        <v>28</v>
      </c>
      <c r="W527" s="150">
        <v>2</v>
      </c>
      <c r="X527" s="150">
        <v>2022</v>
      </c>
      <c r="Y527" s="150" t="str">
        <f t="shared" si="628"/>
        <v>28/2/2022</v>
      </c>
    </row>
    <row r="528" spans="1:25" x14ac:dyDescent="0.3">
      <c r="A528" s="144" t="s">
        <v>116</v>
      </c>
      <c r="B528" s="154" t="s">
        <v>175</v>
      </c>
      <c r="C528" s="154" t="s">
        <v>0</v>
      </c>
      <c r="D528" s="148" t="s">
        <v>241</v>
      </c>
      <c r="E528" s="155" t="s">
        <v>22</v>
      </c>
      <c r="F528" s="144">
        <v>27</v>
      </c>
      <c r="G528" s="144" t="s">
        <v>120</v>
      </c>
      <c r="I528" s="144" t="str">
        <f t="shared" si="629"/>
        <v>ProVisioNET_study_120_04_ambient</v>
      </c>
      <c r="J528" s="149" t="s">
        <v>187</v>
      </c>
      <c r="K528" s="154" t="s">
        <v>177</v>
      </c>
      <c r="L528" s="154" t="s">
        <v>182</v>
      </c>
      <c r="M528" s="154">
        <v>5</v>
      </c>
      <c r="N528" s="154" t="s">
        <v>183</v>
      </c>
      <c r="O528" s="154">
        <v>0</v>
      </c>
      <c r="P528" s="150" t="s">
        <v>10</v>
      </c>
      <c r="Q528" s="150" t="s">
        <v>17</v>
      </c>
      <c r="V528" s="150">
        <v>28</v>
      </c>
      <c r="W528" s="150">
        <v>2</v>
      </c>
      <c r="X528" s="150">
        <v>2022</v>
      </c>
      <c r="Y528" s="150" t="str">
        <f t="shared" si="628"/>
        <v>28/2/2022</v>
      </c>
    </row>
    <row r="529" spans="1:25" x14ac:dyDescent="0.3">
      <c r="A529" s="144" t="s">
        <v>116</v>
      </c>
      <c r="B529" s="154" t="s">
        <v>175</v>
      </c>
      <c r="C529" s="154" t="s">
        <v>0</v>
      </c>
      <c r="D529" s="148" t="s">
        <v>241</v>
      </c>
      <c r="E529" s="155" t="s">
        <v>22</v>
      </c>
      <c r="F529" s="144">
        <v>27</v>
      </c>
      <c r="G529" s="144" t="s">
        <v>121</v>
      </c>
      <c r="I529" s="144" t="str">
        <f t="shared" si="629"/>
        <v>ProVisioNET_study_120_04_ETrawdata</v>
      </c>
      <c r="J529" s="149" t="s">
        <v>187</v>
      </c>
      <c r="K529" s="154" t="s">
        <v>177</v>
      </c>
      <c r="L529" s="154" t="s">
        <v>182</v>
      </c>
      <c r="M529" s="154">
        <v>5</v>
      </c>
      <c r="N529" s="154" t="s">
        <v>183</v>
      </c>
      <c r="O529" s="154">
        <v>0</v>
      </c>
      <c r="P529" s="150" t="s">
        <v>10</v>
      </c>
      <c r="Q529" s="150" t="s">
        <v>17</v>
      </c>
      <c r="V529" s="150">
        <v>28</v>
      </c>
      <c r="W529" s="150">
        <v>2</v>
      </c>
      <c r="X529" s="150">
        <v>2022</v>
      </c>
      <c r="Y529" s="150" t="str">
        <f t="shared" si="628"/>
        <v>28/2/2022</v>
      </c>
    </row>
    <row r="530" spans="1:25" x14ac:dyDescent="0.3">
      <c r="A530" s="144" t="s">
        <v>116</v>
      </c>
      <c r="B530" s="154" t="s">
        <v>175</v>
      </c>
      <c r="C530" s="154" t="s">
        <v>0</v>
      </c>
      <c r="D530" s="148" t="s">
        <v>241</v>
      </c>
      <c r="E530" s="155" t="s">
        <v>22</v>
      </c>
      <c r="F530" s="144">
        <v>27</v>
      </c>
      <c r="G530" s="144" t="s">
        <v>185</v>
      </c>
      <c r="I530" s="144" t="str">
        <f t="shared" si="629"/>
        <v>ProVisioNET_study_120_04_sri_obs</v>
      </c>
      <c r="J530" s="149" t="s">
        <v>187</v>
      </c>
      <c r="K530" s="154" t="s">
        <v>177</v>
      </c>
      <c r="L530" s="154" t="s">
        <v>182</v>
      </c>
      <c r="M530" s="154">
        <v>5</v>
      </c>
      <c r="N530" s="154" t="s">
        <v>183</v>
      </c>
      <c r="O530" s="154">
        <v>0</v>
      </c>
      <c r="P530" s="150" t="s">
        <v>10</v>
      </c>
      <c r="Q530" s="150" t="s">
        <v>17</v>
      </c>
      <c r="V530" s="150">
        <v>28</v>
      </c>
      <c r="W530" s="150">
        <v>2</v>
      </c>
      <c r="X530" s="150">
        <v>2022</v>
      </c>
      <c r="Y530" s="150" t="str">
        <f t="shared" si="628"/>
        <v>28/2/2022</v>
      </c>
    </row>
    <row r="531" spans="1:25" x14ac:dyDescent="0.3">
      <c r="A531" s="144" t="s">
        <v>116</v>
      </c>
      <c r="B531" s="154" t="s">
        <v>175</v>
      </c>
      <c r="C531" s="154" t="s">
        <v>0</v>
      </c>
      <c r="D531" s="148" t="s">
        <v>241</v>
      </c>
      <c r="E531" s="155" t="s">
        <v>22</v>
      </c>
      <c r="F531" s="144">
        <v>27</v>
      </c>
      <c r="G531" s="144" t="s">
        <v>179</v>
      </c>
      <c r="H531" s="154">
        <v>1</v>
      </c>
      <c r="I531" s="144" t="str">
        <f>CONCATENATE(B531,"_",C531,"_",D531,"_",E531,"_",G531,"_",H531)</f>
        <v>ProVisioNET_study_120_04_sri_ambient_1</v>
      </c>
      <c r="J531" s="149" t="s">
        <v>187</v>
      </c>
      <c r="K531" s="154" t="s">
        <v>177</v>
      </c>
      <c r="L531" s="154" t="s">
        <v>182</v>
      </c>
      <c r="M531" s="154">
        <v>5</v>
      </c>
      <c r="N531" s="154" t="s">
        <v>183</v>
      </c>
      <c r="O531" s="154">
        <v>0</v>
      </c>
      <c r="P531" s="150" t="s">
        <v>10</v>
      </c>
      <c r="Q531" s="150" t="s">
        <v>17</v>
      </c>
      <c r="V531" s="150">
        <v>28</v>
      </c>
      <c r="W531" s="150">
        <v>2</v>
      </c>
      <c r="X531" s="150">
        <v>2022</v>
      </c>
      <c r="Y531" s="150" t="str">
        <f t="shared" si="628"/>
        <v>28/2/2022</v>
      </c>
    </row>
    <row r="532" spans="1:25" x14ac:dyDescent="0.3">
      <c r="A532" s="144" t="s">
        <v>116</v>
      </c>
      <c r="B532" s="154" t="s">
        <v>175</v>
      </c>
      <c r="C532" s="154" t="s">
        <v>0</v>
      </c>
      <c r="D532" s="148" t="s">
        <v>241</v>
      </c>
      <c r="E532" s="155" t="s">
        <v>22</v>
      </c>
      <c r="F532" s="144">
        <v>27</v>
      </c>
      <c r="G532" s="144" t="s">
        <v>179</v>
      </c>
      <c r="H532" s="154">
        <v>2</v>
      </c>
      <c r="I532" s="144" t="str">
        <f>CONCATENATE(B532,"_",C532,"_",D532,"_",E532,"_",G532,"_",H532)</f>
        <v>ProVisioNET_study_120_04_sri_ambient_2</v>
      </c>
      <c r="J532" s="149" t="s">
        <v>187</v>
      </c>
      <c r="K532" s="154" t="s">
        <v>177</v>
      </c>
      <c r="L532" s="154" t="s">
        <v>182</v>
      </c>
      <c r="M532" s="154">
        <v>5</v>
      </c>
      <c r="N532" s="154" t="s">
        <v>183</v>
      </c>
      <c r="O532" s="154">
        <v>0</v>
      </c>
      <c r="P532" s="150" t="s">
        <v>10</v>
      </c>
      <c r="Q532" s="150" t="s">
        <v>17</v>
      </c>
      <c r="V532" s="150">
        <v>28</v>
      </c>
      <c r="W532" s="150">
        <v>2</v>
      </c>
      <c r="X532" s="150">
        <v>2022</v>
      </c>
      <c r="Y532" s="150" t="str">
        <f t="shared" si="628"/>
        <v>28/2/2022</v>
      </c>
    </row>
    <row r="533" spans="1:25" x14ac:dyDescent="0.3">
      <c r="A533" s="144" t="s">
        <v>116</v>
      </c>
      <c r="B533" s="154" t="s">
        <v>175</v>
      </c>
      <c r="C533" s="154" t="s">
        <v>0</v>
      </c>
      <c r="D533" s="148" t="s">
        <v>241</v>
      </c>
      <c r="E533" s="155" t="s">
        <v>22</v>
      </c>
      <c r="F533" s="144">
        <v>27</v>
      </c>
      <c r="G533" s="144" t="s">
        <v>198</v>
      </c>
      <c r="I533" s="144" t="str">
        <f>CONCATENATE(B533,"_",C533,"_",D533,"_",E533,"_",G533)</f>
        <v>ProVisioNET_study_120_04_fitbit</v>
      </c>
      <c r="J533" s="149" t="s">
        <v>187</v>
      </c>
      <c r="K533" s="154" t="s">
        <v>177</v>
      </c>
      <c r="L533" s="154" t="s">
        <v>182</v>
      </c>
      <c r="M533" s="154">
        <v>5</v>
      </c>
      <c r="N533" s="154" t="s">
        <v>183</v>
      </c>
      <c r="O533" s="154">
        <v>0</v>
      </c>
      <c r="P533" s="150" t="s">
        <v>10</v>
      </c>
      <c r="Q533" s="150" t="s">
        <v>17</v>
      </c>
      <c r="V533" s="150">
        <v>28</v>
      </c>
      <c r="W533" s="150">
        <v>2</v>
      </c>
      <c r="X533" s="150">
        <v>2022</v>
      </c>
      <c r="Y533" s="150" t="str">
        <f>V533&amp;"/"&amp;W533&amp;"/"&amp;X533</f>
        <v>28/2/2022</v>
      </c>
    </row>
    <row r="534" spans="1:25" s="156" customFormat="1" x14ac:dyDescent="0.3">
      <c r="A534" s="151" t="s">
        <v>116</v>
      </c>
      <c r="B534" s="156" t="s">
        <v>175</v>
      </c>
      <c r="C534" s="156" t="s">
        <v>0</v>
      </c>
      <c r="D534" s="152" t="s">
        <v>241</v>
      </c>
      <c r="E534" s="157" t="s">
        <v>22</v>
      </c>
      <c r="F534" s="151">
        <v>27</v>
      </c>
      <c r="G534" s="151" t="s">
        <v>194</v>
      </c>
      <c r="I534" s="151" t="str">
        <f>CONCATENATE(B534,"_",C534,"_",D534,"_",E534,"_",G534)</f>
        <v>ProVisioNET_study_120_04_zed</v>
      </c>
      <c r="J534" s="153" t="s">
        <v>187</v>
      </c>
      <c r="K534" s="156" t="s">
        <v>177</v>
      </c>
      <c r="L534" s="156" t="s">
        <v>182</v>
      </c>
      <c r="M534" s="156">
        <v>5</v>
      </c>
      <c r="N534" s="156" t="s">
        <v>183</v>
      </c>
      <c r="O534" s="156">
        <v>0</v>
      </c>
      <c r="P534" s="151" t="s">
        <v>10</v>
      </c>
      <c r="Q534" s="151" t="s">
        <v>17</v>
      </c>
      <c r="V534" s="151">
        <v>28</v>
      </c>
      <c r="W534" s="151">
        <v>2</v>
      </c>
      <c r="X534" s="151">
        <v>2022</v>
      </c>
      <c r="Y534" s="151" t="str">
        <f>V534&amp;"/"&amp;W534&amp;"/"&amp;X534</f>
        <v>28/2/2022</v>
      </c>
    </row>
    <row r="535" spans="1:25" x14ac:dyDescent="0.3">
      <c r="A535" s="140" t="s">
        <v>116</v>
      </c>
      <c r="B535" s="141" t="s">
        <v>175</v>
      </c>
      <c r="C535" s="141" t="s">
        <v>0</v>
      </c>
      <c r="D535" s="142" t="s">
        <v>242</v>
      </c>
      <c r="E535" s="143" t="s">
        <v>126</v>
      </c>
      <c r="F535" s="141">
        <v>28</v>
      </c>
      <c r="G535" s="141" t="s">
        <v>116</v>
      </c>
      <c r="H535" s="141"/>
      <c r="I535" s="144" t="str">
        <f t="shared" ref="I535" si="630">CONCATENATE(B535,"_",C535,"_",D535,"_",E535,"_",G535)</f>
        <v>ProVisioNET_study_121_05_label</v>
      </c>
      <c r="J535" s="141" t="s">
        <v>114</v>
      </c>
      <c r="K535" s="145" t="s">
        <v>177</v>
      </c>
      <c r="L535" s="141" t="s">
        <v>182</v>
      </c>
      <c r="M535" s="141">
        <v>9</v>
      </c>
      <c r="N535" s="141" t="s">
        <v>215</v>
      </c>
      <c r="O535" s="141">
        <v>0</v>
      </c>
      <c r="P535" s="146" t="s">
        <v>10</v>
      </c>
      <c r="Q535" s="146" t="s">
        <v>17</v>
      </c>
      <c r="R535" s="146"/>
      <c r="S535" s="146"/>
      <c r="T535" s="146"/>
      <c r="U535" s="146"/>
      <c r="V535" s="146">
        <v>2</v>
      </c>
      <c r="W535" s="146">
        <v>3</v>
      </c>
      <c r="X535" s="146">
        <v>2022</v>
      </c>
      <c r="Y535" s="146" t="str">
        <f>V535&amp;"/"&amp;W535&amp;"/"&amp;X535</f>
        <v>2/3/2022</v>
      </c>
    </row>
    <row r="536" spans="1:25" x14ac:dyDescent="0.3">
      <c r="A536" s="144" t="s">
        <v>116</v>
      </c>
      <c r="B536" s="154" t="s">
        <v>175</v>
      </c>
      <c r="C536" s="154" t="s">
        <v>0</v>
      </c>
      <c r="D536" s="148" t="s">
        <v>242</v>
      </c>
      <c r="E536" s="155" t="s">
        <v>126</v>
      </c>
      <c r="F536" s="144">
        <v>28</v>
      </c>
      <c r="G536" s="144" t="s">
        <v>118</v>
      </c>
      <c r="H536" s="154">
        <v>1</v>
      </c>
      <c r="I536" s="144" t="str">
        <f t="shared" ref="I536:I543" si="631">CONCATENATE(B536,"_",C536,"_",D536,"_",E536,"_",G536,"_",H536)</f>
        <v>ProVisioNET_study_121_05_cam1_1</v>
      </c>
      <c r="J536" s="149" t="s">
        <v>187</v>
      </c>
      <c r="K536" s="154" t="s">
        <v>177</v>
      </c>
      <c r="L536" s="154" t="s">
        <v>182</v>
      </c>
      <c r="M536" s="154">
        <v>9</v>
      </c>
      <c r="N536" s="154" t="s">
        <v>215</v>
      </c>
      <c r="O536" s="154">
        <v>0</v>
      </c>
      <c r="P536" s="150" t="s">
        <v>10</v>
      </c>
      <c r="Q536" s="150" t="s">
        <v>17</v>
      </c>
      <c r="V536" s="150">
        <v>2</v>
      </c>
      <c r="W536" s="150">
        <v>3</v>
      </c>
      <c r="X536" s="150">
        <v>2022</v>
      </c>
      <c r="Y536" s="150" t="str">
        <f t="shared" ref="Y536:Y549" si="632">V536&amp;"/"&amp;W536&amp;"/"&amp;X536</f>
        <v>2/3/2022</v>
      </c>
    </row>
    <row r="537" spans="1:25" x14ac:dyDescent="0.3">
      <c r="A537" s="144" t="s">
        <v>116</v>
      </c>
      <c r="B537" s="154" t="s">
        <v>175</v>
      </c>
      <c r="C537" s="154" t="s">
        <v>0</v>
      </c>
      <c r="D537" s="148" t="s">
        <v>242</v>
      </c>
      <c r="E537" s="155" t="s">
        <v>126</v>
      </c>
      <c r="F537" s="144">
        <v>28</v>
      </c>
      <c r="G537" s="144" t="s">
        <v>118</v>
      </c>
      <c r="H537" s="144">
        <v>2</v>
      </c>
      <c r="I537" s="144" t="str">
        <f t="shared" si="631"/>
        <v>ProVisioNET_study_121_05_cam1_2</v>
      </c>
      <c r="J537" s="149" t="s">
        <v>187</v>
      </c>
      <c r="K537" s="154" t="s">
        <v>177</v>
      </c>
      <c r="L537" s="154" t="s">
        <v>182</v>
      </c>
      <c r="M537" s="154">
        <v>9</v>
      </c>
      <c r="N537" s="154" t="s">
        <v>215</v>
      </c>
      <c r="O537" s="154">
        <v>0</v>
      </c>
      <c r="P537" s="150" t="s">
        <v>10</v>
      </c>
      <c r="Q537" s="150" t="s">
        <v>17</v>
      </c>
      <c r="V537" s="150">
        <v>2</v>
      </c>
      <c r="W537" s="150">
        <v>3</v>
      </c>
      <c r="X537" s="150">
        <v>2022</v>
      </c>
      <c r="Y537" s="150" t="str">
        <f t="shared" si="632"/>
        <v>2/3/2022</v>
      </c>
    </row>
    <row r="538" spans="1:25" x14ac:dyDescent="0.3">
      <c r="A538" s="144" t="s">
        <v>116</v>
      </c>
      <c r="B538" s="154" t="s">
        <v>175</v>
      </c>
      <c r="C538" s="154" t="s">
        <v>0</v>
      </c>
      <c r="D538" s="148" t="s">
        <v>242</v>
      </c>
      <c r="E538" s="155" t="s">
        <v>126</v>
      </c>
      <c r="F538" s="144">
        <v>28</v>
      </c>
      <c r="G538" s="144" t="s">
        <v>30</v>
      </c>
      <c r="H538" s="144">
        <v>1</v>
      </c>
      <c r="I538" s="144" t="str">
        <f t="shared" si="631"/>
        <v>ProVisioNET_study_121_05_cam2_1</v>
      </c>
      <c r="J538" s="149" t="s">
        <v>187</v>
      </c>
      <c r="K538" s="154" t="s">
        <v>177</v>
      </c>
      <c r="L538" s="154" t="s">
        <v>182</v>
      </c>
      <c r="M538" s="154">
        <v>9</v>
      </c>
      <c r="N538" s="154" t="s">
        <v>215</v>
      </c>
      <c r="O538" s="154">
        <v>0</v>
      </c>
      <c r="P538" s="150" t="s">
        <v>10</v>
      </c>
      <c r="Q538" s="150" t="s">
        <v>17</v>
      </c>
      <c r="V538" s="150">
        <v>2</v>
      </c>
      <c r="W538" s="150">
        <v>3</v>
      </c>
      <c r="X538" s="150">
        <v>2022</v>
      </c>
      <c r="Y538" s="150" t="str">
        <f t="shared" si="632"/>
        <v>2/3/2022</v>
      </c>
    </row>
    <row r="539" spans="1:25" x14ac:dyDescent="0.3">
      <c r="A539" s="144" t="s">
        <v>116</v>
      </c>
      <c r="B539" s="154" t="s">
        <v>175</v>
      </c>
      <c r="C539" s="154" t="s">
        <v>0</v>
      </c>
      <c r="D539" s="148" t="s">
        <v>242</v>
      </c>
      <c r="E539" s="155" t="s">
        <v>126</v>
      </c>
      <c r="F539" s="144">
        <v>28</v>
      </c>
      <c r="G539" s="144" t="s">
        <v>30</v>
      </c>
      <c r="H539" s="144">
        <v>2</v>
      </c>
      <c r="I539" s="144" t="str">
        <f t="shared" si="631"/>
        <v>ProVisioNET_study_121_05_cam2_2</v>
      </c>
      <c r="J539" s="149" t="s">
        <v>187</v>
      </c>
      <c r="K539" s="154" t="s">
        <v>177</v>
      </c>
      <c r="L539" s="154" t="s">
        <v>182</v>
      </c>
      <c r="M539" s="154">
        <v>9</v>
      </c>
      <c r="N539" s="154" t="s">
        <v>215</v>
      </c>
      <c r="O539" s="154">
        <v>0</v>
      </c>
      <c r="P539" s="150" t="s">
        <v>10</v>
      </c>
      <c r="Q539" s="150" t="s">
        <v>17</v>
      </c>
      <c r="V539" s="150">
        <v>2</v>
      </c>
      <c r="W539" s="150">
        <v>3</v>
      </c>
      <c r="X539" s="150">
        <v>2022</v>
      </c>
      <c r="Y539" s="150" t="str">
        <f t="shared" si="632"/>
        <v>2/3/2022</v>
      </c>
    </row>
    <row r="540" spans="1:25" x14ac:dyDescent="0.3">
      <c r="A540" s="144" t="s">
        <v>116</v>
      </c>
      <c r="B540" s="154" t="s">
        <v>175</v>
      </c>
      <c r="C540" s="154" t="s">
        <v>0</v>
      </c>
      <c r="D540" s="148" t="s">
        <v>242</v>
      </c>
      <c r="E540" s="155" t="s">
        <v>126</v>
      </c>
      <c r="F540" s="144">
        <v>28</v>
      </c>
      <c r="G540" s="144" t="s">
        <v>31</v>
      </c>
      <c r="H540" s="144">
        <v>1</v>
      </c>
      <c r="I540" s="144" t="str">
        <f t="shared" si="631"/>
        <v>ProVisioNET_study_121_05_cam3_1</v>
      </c>
      <c r="J540" s="149" t="s">
        <v>187</v>
      </c>
      <c r="K540" s="154" t="s">
        <v>177</v>
      </c>
      <c r="L540" s="154" t="s">
        <v>182</v>
      </c>
      <c r="M540" s="154">
        <v>9</v>
      </c>
      <c r="N540" s="154" t="s">
        <v>215</v>
      </c>
      <c r="O540" s="154">
        <v>0</v>
      </c>
      <c r="P540" s="150" t="s">
        <v>10</v>
      </c>
      <c r="Q540" s="150" t="s">
        <v>17</v>
      </c>
      <c r="V540" s="150">
        <v>2</v>
      </c>
      <c r="W540" s="150">
        <v>3</v>
      </c>
      <c r="X540" s="150">
        <v>2022</v>
      </c>
      <c r="Y540" s="150" t="str">
        <f t="shared" si="632"/>
        <v>2/3/2022</v>
      </c>
    </row>
    <row r="541" spans="1:25" x14ac:dyDescent="0.3">
      <c r="A541" s="144" t="s">
        <v>116</v>
      </c>
      <c r="B541" s="154" t="s">
        <v>175</v>
      </c>
      <c r="C541" s="154" t="s">
        <v>0</v>
      </c>
      <c r="D541" s="148" t="s">
        <v>242</v>
      </c>
      <c r="E541" s="155" t="s">
        <v>126</v>
      </c>
      <c r="F541" s="144">
        <v>28</v>
      </c>
      <c r="G541" s="144" t="s">
        <v>31</v>
      </c>
      <c r="H541" s="144">
        <v>2</v>
      </c>
      <c r="I541" s="144" t="str">
        <f t="shared" si="631"/>
        <v>ProVisioNET_study_121_05_cam3_2</v>
      </c>
      <c r="J541" s="149" t="s">
        <v>187</v>
      </c>
      <c r="K541" s="154" t="s">
        <v>177</v>
      </c>
      <c r="L541" s="154" t="s">
        <v>182</v>
      </c>
      <c r="M541" s="154">
        <v>9</v>
      </c>
      <c r="N541" s="154" t="s">
        <v>215</v>
      </c>
      <c r="O541" s="154">
        <v>0</v>
      </c>
      <c r="P541" s="150" t="s">
        <v>10</v>
      </c>
      <c r="Q541" s="150" t="s">
        <v>17</v>
      </c>
      <c r="V541" s="150">
        <v>2</v>
      </c>
      <c r="W541" s="150">
        <v>3</v>
      </c>
      <c r="X541" s="150">
        <v>2022</v>
      </c>
      <c r="Y541" s="150" t="str">
        <f t="shared" si="632"/>
        <v>2/3/2022</v>
      </c>
    </row>
    <row r="542" spans="1:25" x14ac:dyDescent="0.3">
      <c r="A542" s="144" t="s">
        <v>116</v>
      </c>
      <c r="B542" s="154" t="s">
        <v>175</v>
      </c>
      <c r="C542" s="154" t="s">
        <v>0</v>
      </c>
      <c r="D542" s="148" t="s">
        <v>242</v>
      </c>
      <c r="E542" s="155" t="s">
        <v>126</v>
      </c>
      <c r="F542" s="144">
        <v>28</v>
      </c>
      <c r="G542" s="144" t="s">
        <v>32</v>
      </c>
      <c r="H542" s="144">
        <v>1</v>
      </c>
      <c r="I542" s="144" t="str">
        <f t="shared" si="631"/>
        <v>ProVisioNET_study_121_05_cam4_1</v>
      </c>
      <c r="J542" s="149" t="s">
        <v>187</v>
      </c>
      <c r="K542" s="154" t="s">
        <v>177</v>
      </c>
      <c r="L542" s="154" t="s">
        <v>182</v>
      </c>
      <c r="M542" s="154">
        <v>9</v>
      </c>
      <c r="N542" s="154" t="s">
        <v>215</v>
      </c>
      <c r="O542" s="154">
        <v>0</v>
      </c>
      <c r="P542" s="150" t="s">
        <v>10</v>
      </c>
      <c r="Q542" s="150" t="s">
        <v>17</v>
      </c>
      <c r="V542" s="150">
        <v>2</v>
      </c>
      <c r="W542" s="150">
        <v>3</v>
      </c>
      <c r="X542" s="150">
        <v>2022</v>
      </c>
      <c r="Y542" s="150" t="str">
        <f t="shared" si="632"/>
        <v>2/3/2022</v>
      </c>
    </row>
    <row r="543" spans="1:25" x14ac:dyDescent="0.3">
      <c r="A543" s="144" t="s">
        <v>116</v>
      </c>
      <c r="B543" s="154" t="s">
        <v>175</v>
      </c>
      <c r="C543" s="154" t="s">
        <v>0</v>
      </c>
      <c r="D543" s="148" t="s">
        <v>242</v>
      </c>
      <c r="E543" s="155" t="s">
        <v>126</v>
      </c>
      <c r="F543" s="144">
        <v>28</v>
      </c>
      <c r="G543" s="144" t="s">
        <v>32</v>
      </c>
      <c r="H543" s="144">
        <v>2</v>
      </c>
      <c r="I543" s="144" t="str">
        <f t="shared" si="631"/>
        <v>ProVisioNET_study_121_05_cam4_2</v>
      </c>
      <c r="J543" s="149" t="s">
        <v>187</v>
      </c>
      <c r="K543" s="154" t="s">
        <v>177</v>
      </c>
      <c r="L543" s="154" t="s">
        <v>182</v>
      </c>
      <c r="M543" s="154">
        <v>9</v>
      </c>
      <c r="N543" s="154" t="s">
        <v>215</v>
      </c>
      <c r="O543" s="154">
        <v>0</v>
      </c>
      <c r="P543" s="150" t="s">
        <v>10</v>
      </c>
      <c r="Q543" s="150" t="s">
        <v>17</v>
      </c>
      <c r="V543" s="150">
        <v>2</v>
      </c>
      <c r="W543" s="150">
        <v>3</v>
      </c>
      <c r="X543" s="150">
        <v>2022</v>
      </c>
      <c r="Y543" s="150" t="str">
        <f t="shared" si="632"/>
        <v>2/3/2022</v>
      </c>
    </row>
    <row r="544" spans="1:25" x14ac:dyDescent="0.3">
      <c r="A544" s="144" t="s">
        <v>116</v>
      </c>
      <c r="B544" s="154" t="s">
        <v>175</v>
      </c>
      <c r="C544" s="154" t="s">
        <v>0</v>
      </c>
      <c r="D544" s="148" t="s">
        <v>242</v>
      </c>
      <c r="E544" s="155" t="s">
        <v>126</v>
      </c>
      <c r="F544" s="144">
        <v>28</v>
      </c>
      <c r="G544" s="144" t="s">
        <v>119</v>
      </c>
      <c r="I544" s="144" t="str">
        <f t="shared" ref="I544:I547" si="633">CONCATENATE(B544,"_",C544,"_",D544,"_",E544,"_",G544)</f>
        <v>ProVisioNET_study_121_05_glasses</v>
      </c>
      <c r="J544" s="149" t="s">
        <v>187</v>
      </c>
      <c r="K544" s="154" t="s">
        <v>177</v>
      </c>
      <c r="L544" s="154" t="s">
        <v>182</v>
      </c>
      <c r="M544" s="154">
        <v>9</v>
      </c>
      <c r="N544" s="154" t="s">
        <v>215</v>
      </c>
      <c r="O544" s="154">
        <v>0</v>
      </c>
      <c r="P544" s="150" t="s">
        <v>10</v>
      </c>
      <c r="Q544" s="150" t="s">
        <v>17</v>
      </c>
      <c r="V544" s="150">
        <v>2</v>
      </c>
      <c r="W544" s="150">
        <v>3</v>
      </c>
      <c r="X544" s="150">
        <v>2022</v>
      </c>
      <c r="Y544" s="150" t="str">
        <f t="shared" si="632"/>
        <v>2/3/2022</v>
      </c>
    </row>
    <row r="545" spans="1:25" x14ac:dyDescent="0.3">
      <c r="A545" s="144" t="s">
        <v>116</v>
      </c>
      <c r="B545" s="154" t="s">
        <v>175</v>
      </c>
      <c r="C545" s="154" t="s">
        <v>0</v>
      </c>
      <c r="D545" s="148" t="s">
        <v>242</v>
      </c>
      <c r="E545" s="155" t="s">
        <v>126</v>
      </c>
      <c r="F545" s="144">
        <v>28</v>
      </c>
      <c r="G545" s="144" t="s">
        <v>120</v>
      </c>
      <c r="I545" s="144" t="str">
        <f t="shared" si="633"/>
        <v>ProVisioNET_study_121_05_ambient</v>
      </c>
      <c r="J545" s="149" t="s">
        <v>187</v>
      </c>
      <c r="K545" s="154" t="s">
        <v>177</v>
      </c>
      <c r="L545" s="154" t="s">
        <v>182</v>
      </c>
      <c r="M545" s="154">
        <v>9</v>
      </c>
      <c r="N545" s="154" t="s">
        <v>215</v>
      </c>
      <c r="O545" s="154">
        <v>0</v>
      </c>
      <c r="P545" s="150" t="s">
        <v>10</v>
      </c>
      <c r="Q545" s="150" t="s">
        <v>17</v>
      </c>
      <c r="V545" s="150">
        <v>2</v>
      </c>
      <c r="W545" s="150">
        <v>3</v>
      </c>
      <c r="X545" s="150">
        <v>2022</v>
      </c>
      <c r="Y545" s="150" t="str">
        <f t="shared" si="632"/>
        <v>2/3/2022</v>
      </c>
    </row>
    <row r="546" spans="1:25" x14ac:dyDescent="0.3">
      <c r="A546" s="144" t="s">
        <v>116</v>
      </c>
      <c r="B546" s="154" t="s">
        <v>175</v>
      </c>
      <c r="C546" s="154" t="s">
        <v>0</v>
      </c>
      <c r="D546" s="148" t="s">
        <v>242</v>
      </c>
      <c r="E546" s="155" t="s">
        <v>126</v>
      </c>
      <c r="F546" s="144">
        <v>28</v>
      </c>
      <c r="G546" s="144" t="s">
        <v>121</v>
      </c>
      <c r="I546" s="144" t="str">
        <f t="shared" si="633"/>
        <v>ProVisioNET_study_121_05_ETrawdata</v>
      </c>
      <c r="J546" s="149" t="s">
        <v>187</v>
      </c>
      <c r="K546" s="154" t="s">
        <v>177</v>
      </c>
      <c r="L546" s="154" t="s">
        <v>182</v>
      </c>
      <c r="M546" s="154">
        <v>9</v>
      </c>
      <c r="N546" s="154" t="s">
        <v>215</v>
      </c>
      <c r="O546" s="154">
        <v>0</v>
      </c>
      <c r="P546" s="150" t="s">
        <v>10</v>
      </c>
      <c r="Q546" s="150" t="s">
        <v>17</v>
      </c>
      <c r="V546" s="150">
        <v>2</v>
      </c>
      <c r="W546" s="150">
        <v>3</v>
      </c>
      <c r="X546" s="150">
        <v>2022</v>
      </c>
      <c r="Y546" s="150" t="str">
        <f t="shared" si="632"/>
        <v>2/3/2022</v>
      </c>
    </row>
    <row r="547" spans="1:25" x14ac:dyDescent="0.3">
      <c r="A547" s="144" t="s">
        <v>116</v>
      </c>
      <c r="B547" s="154" t="s">
        <v>175</v>
      </c>
      <c r="C547" s="154" t="s">
        <v>0</v>
      </c>
      <c r="D547" s="148" t="s">
        <v>242</v>
      </c>
      <c r="E547" s="155" t="s">
        <v>126</v>
      </c>
      <c r="F547" s="144">
        <v>28</v>
      </c>
      <c r="G547" s="144" t="s">
        <v>185</v>
      </c>
      <c r="I547" s="144" t="str">
        <f t="shared" si="633"/>
        <v>ProVisioNET_study_121_05_sri_obs</v>
      </c>
      <c r="J547" s="149" t="s">
        <v>187</v>
      </c>
      <c r="K547" s="154" t="s">
        <v>177</v>
      </c>
      <c r="L547" s="154" t="s">
        <v>182</v>
      </c>
      <c r="M547" s="154">
        <v>9</v>
      </c>
      <c r="N547" s="154" t="s">
        <v>215</v>
      </c>
      <c r="O547" s="154">
        <v>0</v>
      </c>
      <c r="P547" s="150" t="s">
        <v>10</v>
      </c>
      <c r="Q547" s="150" t="s">
        <v>17</v>
      </c>
      <c r="V547" s="150">
        <v>2</v>
      </c>
      <c r="W547" s="150">
        <v>3</v>
      </c>
      <c r="X547" s="150">
        <v>2022</v>
      </c>
      <c r="Y547" s="150" t="str">
        <f t="shared" si="632"/>
        <v>2/3/2022</v>
      </c>
    </row>
    <row r="548" spans="1:25" x14ac:dyDescent="0.3">
      <c r="A548" s="144" t="s">
        <v>116</v>
      </c>
      <c r="B548" s="154" t="s">
        <v>175</v>
      </c>
      <c r="C548" s="154" t="s">
        <v>0</v>
      </c>
      <c r="D548" s="148" t="s">
        <v>242</v>
      </c>
      <c r="E548" s="155" t="s">
        <v>126</v>
      </c>
      <c r="F548" s="144">
        <v>28</v>
      </c>
      <c r="G548" s="144" t="s">
        <v>179</v>
      </c>
      <c r="H548" s="154">
        <v>1</v>
      </c>
      <c r="I548" s="144" t="str">
        <f>CONCATENATE(B548,"_",C548,"_",D548,"_",E548,"_",G548,"_",H548)</f>
        <v>ProVisioNET_study_121_05_sri_ambient_1</v>
      </c>
      <c r="J548" s="149" t="s">
        <v>187</v>
      </c>
      <c r="K548" s="154" t="s">
        <v>177</v>
      </c>
      <c r="L548" s="154" t="s">
        <v>182</v>
      </c>
      <c r="M548" s="154">
        <v>9</v>
      </c>
      <c r="N548" s="154" t="s">
        <v>215</v>
      </c>
      <c r="O548" s="154">
        <v>0</v>
      </c>
      <c r="P548" s="150" t="s">
        <v>10</v>
      </c>
      <c r="Q548" s="150" t="s">
        <v>17</v>
      </c>
      <c r="V548" s="150">
        <v>2</v>
      </c>
      <c r="W548" s="150">
        <v>3</v>
      </c>
      <c r="X548" s="150">
        <v>2022</v>
      </c>
      <c r="Y548" s="150" t="str">
        <f t="shared" si="632"/>
        <v>2/3/2022</v>
      </c>
    </row>
    <row r="549" spans="1:25" x14ac:dyDescent="0.3">
      <c r="A549" s="144" t="s">
        <v>116</v>
      </c>
      <c r="B549" s="154" t="s">
        <v>175</v>
      </c>
      <c r="C549" s="154" t="s">
        <v>0</v>
      </c>
      <c r="D549" s="148" t="s">
        <v>242</v>
      </c>
      <c r="E549" s="155" t="s">
        <v>126</v>
      </c>
      <c r="F549" s="144">
        <v>28</v>
      </c>
      <c r="G549" s="144" t="s">
        <v>179</v>
      </c>
      <c r="H549" s="154">
        <v>2</v>
      </c>
      <c r="I549" s="144" t="str">
        <f>CONCATENATE(B549,"_",C549,"_",D549,"_",E549,"_",G549,"_",H549)</f>
        <v>ProVisioNET_study_121_05_sri_ambient_2</v>
      </c>
      <c r="J549" s="149" t="s">
        <v>187</v>
      </c>
      <c r="K549" s="154" t="s">
        <v>177</v>
      </c>
      <c r="L549" s="154" t="s">
        <v>182</v>
      </c>
      <c r="M549" s="154">
        <v>9</v>
      </c>
      <c r="N549" s="154" t="s">
        <v>215</v>
      </c>
      <c r="O549" s="154">
        <v>0</v>
      </c>
      <c r="P549" s="150" t="s">
        <v>10</v>
      </c>
      <c r="Q549" s="150" t="s">
        <v>17</v>
      </c>
      <c r="V549" s="150">
        <v>2</v>
      </c>
      <c r="W549" s="150">
        <v>3</v>
      </c>
      <c r="X549" s="150">
        <v>2022</v>
      </c>
      <c r="Y549" s="150" t="str">
        <f t="shared" si="632"/>
        <v>2/3/2022</v>
      </c>
    </row>
    <row r="550" spans="1:25" x14ac:dyDescent="0.3">
      <c r="A550" s="144" t="s">
        <v>116</v>
      </c>
      <c r="B550" s="154" t="s">
        <v>175</v>
      </c>
      <c r="C550" s="154" t="s">
        <v>0</v>
      </c>
      <c r="D550" s="148" t="s">
        <v>242</v>
      </c>
      <c r="E550" s="155" t="s">
        <v>126</v>
      </c>
      <c r="F550" s="144">
        <v>28</v>
      </c>
      <c r="G550" s="144" t="s">
        <v>198</v>
      </c>
      <c r="I550" s="144" t="str">
        <f>CONCATENATE(B550,"_",C550,"_",D550,"_",E550,"_",G550)</f>
        <v>ProVisioNET_study_121_05_fitbit</v>
      </c>
      <c r="J550" s="149" t="s">
        <v>187</v>
      </c>
      <c r="K550" s="154" t="s">
        <v>177</v>
      </c>
      <c r="L550" s="154" t="s">
        <v>182</v>
      </c>
      <c r="M550" s="154">
        <v>9</v>
      </c>
      <c r="N550" s="154" t="s">
        <v>215</v>
      </c>
      <c r="O550" s="154">
        <v>0</v>
      </c>
      <c r="P550" s="150" t="s">
        <v>10</v>
      </c>
      <c r="Q550" s="150" t="s">
        <v>17</v>
      </c>
      <c r="V550" s="150">
        <v>2</v>
      </c>
      <c r="W550" s="150">
        <v>3</v>
      </c>
      <c r="X550" s="150">
        <v>2022</v>
      </c>
      <c r="Y550" s="150" t="str">
        <f>V550&amp;"/"&amp;W550&amp;"/"&amp;X550</f>
        <v>2/3/2022</v>
      </c>
    </row>
    <row r="551" spans="1:25" s="156" customFormat="1" x14ac:dyDescent="0.3">
      <c r="A551" s="151" t="s">
        <v>116</v>
      </c>
      <c r="B551" s="156" t="s">
        <v>175</v>
      </c>
      <c r="C551" s="156" t="s">
        <v>0</v>
      </c>
      <c r="D551" s="152" t="s">
        <v>242</v>
      </c>
      <c r="E551" s="157" t="s">
        <v>126</v>
      </c>
      <c r="F551" s="151">
        <v>28</v>
      </c>
      <c r="G551" s="151" t="s">
        <v>194</v>
      </c>
      <c r="I551" s="151" t="str">
        <f>CONCATENATE(B551,"_",C551,"_",D551,"_",E551,"_",G551)</f>
        <v>ProVisioNET_study_121_05_zed</v>
      </c>
      <c r="J551" s="153" t="s">
        <v>187</v>
      </c>
      <c r="K551" s="156" t="s">
        <v>177</v>
      </c>
      <c r="L551" s="156" t="s">
        <v>182</v>
      </c>
      <c r="M551" s="156">
        <v>9</v>
      </c>
      <c r="N551" s="156" t="s">
        <v>215</v>
      </c>
      <c r="O551" s="156">
        <v>0</v>
      </c>
      <c r="P551" s="151" t="s">
        <v>10</v>
      </c>
      <c r="Q551" s="151" t="s">
        <v>17</v>
      </c>
      <c r="V551" s="151">
        <v>2</v>
      </c>
      <c r="W551" s="151">
        <v>3</v>
      </c>
      <c r="X551" s="151">
        <v>2022</v>
      </c>
      <c r="Y551" s="151" t="str">
        <f>V551&amp;"/"&amp;W551&amp;"/"&amp;X551</f>
        <v>2/3/2022</v>
      </c>
    </row>
    <row r="567" spans="6:8" x14ac:dyDescent="0.3">
      <c r="F567" s="127"/>
      <c r="G567" s="127"/>
      <c r="H567" s="127"/>
    </row>
  </sheetData>
  <autoFilter ref="A1:Y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33203125" customWidth="1"/>
    <col min="4" max="4" width="63.44140625" bestFit="1" customWidth="1"/>
  </cols>
  <sheetData>
    <row r="1" spans="1:5" s="13" customFormat="1" x14ac:dyDescent="0.3">
      <c r="A1" s="13" t="s">
        <v>40</v>
      </c>
    </row>
    <row r="2" spans="1:5" s="13" customFormat="1" x14ac:dyDescent="0.3">
      <c r="A2" s="13" t="s">
        <v>41</v>
      </c>
    </row>
    <row r="4" spans="1:5" s="5" customFormat="1" x14ac:dyDescent="0.3">
      <c r="A4" s="5" t="s">
        <v>28</v>
      </c>
      <c r="B4" s="5" t="s">
        <v>26</v>
      </c>
      <c r="C4" s="5" t="s">
        <v>27</v>
      </c>
      <c r="D4" s="5" t="s">
        <v>39</v>
      </c>
      <c r="E4" s="5" t="s">
        <v>29</v>
      </c>
    </row>
    <row r="5" spans="1:5" s="1" customFormat="1" x14ac:dyDescent="0.3">
      <c r="A5" s="1">
        <v>1</v>
      </c>
      <c r="B5" s="6" t="s">
        <v>33</v>
      </c>
      <c r="C5" s="9" t="s">
        <v>34</v>
      </c>
    </row>
    <row r="6" spans="1:5" s="1" customFormat="1" x14ac:dyDescent="0.3">
      <c r="C6" s="9" t="s">
        <v>35</v>
      </c>
    </row>
    <row r="7" spans="1:5" s="1" customFormat="1" x14ac:dyDescent="0.3">
      <c r="C7" s="9" t="s">
        <v>36</v>
      </c>
    </row>
    <row r="8" spans="1:5" s="1" customFormat="1" x14ac:dyDescent="0.3">
      <c r="C8" s="9" t="s">
        <v>37</v>
      </c>
    </row>
    <row r="9" spans="1:5" s="1" customFormat="1" x14ac:dyDescent="0.3">
      <c r="C9" s="9" t="s">
        <v>38</v>
      </c>
    </row>
    <row r="10" spans="1:5" s="3" customFormat="1" x14ac:dyDescent="0.3">
      <c r="C10" s="10"/>
    </row>
    <row r="11" spans="1:5" s="1" customFormat="1" x14ac:dyDescent="0.3">
      <c r="A11" s="1">
        <v>2</v>
      </c>
      <c r="B11" s="6" t="s">
        <v>42</v>
      </c>
      <c r="C11" s="9" t="s">
        <v>43</v>
      </c>
    </row>
    <row r="12" spans="1:5" s="1" customFormat="1" x14ac:dyDescent="0.3">
      <c r="C12" s="9" t="s">
        <v>44</v>
      </c>
    </row>
    <row r="13" spans="1:5" s="1" customFormat="1" x14ac:dyDescent="0.3">
      <c r="C13" s="9" t="s">
        <v>45</v>
      </c>
    </row>
    <row r="14" spans="1:5" s="1" customFormat="1" x14ac:dyDescent="0.3">
      <c r="C14" s="9" t="s">
        <v>46</v>
      </c>
    </row>
    <row r="15" spans="1:5" s="1" customFormat="1" x14ac:dyDescent="0.3">
      <c r="C15" s="9" t="s">
        <v>47</v>
      </c>
    </row>
    <row r="16" spans="1:5" s="1" customFormat="1" x14ac:dyDescent="0.3">
      <c r="C16" s="9" t="s">
        <v>48</v>
      </c>
    </row>
    <row r="17" spans="1:3" s="3" customFormat="1" x14ac:dyDescent="0.3">
      <c r="C17" s="10"/>
    </row>
    <row r="18" spans="1:3" s="1" customFormat="1" x14ac:dyDescent="0.3">
      <c r="A18" s="1">
        <v>3</v>
      </c>
      <c r="B18" s="7" t="s">
        <v>49</v>
      </c>
      <c r="C18" s="9" t="s">
        <v>50</v>
      </c>
    </row>
    <row r="19" spans="1:3" s="1" customFormat="1" x14ac:dyDescent="0.3">
      <c r="C19" s="9" t="s">
        <v>51</v>
      </c>
    </row>
    <row r="20" spans="1:3" s="1" customFormat="1" x14ac:dyDescent="0.3">
      <c r="C20" s="9" t="s">
        <v>52</v>
      </c>
    </row>
    <row r="21" spans="1:3" s="1" customFormat="1" x14ac:dyDescent="0.3">
      <c r="C21" s="9" t="s">
        <v>53</v>
      </c>
    </row>
    <row r="22" spans="1:3" s="1" customFormat="1" x14ac:dyDescent="0.3">
      <c r="C22" s="9" t="s">
        <v>54</v>
      </c>
    </row>
    <row r="23" spans="1:3" s="3" customFormat="1" x14ac:dyDescent="0.3">
      <c r="C23" s="10"/>
    </row>
    <row r="24" spans="1:3" s="1" customFormat="1" x14ac:dyDescent="0.3">
      <c r="A24" s="1">
        <v>4</v>
      </c>
      <c r="B24" s="7" t="s">
        <v>55</v>
      </c>
      <c r="C24" s="9" t="s">
        <v>56</v>
      </c>
    </row>
    <row r="25" spans="1:3" s="1" customFormat="1" x14ac:dyDescent="0.3">
      <c r="C25" s="9" t="s">
        <v>57</v>
      </c>
    </row>
    <row r="26" spans="1:3" s="1" customFormat="1" x14ac:dyDescent="0.3">
      <c r="C26" s="9" t="s">
        <v>58</v>
      </c>
    </row>
    <row r="27" spans="1:3" s="1" customFormat="1" x14ac:dyDescent="0.3">
      <c r="C27" s="9" t="s">
        <v>59</v>
      </c>
    </row>
    <row r="28" spans="1:3" s="1" customFormat="1" x14ac:dyDescent="0.3">
      <c r="C28" s="9" t="s">
        <v>60</v>
      </c>
    </row>
    <row r="29" spans="1:3" s="1" customFormat="1" x14ac:dyDescent="0.3">
      <c r="C29" s="9" t="s">
        <v>61</v>
      </c>
    </row>
    <row r="30" spans="1:3" s="15" customFormat="1" ht="15" thickBot="1" x14ac:dyDescent="0.35"/>
    <row r="31" spans="1:3" s="14" customFormat="1" ht="15" thickTop="1" x14ac:dyDescent="0.3">
      <c r="A31" s="12" t="s">
        <v>76</v>
      </c>
      <c r="C31" s="12"/>
    </row>
    <row r="32" spans="1:3" s="1" customFormat="1" x14ac:dyDescent="0.3">
      <c r="A32" s="1">
        <v>5</v>
      </c>
      <c r="B32" s="8" t="s">
        <v>62</v>
      </c>
      <c r="C32" s="9" t="s">
        <v>69</v>
      </c>
    </row>
    <row r="33" spans="1:5" s="1" customFormat="1" x14ac:dyDescent="0.3">
      <c r="C33" s="9" t="s">
        <v>70</v>
      </c>
    </row>
    <row r="34" spans="1:5" s="1" customFormat="1" x14ac:dyDescent="0.3">
      <c r="C34" s="9" t="s">
        <v>71</v>
      </c>
    </row>
    <row r="35" spans="1:5" s="1" customFormat="1" x14ac:dyDescent="0.3">
      <c r="C35" s="9" t="s">
        <v>72</v>
      </c>
    </row>
    <row r="36" spans="1:5" s="1" customFormat="1" x14ac:dyDescent="0.3">
      <c r="C36" s="9" t="s">
        <v>73</v>
      </c>
    </row>
    <row r="37" spans="1:5" s="1" customFormat="1" x14ac:dyDescent="0.3">
      <c r="C37" s="9" t="s">
        <v>74</v>
      </c>
    </row>
    <row r="38" spans="1:5" s="1" customFormat="1" x14ac:dyDescent="0.3">
      <c r="C38" s="9" t="s">
        <v>75</v>
      </c>
    </row>
    <row r="39" spans="1:5" s="3" customFormat="1" x14ac:dyDescent="0.3">
      <c r="C39" s="10"/>
    </row>
    <row r="40" spans="1:5" s="1" customFormat="1" x14ac:dyDescent="0.3">
      <c r="A40" s="1">
        <v>6</v>
      </c>
      <c r="B40" s="8" t="s">
        <v>63</v>
      </c>
      <c r="C40" s="9" t="s">
        <v>77</v>
      </c>
    </row>
    <row r="41" spans="1:5" s="1" customFormat="1" x14ac:dyDescent="0.3">
      <c r="C41" s="9" t="s">
        <v>78</v>
      </c>
    </row>
    <row r="42" spans="1:5" s="1" customFormat="1" x14ac:dyDescent="0.3">
      <c r="C42" s="9" t="s">
        <v>113</v>
      </c>
    </row>
    <row r="43" spans="1:5" s="1" customFormat="1" x14ac:dyDescent="0.3">
      <c r="C43" s="9" t="s">
        <v>79</v>
      </c>
    </row>
    <row r="44" spans="1:5" s="1" customFormat="1" x14ac:dyDescent="0.3">
      <c r="C44" s="9" t="s">
        <v>80</v>
      </c>
    </row>
    <row r="45" spans="1:5" s="1" customFormat="1" x14ac:dyDescent="0.3">
      <c r="C45" s="9" t="s">
        <v>81</v>
      </c>
    </row>
    <row r="46" spans="1:5" s="3" customFormat="1" x14ac:dyDescent="0.3">
      <c r="C46" s="10"/>
    </row>
    <row r="47" spans="1:5" s="1" customFormat="1" x14ac:dyDescent="0.3">
      <c r="A47" s="1">
        <v>7</v>
      </c>
      <c r="B47" s="8" t="s">
        <v>64</v>
      </c>
      <c r="C47" s="9" t="s">
        <v>82</v>
      </c>
      <c r="E47" s="11"/>
    </row>
    <row r="48" spans="1:5" s="1" customFormat="1" x14ac:dyDescent="0.3">
      <c r="C48" s="9" t="s">
        <v>83</v>
      </c>
      <c r="E48" s="11"/>
    </row>
    <row r="49" spans="1:5" s="1" customFormat="1" x14ac:dyDescent="0.3">
      <c r="C49" s="9" t="s">
        <v>84</v>
      </c>
      <c r="E49" s="11"/>
    </row>
    <row r="50" spans="1:5" s="1" customFormat="1" x14ac:dyDescent="0.3">
      <c r="C50" s="9" t="s">
        <v>85</v>
      </c>
      <c r="E50" s="11"/>
    </row>
    <row r="51" spans="1:5" s="3" customFormat="1" x14ac:dyDescent="0.3">
      <c r="E51" s="10"/>
    </row>
    <row r="52" spans="1:5" s="4" customFormat="1" x14ac:dyDescent="0.3">
      <c r="A52" s="4">
        <v>8</v>
      </c>
      <c r="B52" s="20" t="s">
        <v>109</v>
      </c>
      <c r="C52" s="9" t="s">
        <v>110</v>
      </c>
    </row>
    <row r="53" spans="1:5" x14ac:dyDescent="0.3">
      <c r="C53" s="9" t="s">
        <v>111</v>
      </c>
    </row>
    <row r="54" spans="1:5" x14ac:dyDescent="0.3">
      <c r="C54" s="9" t="s">
        <v>112</v>
      </c>
    </row>
    <row r="57" spans="1:5" s="1" customFormat="1" x14ac:dyDescent="0.3">
      <c r="A57" s="12" t="s">
        <v>86</v>
      </c>
      <c r="B57" s="12"/>
      <c r="E57" s="11"/>
    </row>
    <row r="58" spans="1:5" s="1" customFormat="1" x14ac:dyDescent="0.3">
      <c r="A58" s="11" t="s">
        <v>87</v>
      </c>
      <c r="B58" s="11"/>
    </row>
    <row r="59" spans="1:5" s="1" customFormat="1" x14ac:dyDescent="0.3">
      <c r="A59" s="11" t="s">
        <v>65</v>
      </c>
      <c r="B59" s="11"/>
    </row>
    <row r="60" spans="1:5" s="1" customFormat="1" x14ac:dyDescent="0.3">
      <c r="A60" s="11" t="s">
        <v>66</v>
      </c>
      <c r="B60" s="11" t="s">
        <v>67</v>
      </c>
      <c r="C60" s="11"/>
    </row>
    <row r="61" spans="1:5" s="1" customFormat="1" x14ac:dyDescent="0.3">
      <c r="A61" s="11" t="s">
        <v>68</v>
      </c>
      <c r="B61" s="11"/>
      <c r="C61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ColWidth="11.5546875" defaultRowHeight="14.4" x14ac:dyDescent="0.3"/>
  <cols>
    <col min="1" max="1" width="11.5546875" style="69"/>
    <col min="2" max="9" width="15.6640625" style="82" bestFit="1" customWidth="1"/>
    <col min="10" max="10" width="13.5546875" style="82" bestFit="1" customWidth="1"/>
    <col min="11" max="11" width="11.5546875" style="1"/>
    <col min="12" max="12" width="13.5546875" style="11" bestFit="1" customWidth="1"/>
    <col min="13" max="13" width="20.44140625" style="11" customWidth="1"/>
    <col min="14" max="14" width="22.6640625" style="11" bestFit="1" customWidth="1"/>
    <col min="15" max="21" width="11.5546875" style="11"/>
    <col min="22" max="16384" width="11.5546875" style="1"/>
  </cols>
  <sheetData>
    <row r="1" spans="1:22" s="54" customFormat="1" ht="28.8" x14ac:dyDescent="0.3">
      <c r="A1" s="69" t="s">
        <v>146</v>
      </c>
      <c r="B1" s="70" t="s">
        <v>144</v>
      </c>
      <c r="C1" s="70" t="s">
        <v>144</v>
      </c>
      <c r="D1" s="95" t="s">
        <v>144</v>
      </c>
      <c r="E1" s="90" t="s">
        <v>144</v>
      </c>
      <c r="F1" s="70" t="s">
        <v>144</v>
      </c>
      <c r="G1" s="95" t="s">
        <v>144</v>
      </c>
      <c r="H1" s="90" t="s">
        <v>144</v>
      </c>
      <c r="I1" s="70" t="s">
        <v>144</v>
      </c>
      <c r="J1" s="70" t="s">
        <v>144</v>
      </c>
      <c r="L1" s="59" t="s">
        <v>140</v>
      </c>
      <c r="M1" s="59"/>
      <c r="N1" s="59"/>
      <c r="O1" s="59"/>
      <c r="P1" s="59"/>
      <c r="Q1" s="59"/>
      <c r="R1" s="59"/>
      <c r="S1" s="59"/>
      <c r="T1" s="59"/>
      <c r="U1" s="59"/>
    </row>
    <row r="2" spans="1:22" ht="15" thickBot="1" x14ac:dyDescent="0.35">
      <c r="A2" s="71">
        <v>1</v>
      </c>
      <c r="B2" s="72" t="s">
        <v>12</v>
      </c>
      <c r="C2" s="72" t="s">
        <v>13</v>
      </c>
      <c r="D2" s="96" t="s">
        <v>14</v>
      </c>
      <c r="E2" s="91" t="s">
        <v>12</v>
      </c>
      <c r="F2" s="72" t="s">
        <v>14</v>
      </c>
      <c r="G2" s="96" t="s">
        <v>13</v>
      </c>
      <c r="H2" s="91" t="s">
        <v>14</v>
      </c>
      <c r="I2" s="72" t="s">
        <v>12</v>
      </c>
      <c r="J2" s="72" t="s">
        <v>13</v>
      </c>
      <c r="L2" s="55" t="s">
        <v>145</v>
      </c>
      <c r="O2" s="59" t="s">
        <v>155</v>
      </c>
      <c r="S2" s="59" t="s">
        <v>170</v>
      </c>
    </row>
    <row r="3" spans="1:22" ht="15" thickBot="1" x14ac:dyDescent="0.35">
      <c r="A3" s="73"/>
      <c r="B3" s="74" t="s">
        <v>149</v>
      </c>
      <c r="C3" s="74" t="s">
        <v>147</v>
      </c>
      <c r="D3" s="97" t="s">
        <v>88</v>
      </c>
      <c r="E3" s="92" t="s">
        <v>148</v>
      </c>
      <c r="F3" s="74" t="s">
        <v>89</v>
      </c>
      <c r="G3" s="97" t="s">
        <v>123</v>
      </c>
      <c r="H3" s="92" t="s">
        <v>124</v>
      </c>
      <c r="I3" s="74" t="s">
        <v>173</v>
      </c>
      <c r="J3" s="75" t="s">
        <v>130</v>
      </c>
      <c r="L3" s="66" t="s">
        <v>131</v>
      </c>
      <c r="M3" s="65" t="s">
        <v>130</v>
      </c>
      <c r="N3" s="64" t="s">
        <v>156</v>
      </c>
      <c r="O3" s="67" t="s">
        <v>151</v>
      </c>
      <c r="P3" s="67"/>
      <c r="Q3" s="67"/>
      <c r="R3" s="67"/>
      <c r="S3" s="67" t="s">
        <v>165</v>
      </c>
      <c r="T3" s="67"/>
      <c r="U3" s="67"/>
      <c r="V3" s="68"/>
    </row>
    <row r="4" spans="1:22" ht="15" thickBot="1" x14ac:dyDescent="0.35">
      <c r="A4" s="71">
        <v>2</v>
      </c>
      <c r="B4" s="72" t="s">
        <v>14</v>
      </c>
      <c r="C4" s="72" t="s">
        <v>13</v>
      </c>
      <c r="D4" s="96" t="s">
        <v>12</v>
      </c>
      <c r="E4" s="91" t="s">
        <v>13</v>
      </c>
      <c r="F4" s="72" t="s">
        <v>14</v>
      </c>
      <c r="G4" s="96" t="s">
        <v>12</v>
      </c>
      <c r="H4" s="91" t="s">
        <v>13</v>
      </c>
      <c r="I4" s="72" t="s">
        <v>12</v>
      </c>
      <c r="J4" s="72" t="s">
        <v>14</v>
      </c>
      <c r="L4" s="11" t="s">
        <v>132</v>
      </c>
      <c r="M4" s="60" t="s">
        <v>149</v>
      </c>
      <c r="N4" s="63" t="s">
        <v>157</v>
      </c>
      <c r="O4" s="57" t="s">
        <v>150</v>
      </c>
      <c r="S4" s="11" t="s">
        <v>169</v>
      </c>
    </row>
    <row r="5" spans="1:22" ht="15" thickBot="1" x14ac:dyDescent="0.35">
      <c r="A5" s="73"/>
      <c r="B5" s="74" t="s">
        <v>147</v>
      </c>
      <c r="C5" s="74" t="s">
        <v>148</v>
      </c>
      <c r="D5" s="97" t="s">
        <v>149</v>
      </c>
      <c r="E5" s="92" t="s">
        <v>123</v>
      </c>
      <c r="F5" s="74" t="s">
        <v>88</v>
      </c>
      <c r="G5" s="97" t="s">
        <v>173</v>
      </c>
      <c r="H5" s="92" t="s">
        <v>89</v>
      </c>
      <c r="I5" s="74" t="s">
        <v>124</v>
      </c>
      <c r="J5" s="75" t="s">
        <v>130</v>
      </c>
      <c r="L5" s="11" t="s">
        <v>133</v>
      </c>
      <c r="M5" s="60" t="s">
        <v>147</v>
      </c>
      <c r="N5" s="63" t="s">
        <v>158</v>
      </c>
      <c r="O5" s="58" t="s">
        <v>172</v>
      </c>
      <c r="S5" s="11" t="s">
        <v>169</v>
      </c>
    </row>
    <row r="6" spans="1:22" ht="15" thickBot="1" x14ac:dyDescent="0.35">
      <c r="A6" s="71">
        <v>3</v>
      </c>
      <c r="B6" s="72" t="s">
        <v>12</v>
      </c>
      <c r="C6" s="72" t="s">
        <v>13</v>
      </c>
      <c r="D6" s="96" t="s">
        <v>14</v>
      </c>
      <c r="E6" s="91" t="s">
        <v>12</v>
      </c>
      <c r="F6" s="72" t="s">
        <v>14</v>
      </c>
      <c r="G6" s="96" t="s">
        <v>13</v>
      </c>
      <c r="H6" s="91" t="s">
        <v>14</v>
      </c>
      <c r="I6" s="72" t="s">
        <v>12</v>
      </c>
      <c r="J6" s="72" t="s">
        <v>13</v>
      </c>
      <c r="L6" s="11" t="s">
        <v>134</v>
      </c>
      <c r="M6" s="61" t="s">
        <v>88</v>
      </c>
      <c r="N6" s="63" t="s">
        <v>161</v>
      </c>
      <c r="O6" s="58" t="s">
        <v>152</v>
      </c>
      <c r="S6" s="11" t="s">
        <v>169</v>
      </c>
    </row>
    <row r="7" spans="1:22" ht="15" thickBot="1" x14ac:dyDescent="0.35">
      <c r="A7" s="73"/>
      <c r="B7" s="74" t="s">
        <v>148</v>
      </c>
      <c r="C7" s="74" t="s">
        <v>123</v>
      </c>
      <c r="D7" s="97" t="s">
        <v>147</v>
      </c>
      <c r="E7" s="92" t="s">
        <v>173</v>
      </c>
      <c r="F7" s="74" t="s">
        <v>149</v>
      </c>
      <c r="G7" s="97" t="s">
        <v>124</v>
      </c>
      <c r="H7" s="92" t="s">
        <v>88</v>
      </c>
      <c r="I7" s="74" t="s">
        <v>89</v>
      </c>
      <c r="J7" s="75" t="s">
        <v>130</v>
      </c>
      <c r="L7" s="11" t="s">
        <v>135</v>
      </c>
      <c r="M7" s="61" t="s">
        <v>89</v>
      </c>
      <c r="N7" s="63" t="s">
        <v>159</v>
      </c>
      <c r="O7" s="11" t="s">
        <v>153</v>
      </c>
      <c r="S7" s="11" t="s">
        <v>169</v>
      </c>
    </row>
    <row r="8" spans="1:22" ht="15" thickBot="1" x14ac:dyDescent="0.35">
      <c r="A8" s="71">
        <v>4</v>
      </c>
      <c r="B8" s="72" t="s">
        <v>14</v>
      </c>
      <c r="C8" s="72" t="s">
        <v>13</v>
      </c>
      <c r="D8" s="96" t="s">
        <v>12</v>
      </c>
      <c r="E8" s="91" t="s">
        <v>13</v>
      </c>
      <c r="F8" s="72" t="s">
        <v>14</v>
      </c>
      <c r="G8" s="96" t="s">
        <v>12</v>
      </c>
      <c r="H8" s="91" t="s">
        <v>13</v>
      </c>
      <c r="I8" s="72"/>
      <c r="J8" s="72" t="s">
        <v>14</v>
      </c>
      <c r="L8" s="11" t="s">
        <v>136</v>
      </c>
      <c r="M8" s="61" t="s">
        <v>123</v>
      </c>
      <c r="N8" s="63" t="s">
        <v>160</v>
      </c>
      <c r="O8" s="11" t="s">
        <v>154</v>
      </c>
      <c r="S8" s="11" t="s">
        <v>169</v>
      </c>
    </row>
    <row r="9" spans="1:22" ht="15" thickBot="1" x14ac:dyDescent="0.35">
      <c r="A9" s="73"/>
      <c r="B9" s="74" t="s">
        <v>123</v>
      </c>
      <c r="C9" s="74" t="s">
        <v>173</v>
      </c>
      <c r="D9" s="97" t="s">
        <v>148</v>
      </c>
      <c r="E9" s="92" t="s">
        <v>124</v>
      </c>
      <c r="F9" s="74" t="s">
        <v>147</v>
      </c>
      <c r="G9" s="97" t="s">
        <v>89</v>
      </c>
      <c r="H9" s="92" t="s">
        <v>149</v>
      </c>
      <c r="I9" s="74" t="s">
        <v>88</v>
      </c>
      <c r="J9" s="75" t="s">
        <v>130</v>
      </c>
      <c r="L9" s="11" t="s">
        <v>137</v>
      </c>
      <c r="M9" s="62" t="s">
        <v>148</v>
      </c>
      <c r="N9" s="63" t="s">
        <v>162</v>
      </c>
      <c r="O9" s="11" t="s">
        <v>166</v>
      </c>
      <c r="S9" s="11" t="s">
        <v>169</v>
      </c>
    </row>
    <row r="10" spans="1:22" ht="15" thickBot="1" x14ac:dyDescent="0.35">
      <c r="A10" s="71">
        <v>5</v>
      </c>
      <c r="B10" s="72" t="s">
        <v>12</v>
      </c>
      <c r="C10" s="72" t="s">
        <v>13</v>
      </c>
      <c r="D10" s="96" t="s">
        <v>14</v>
      </c>
      <c r="E10" s="91" t="s">
        <v>12</v>
      </c>
      <c r="F10" s="72" t="s">
        <v>14</v>
      </c>
      <c r="G10" s="96" t="s">
        <v>13</v>
      </c>
      <c r="H10" s="91" t="s">
        <v>14</v>
      </c>
      <c r="I10" s="72" t="s">
        <v>12</v>
      </c>
      <c r="J10" s="72" t="s">
        <v>13</v>
      </c>
      <c r="L10" s="11" t="s">
        <v>138</v>
      </c>
      <c r="M10" s="62" t="s">
        <v>173</v>
      </c>
      <c r="N10" s="63" t="s">
        <v>163</v>
      </c>
      <c r="O10" s="11" t="s">
        <v>167</v>
      </c>
      <c r="S10" s="11" t="s">
        <v>169</v>
      </c>
    </row>
    <row r="11" spans="1:22" ht="15" thickBot="1" x14ac:dyDescent="0.35">
      <c r="A11" s="73"/>
      <c r="B11" s="74" t="s">
        <v>173</v>
      </c>
      <c r="C11" s="74" t="s">
        <v>124</v>
      </c>
      <c r="D11" s="97" t="s">
        <v>123</v>
      </c>
      <c r="E11" s="92" t="s">
        <v>89</v>
      </c>
      <c r="F11" s="74" t="s">
        <v>148</v>
      </c>
      <c r="G11" s="97" t="s">
        <v>88</v>
      </c>
      <c r="H11" s="92" t="s">
        <v>147</v>
      </c>
      <c r="I11" s="74" t="s">
        <v>149</v>
      </c>
      <c r="J11" s="75" t="s">
        <v>130</v>
      </c>
      <c r="L11" s="11" t="s">
        <v>139</v>
      </c>
      <c r="M11" s="62" t="s">
        <v>124</v>
      </c>
      <c r="N11" s="63" t="s">
        <v>164</v>
      </c>
      <c r="O11" s="11" t="s">
        <v>168</v>
      </c>
      <c r="S11" s="11" t="s">
        <v>169</v>
      </c>
    </row>
    <row r="12" spans="1:22" ht="15" thickBot="1" x14ac:dyDescent="0.35">
      <c r="A12" s="71">
        <v>6</v>
      </c>
      <c r="B12" s="72" t="s">
        <v>14</v>
      </c>
      <c r="C12" s="72" t="s">
        <v>13</v>
      </c>
      <c r="D12" s="96" t="s">
        <v>12</v>
      </c>
      <c r="E12" s="91" t="s">
        <v>13</v>
      </c>
      <c r="F12" s="72" t="s">
        <v>14</v>
      </c>
      <c r="G12" s="96" t="s">
        <v>12</v>
      </c>
      <c r="H12" s="91" t="s">
        <v>13</v>
      </c>
      <c r="I12" s="72" t="s">
        <v>12</v>
      </c>
      <c r="J12" s="72" t="s">
        <v>14</v>
      </c>
      <c r="L12" s="59" t="s">
        <v>171</v>
      </c>
    </row>
    <row r="13" spans="1:22" ht="15" thickBot="1" x14ac:dyDescent="0.35">
      <c r="A13" s="73"/>
      <c r="B13" s="74" t="s">
        <v>124</v>
      </c>
      <c r="C13" s="74" t="s">
        <v>89</v>
      </c>
      <c r="D13" s="97" t="s">
        <v>173</v>
      </c>
      <c r="E13" s="92" t="s">
        <v>88</v>
      </c>
      <c r="F13" s="74" t="s">
        <v>123</v>
      </c>
      <c r="G13" s="97" t="s">
        <v>149</v>
      </c>
      <c r="H13" s="92" t="s">
        <v>148</v>
      </c>
      <c r="I13" s="74" t="s">
        <v>147</v>
      </c>
      <c r="J13" s="75" t="s">
        <v>130</v>
      </c>
      <c r="L13" s="11" t="s">
        <v>141</v>
      </c>
      <c r="P13" s="59"/>
    </row>
    <row r="14" spans="1:22" ht="15" thickBot="1" x14ac:dyDescent="0.35">
      <c r="A14" s="71">
        <v>7</v>
      </c>
      <c r="B14" s="72" t="s">
        <v>12</v>
      </c>
      <c r="C14" s="72" t="s">
        <v>13</v>
      </c>
      <c r="D14" s="96" t="s">
        <v>14</v>
      </c>
      <c r="E14" s="91" t="s">
        <v>12</v>
      </c>
      <c r="F14" s="72" t="s">
        <v>14</v>
      </c>
      <c r="G14" s="96" t="s">
        <v>13</v>
      </c>
      <c r="H14" s="91" t="s">
        <v>14</v>
      </c>
      <c r="I14" s="72" t="s">
        <v>12</v>
      </c>
      <c r="J14" s="72" t="s">
        <v>13</v>
      </c>
      <c r="L14" s="11" t="s">
        <v>143</v>
      </c>
    </row>
    <row r="15" spans="1:22" ht="15" thickBot="1" x14ac:dyDescent="0.35">
      <c r="A15" s="73"/>
      <c r="B15" s="74" t="s">
        <v>89</v>
      </c>
      <c r="C15" s="74" t="s">
        <v>88</v>
      </c>
      <c r="D15" s="97" t="s">
        <v>124</v>
      </c>
      <c r="E15" s="92" t="s">
        <v>149</v>
      </c>
      <c r="F15" s="74" t="s">
        <v>173</v>
      </c>
      <c r="G15" s="97" t="s">
        <v>147</v>
      </c>
      <c r="H15" s="92" t="s">
        <v>123</v>
      </c>
      <c r="I15" s="74" t="s">
        <v>148</v>
      </c>
      <c r="J15" s="75" t="s">
        <v>130</v>
      </c>
      <c r="L15" s="11" t="s">
        <v>142</v>
      </c>
    </row>
    <row r="16" spans="1:22" ht="15" thickBot="1" x14ac:dyDescent="0.35">
      <c r="A16" s="71">
        <v>8</v>
      </c>
      <c r="B16" s="72" t="s">
        <v>14</v>
      </c>
      <c r="C16" s="72" t="s">
        <v>13</v>
      </c>
      <c r="D16" s="96" t="s">
        <v>12</v>
      </c>
      <c r="E16" s="91" t="s">
        <v>13</v>
      </c>
      <c r="F16" s="72" t="s">
        <v>14</v>
      </c>
      <c r="G16" s="96" t="s">
        <v>12</v>
      </c>
      <c r="H16" s="91" t="s">
        <v>13</v>
      </c>
      <c r="I16" s="72" t="s">
        <v>12</v>
      </c>
      <c r="J16" s="72" t="s">
        <v>14</v>
      </c>
    </row>
    <row r="17" spans="1:10" ht="15" thickBot="1" x14ac:dyDescent="0.35">
      <c r="A17" s="83"/>
      <c r="B17" s="84" t="s">
        <v>88</v>
      </c>
      <c r="C17" s="84" t="s">
        <v>149</v>
      </c>
      <c r="D17" s="98" t="s">
        <v>89</v>
      </c>
      <c r="E17" s="93" t="s">
        <v>147</v>
      </c>
      <c r="F17" s="84" t="s">
        <v>124</v>
      </c>
      <c r="G17" s="98" t="s">
        <v>148</v>
      </c>
      <c r="H17" s="93" t="s">
        <v>173</v>
      </c>
      <c r="I17" s="84" t="s">
        <v>123</v>
      </c>
      <c r="J17" s="85" t="s">
        <v>130</v>
      </c>
    </row>
    <row r="18" spans="1:10" ht="15.6" thickTop="1" thickBot="1" x14ac:dyDescent="0.35">
      <c r="A18" s="80">
        <v>9</v>
      </c>
      <c r="B18" s="82" t="s">
        <v>12</v>
      </c>
      <c r="C18" s="82" t="s">
        <v>13</v>
      </c>
      <c r="D18" s="99" t="s">
        <v>14</v>
      </c>
      <c r="E18" s="94" t="s">
        <v>12</v>
      </c>
      <c r="F18" s="82" t="s">
        <v>14</v>
      </c>
      <c r="G18" s="99" t="s">
        <v>13</v>
      </c>
      <c r="H18" s="94" t="s">
        <v>14</v>
      </c>
      <c r="I18" s="82" t="s">
        <v>12</v>
      </c>
      <c r="J18" s="82" t="s">
        <v>13</v>
      </c>
    </row>
    <row r="19" spans="1:10" ht="15" thickBot="1" x14ac:dyDescent="0.35">
      <c r="A19" s="73"/>
      <c r="B19" s="74" t="s">
        <v>149</v>
      </c>
      <c r="C19" s="74" t="s">
        <v>147</v>
      </c>
      <c r="D19" s="97" t="s">
        <v>88</v>
      </c>
      <c r="E19" s="92" t="s">
        <v>148</v>
      </c>
      <c r="F19" s="74" t="s">
        <v>89</v>
      </c>
      <c r="G19" s="97" t="s">
        <v>123</v>
      </c>
      <c r="H19" s="92" t="s">
        <v>124</v>
      </c>
      <c r="I19" s="74" t="s">
        <v>173</v>
      </c>
      <c r="J19" s="75" t="s">
        <v>130</v>
      </c>
    </row>
    <row r="20" spans="1:10" ht="15" thickBot="1" x14ac:dyDescent="0.35">
      <c r="A20" s="71">
        <v>10</v>
      </c>
      <c r="B20" s="72" t="s">
        <v>14</v>
      </c>
      <c r="C20" s="72" t="s">
        <v>13</v>
      </c>
      <c r="D20" s="96" t="s">
        <v>12</v>
      </c>
      <c r="E20" s="91" t="s">
        <v>13</v>
      </c>
      <c r="F20" s="72" t="s">
        <v>14</v>
      </c>
      <c r="G20" s="96" t="s">
        <v>12</v>
      </c>
      <c r="H20" s="91" t="s">
        <v>13</v>
      </c>
      <c r="I20" s="72" t="s">
        <v>12</v>
      </c>
      <c r="J20" s="72" t="s">
        <v>14</v>
      </c>
    </row>
    <row r="21" spans="1:10" ht="15" thickBot="1" x14ac:dyDescent="0.35">
      <c r="A21" s="73"/>
      <c r="B21" s="74" t="s">
        <v>147</v>
      </c>
      <c r="C21" s="74" t="s">
        <v>148</v>
      </c>
      <c r="D21" s="97" t="s">
        <v>149</v>
      </c>
      <c r="E21" s="92" t="s">
        <v>123</v>
      </c>
      <c r="F21" s="74" t="s">
        <v>88</v>
      </c>
      <c r="G21" s="97" t="s">
        <v>174</v>
      </c>
      <c r="H21" s="92" t="s">
        <v>89</v>
      </c>
      <c r="I21" s="74" t="s">
        <v>124</v>
      </c>
      <c r="J21" s="75" t="s">
        <v>130</v>
      </c>
    </row>
    <row r="22" spans="1:10" ht="15" thickBot="1" x14ac:dyDescent="0.35">
      <c r="A22" s="71">
        <v>11</v>
      </c>
      <c r="B22" s="72" t="s">
        <v>12</v>
      </c>
      <c r="C22" s="72" t="s">
        <v>13</v>
      </c>
      <c r="D22" s="96" t="s">
        <v>14</v>
      </c>
      <c r="E22" s="91" t="s">
        <v>12</v>
      </c>
      <c r="F22" s="72" t="s">
        <v>14</v>
      </c>
      <c r="G22" s="96" t="s">
        <v>13</v>
      </c>
      <c r="H22" s="91" t="s">
        <v>14</v>
      </c>
      <c r="I22" s="72"/>
      <c r="J22" s="72" t="s">
        <v>13</v>
      </c>
    </row>
    <row r="23" spans="1:10" ht="15" thickBot="1" x14ac:dyDescent="0.35">
      <c r="A23" s="73"/>
      <c r="B23" s="74" t="s">
        <v>148</v>
      </c>
      <c r="C23" s="74" t="s">
        <v>123</v>
      </c>
      <c r="D23" s="97" t="s">
        <v>147</v>
      </c>
      <c r="E23" s="92" t="s">
        <v>174</v>
      </c>
      <c r="F23" s="74" t="s">
        <v>149</v>
      </c>
      <c r="G23" s="97" t="s">
        <v>124</v>
      </c>
      <c r="H23" s="92" t="s">
        <v>88</v>
      </c>
      <c r="I23" s="74" t="s">
        <v>89</v>
      </c>
      <c r="J23" s="75" t="s">
        <v>130</v>
      </c>
    </row>
    <row r="24" spans="1:10" ht="15" thickBot="1" x14ac:dyDescent="0.35">
      <c r="A24" s="71">
        <v>12</v>
      </c>
      <c r="B24" s="72" t="s">
        <v>14</v>
      </c>
      <c r="C24" s="72" t="s">
        <v>13</v>
      </c>
      <c r="D24" s="96" t="s">
        <v>12</v>
      </c>
      <c r="E24" s="91" t="s">
        <v>13</v>
      </c>
      <c r="F24" s="72" t="s">
        <v>14</v>
      </c>
      <c r="G24" s="96" t="s">
        <v>12</v>
      </c>
      <c r="H24" s="91" t="s">
        <v>13</v>
      </c>
      <c r="I24" s="72"/>
      <c r="J24" s="72" t="s">
        <v>14</v>
      </c>
    </row>
    <row r="25" spans="1:10" ht="15" thickBot="1" x14ac:dyDescent="0.35">
      <c r="A25" s="73"/>
      <c r="B25" s="74" t="s">
        <v>123</v>
      </c>
      <c r="C25" s="74" t="s">
        <v>174</v>
      </c>
      <c r="D25" s="97" t="s">
        <v>148</v>
      </c>
      <c r="E25" s="92" t="s">
        <v>124</v>
      </c>
      <c r="F25" s="74" t="s">
        <v>147</v>
      </c>
      <c r="G25" s="97" t="s">
        <v>89</v>
      </c>
      <c r="H25" s="92" t="s">
        <v>149</v>
      </c>
      <c r="I25" s="74" t="s">
        <v>88</v>
      </c>
      <c r="J25" s="75" t="s">
        <v>130</v>
      </c>
    </row>
    <row r="26" spans="1:10" ht="15" thickBot="1" x14ac:dyDescent="0.35">
      <c r="A26" s="71">
        <v>13</v>
      </c>
      <c r="B26" s="72" t="s">
        <v>12</v>
      </c>
      <c r="C26" s="72" t="s">
        <v>13</v>
      </c>
      <c r="D26" s="96" t="s">
        <v>14</v>
      </c>
      <c r="E26" s="91" t="s">
        <v>12</v>
      </c>
      <c r="F26" s="72" t="s">
        <v>14</v>
      </c>
      <c r="G26" s="96" t="s">
        <v>13</v>
      </c>
      <c r="H26" s="91" t="s">
        <v>14</v>
      </c>
      <c r="I26" s="72" t="s">
        <v>12</v>
      </c>
      <c r="J26" s="72" t="s">
        <v>13</v>
      </c>
    </row>
    <row r="27" spans="1:10" ht="15" thickBot="1" x14ac:dyDescent="0.35">
      <c r="A27" s="73"/>
      <c r="B27" s="74" t="s">
        <v>174</v>
      </c>
      <c r="C27" s="74" t="s">
        <v>124</v>
      </c>
      <c r="D27" s="97" t="s">
        <v>123</v>
      </c>
      <c r="E27" s="92" t="s">
        <v>89</v>
      </c>
      <c r="F27" s="74" t="s">
        <v>148</v>
      </c>
      <c r="G27" s="97" t="s">
        <v>88</v>
      </c>
      <c r="H27" s="92" t="s">
        <v>147</v>
      </c>
      <c r="I27" s="74" t="s">
        <v>149</v>
      </c>
      <c r="J27" s="75" t="s">
        <v>130</v>
      </c>
    </row>
    <row r="28" spans="1:10" ht="15" thickBot="1" x14ac:dyDescent="0.35">
      <c r="A28" s="71">
        <v>14</v>
      </c>
      <c r="B28" s="72" t="s">
        <v>14</v>
      </c>
      <c r="C28" s="72" t="s">
        <v>13</v>
      </c>
      <c r="D28" s="96" t="s">
        <v>12</v>
      </c>
      <c r="E28" s="91" t="s">
        <v>13</v>
      </c>
      <c r="F28" s="72" t="s">
        <v>14</v>
      </c>
      <c r="G28" s="96" t="s">
        <v>12</v>
      </c>
      <c r="H28" s="91" t="s">
        <v>13</v>
      </c>
      <c r="I28" s="72" t="s">
        <v>12</v>
      </c>
      <c r="J28" s="72" t="s">
        <v>14</v>
      </c>
    </row>
    <row r="29" spans="1:10" ht="15" thickBot="1" x14ac:dyDescent="0.35">
      <c r="A29" s="73"/>
      <c r="B29" s="74" t="s">
        <v>124</v>
      </c>
      <c r="C29" s="74" t="s">
        <v>89</v>
      </c>
      <c r="D29" s="97" t="s">
        <v>174</v>
      </c>
      <c r="E29" s="92" t="s">
        <v>88</v>
      </c>
      <c r="F29" s="74" t="s">
        <v>123</v>
      </c>
      <c r="G29" s="97" t="s">
        <v>149</v>
      </c>
      <c r="H29" s="92" t="s">
        <v>148</v>
      </c>
      <c r="I29" s="74" t="s">
        <v>147</v>
      </c>
      <c r="J29" s="75" t="s">
        <v>130</v>
      </c>
    </row>
    <row r="30" spans="1:10" ht="15" thickBot="1" x14ac:dyDescent="0.35">
      <c r="A30" s="71">
        <v>15</v>
      </c>
      <c r="B30" s="72" t="s">
        <v>12</v>
      </c>
      <c r="C30" s="72" t="s">
        <v>13</v>
      </c>
      <c r="D30" s="96" t="s">
        <v>14</v>
      </c>
      <c r="E30" s="91" t="s">
        <v>12</v>
      </c>
      <c r="F30" s="72" t="s">
        <v>14</v>
      </c>
      <c r="G30" s="96" t="s">
        <v>13</v>
      </c>
      <c r="H30" s="91" t="s">
        <v>14</v>
      </c>
      <c r="I30" s="72" t="s">
        <v>12</v>
      </c>
      <c r="J30" s="72" t="s">
        <v>13</v>
      </c>
    </row>
    <row r="31" spans="1:10" ht="15" thickBot="1" x14ac:dyDescent="0.35">
      <c r="A31" s="73"/>
      <c r="B31" s="74" t="s">
        <v>89</v>
      </c>
      <c r="C31" s="74" t="s">
        <v>88</v>
      </c>
      <c r="D31" s="97" t="s">
        <v>124</v>
      </c>
      <c r="E31" s="92" t="s">
        <v>149</v>
      </c>
      <c r="F31" s="74" t="s">
        <v>174</v>
      </c>
      <c r="G31" s="97" t="s">
        <v>147</v>
      </c>
      <c r="H31" s="92" t="s">
        <v>123</v>
      </c>
      <c r="I31" s="74" t="s">
        <v>148</v>
      </c>
      <c r="J31" s="75" t="s">
        <v>130</v>
      </c>
    </row>
    <row r="32" spans="1:10" ht="15" thickBot="1" x14ac:dyDescent="0.35">
      <c r="A32" s="71">
        <v>16</v>
      </c>
      <c r="B32" s="72" t="s">
        <v>14</v>
      </c>
      <c r="C32" s="72" t="s">
        <v>13</v>
      </c>
      <c r="D32" s="96" t="s">
        <v>12</v>
      </c>
      <c r="E32" s="91" t="s">
        <v>13</v>
      </c>
      <c r="F32" s="72" t="s">
        <v>14</v>
      </c>
      <c r="G32" s="96" t="s">
        <v>12</v>
      </c>
      <c r="H32" s="91" t="s">
        <v>13</v>
      </c>
      <c r="I32" s="72" t="s">
        <v>12</v>
      </c>
      <c r="J32" s="72" t="s">
        <v>14</v>
      </c>
    </row>
    <row r="33" spans="1:10" ht="15" thickBot="1" x14ac:dyDescent="0.35">
      <c r="A33" s="83"/>
      <c r="B33" s="84" t="s">
        <v>88</v>
      </c>
      <c r="C33" s="84" t="s">
        <v>149</v>
      </c>
      <c r="D33" s="98" t="s">
        <v>89</v>
      </c>
      <c r="E33" s="93" t="s">
        <v>147</v>
      </c>
      <c r="F33" s="84" t="s">
        <v>124</v>
      </c>
      <c r="G33" s="98" t="s">
        <v>148</v>
      </c>
      <c r="H33" s="93" t="s">
        <v>174</v>
      </c>
      <c r="I33" s="84" t="s">
        <v>123</v>
      </c>
      <c r="J33" s="85" t="s">
        <v>130</v>
      </c>
    </row>
    <row r="34" spans="1:10" ht="15.6" thickTop="1" thickBot="1" x14ac:dyDescent="0.35">
      <c r="A34" s="80">
        <v>17</v>
      </c>
      <c r="B34" s="82" t="s">
        <v>12</v>
      </c>
      <c r="C34" s="82" t="s">
        <v>13</v>
      </c>
      <c r="D34" s="99" t="s">
        <v>14</v>
      </c>
      <c r="E34" s="94" t="s">
        <v>12</v>
      </c>
      <c r="F34" s="82" t="s">
        <v>14</v>
      </c>
      <c r="G34" s="99" t="s">
        <v>13</v>
      </c>
      <c r="H34" s="94" t="s">
        <v>14</v>
      </c>
      <c r="I34" s="82" t="s">
        <v>12</v>
      </c>
      <c r="J34" s="82" t="s">
        <v>13</v>
      </c>
    </row>
    <row r="35" spans="1:10" ht="15" thickBot="1" x14ac:dyDescent="0.35">
      <c r="A35" s="73"/>
      <c r="B35" s="74" t="s">
        <v>149</v>
      </c>
      <c r="C35" s="74" t="s">
        <v>147</v>
      </c>
      <c r="D35" s="97" t="s">
        <v>88</v>
      </c>
      <c r="E35" s="92" t="s">
        <v>148</v>
      </c>
      <c r="F35" s="74" t="s">
        <v>89</v>
      </c>
      <c r="G35" s="97" t="s">
        <v>123</v>
      </c>
      <c r="H35" s="92" t="s">
        <v>124</v>
      </c>
      <c r="I35" s="74" t="s">
        <v>174</v>
      </c>
      <c r="J35" s="75" t="s">
        <v>130</v>
      </c>
    </row>
    <row r="36" spans="1:10" ht="15" thickBot="1" x14ac:dyDescent="0.35">
      <c r="A36" s="71">
        <v>18</v>
      </c>
      <c r="B36" s="72" t="s">
        <v>14</v>
      </c>
      <c r="C36" s="72" t="s">
        <v>13</v>
      </c>
      <c r="D36" s="96" t="s">
        <v>12</v>
      </c>
      <c r="E36" s="91" t="s">
        <v>13</v>
      </c>
      <c r="F36" s="72" t="s">
        <v>14</v>
      </c>
      <c r="G36" s="96" t="s">
        <v>12</v>
      </c>
      <c r="H36" s="91" t="s">
        <v>13</v>
      </c>
      <c r="I36" s="72" t="s">
        <v>12</v>
      </c>
      <c r="J36" s="72" t="s">
        <v>14</v>
      </c>
    </row>
    <row r="37" spans="1:10" ht="15" thickBot="1" x14ac:dyDescent="0.35">
      <c r="A37" s="73"/>
      <c r="B37" s="74" t="s">
        <v>147</v>
      </c>
      <c r="C37" s="74" t="s">
        <v>148</v>
      </c>
      <c r="D37" s="97" t="s">
        <v>149</v>
      </c>
      <c r="E37" s="92" t="s">
        <v>123</v>
      </c>
      <c r="F37" s="74" t="s">
        <v>88</v>
      </c>
      <c r="G37" s="97" t="s">
        <v>174</v>
      </c>
      <c r="H37" s="92" t="s">
        <v>89</v>
      </c>
      <c r="I37" s="74" t="s">
        <v>124</v>
      </c>
      <c r="J37" s="75" t="s">
        <v>130</v>
      </c>
    </row>
    <row r="38" spans="1:10" ht="15" thickBot="1" x14ac:dyDescent="0.35">
      <c r="A38" s="71">
        <v>19</v>
      </c>
      <c r="B38" s="72" t="s">
        <v>12</v>
      </c>
      <c r="C38" s="72" t="s">
        <v>13</v>
      </c>
      <c r="D38" s="96" t="s">
        <v>14</v>
      </c>
      <c r="E38" s="91" t="s">
        <v>12</v>
      </c>
      <c r="F38" s="72" t="s">
        <v>14</v>
      </c>
      <c r="G38" s="96" t="s">
        <v>13</v>
      </c>
      <c r="H38" s="91" t="s">
        <v>14</v>
      </c>
      <c r="I38" s="72"/>
      <c r="J38" s="72" t="s">
        <v>13</v>
      </c>
    </row>
    <row r="39" spans="1:10" ht="15" thickBot="1" x14ac:dyDescent="0.35">
      <c r="A39" s="73"/>
      <c r="B39" s="74" t="s">
        <v>148</v>
      </c>
      <c r="C39" s="74" t="s">
        <v>123</v>
      </c>
      <c r="D39" s="97" t="s">
        <v>147</v>
      </c>
      <c r="E39" s="92" t="s">
        <v>174</v>
      </c>
      <c r="F39" s="74" t="s">
        <v>149</v>
      </c>
      <c r="G39" s="97" t="s">
        <v>124</v>
      </c>
      <c r="H39" s="92" t="s">
        <v>88</v>
      </c>
      <c r="I39" s="74" t="s">
        <v>89</v>
      </c>
      <c r="J39" s="75" t="s">
        <v>130</v>
      </c>
    </row>
    <row r="40" spans="1:10" ht="15" thickBot="1" x14ac:dyDescent="0.35">
      <c r="A40" s="71">
        <v>20</v>
      </c>
      <c r="B40" s="72" t="s">
        <v>14</v>
      </c>
      <c r="C40" s="72" t="s">
        <v>13</v>
      </c>
      <c r="D40" s="96" t="s">
        <v>12</v>
      </c>
      <c r="E40" s="91" t="s">
        <v>13</v>
      </c>
      <c r="F40" s="72" t="s">
        <v>14</v>
      </c>
      <c r="G40" s="96" t="s">
        <v>12</v>
      </c>
      <c r="H40" s="91" t="s">
        <v>13</v>
      </c>
      <c r="I40" s="72"/>
      <c r="J40" s="72" t="s">
        <v>14</v>
      </c>
    </row>
    <row r="41" spans="1:10" ht="15" thickBot="1" x14ac:dyDescent="0.35">
      <c r="A41" s="73"/>
      <c r="B41" s="74" t="s">
        <v>123</v>
      </c>
      <c r="C41" s="74" t="s">
        <v>174</v>
      </c>
      <c r="D41" s="97" t="s">
        <v>148</v>
      </c>
      <c r="E41" s="92" t="s">
        <v>124</v>
      </c>
      <c r="F41" s="74" t="s">
        <v>147</v>
      </c>
      <c r="G41" s="97" t="s">
        <v>89</v>
      </c>
      <c r="H41" s="92" t="s">
        <v>149</v>
      </c>
      <c r="I41" s="74" t="s">
        <v>88</v>
      </c>
      <c r="J41" s="75" t="s">
        <v>130</v>
      </c>
    </row>
    <row r="42" spans="1:10" ht="15" thickBot="1" x14ac:dyDescent="0.35">
      <c r="A42" s="71">
        <v>21</v>
      </c>
      <c r="B42" s="72" t="s">
        <v>12</v>
      </c>
      <c r="C42" s="72" t="s">
        <v>13</v>
      </c>
      <c r="D42" s="96" t="s">
        <v>14</v>
      </c>
      <c r="E42" s="91" t="s">
        <v>12</v>
      </c>
      <c r="F42" s="72" t="s">
        <v>14</v>
      </c>
      <c r="G42" s="96" t="s">
        <v>13</v>
      </c>
      <c r="H42" s="91" t="s">
        <v>14</v>
      </c>
      <c r="I42" s="72" t="s">
        <v>12</v>
      </c>
      <c r="J42" s="72" t="s">
        <v>13</v>
      </c>
    </row>
    <row r="43" spans="1:10" ht="15" thickBot="1" x14ac:dyDescent="0.35">
      <c r="A43" s="73"/>
      <c r="B43" s="74" t="s">
        <v>174</v>
      </c>
      <c r="C43" s="74" t="s">
        <v>124</v>
      </c>
      <c r="D43" s="97" t="s">
        <v>123</v>
      </c>
      <c r="E43" s="92" t="s">
        <v>89</v>
      </c>
      <c r="F43" s="74" t="s">
        <v>148</v>
      </c>
      <c r="G43" s="97" t="s">
        <v>88</v>
      </c>
      <c r="H43" s="92" t="s">
        <v>147</v>
      </c>
      <c r="I43" s="74" t="s">
        <v>149</v>
      </c>
      <c r="J43" s="75" t="s">
        <v>130</v>
      </c>
    </row>
    <row r="44" spans="1:10" ht="15" thickBot="1" x14ac:dyDescent="0.35">
      <c r="A44" s="71">
        <v>22</v>
      </c>
      <c r="B44" s="72" t="s">
        <v>14</v>
      </c>
      <c r="C44" s="72" t="s">
        <v>13</v>
      </c>
      <c r="D44" s="96" t="s">
        <v>12</v>
      </c>
      <c r="E44" s="91" t="s">
        <v>13</v>
      </c>
      <c r="F44" s="72" t="s">
        <v>14</v>
      </c>
      <c r="G44" s="96" t="s">
        <v>12</v>
      </c>
      <c r="H44" s="91" t="s">
        <v>13</v>
      </c>
      <c r="I44" s="72" t="s">
        <v>12</v>
      </c>
      <c r="J44" s="72" t="s">
        <v>14</v>
      </c>
    </row>
    <row r="45" spans="1:10" ht="15" thickBot="1" x14ac:dyDescent="0.35">
      <c r="A45" s="73"/>
      <c r="B45" s="74" t="s">
        <v>124</v>
      </c>
      <c r="C45" s="74" t="s">
        <v>89</v>
      </c>
      <c r="D45" s="97" t="s">
        <v>174</v>
      </c>
      <c r="E45" s="92" t="s">
        <v>88</v>
      </c>
      <c r="F45" s="74" t="s">
        <v>123</v>
      </c>
      <c r="G45" s="97" t="s">
        <v>149</v>
      </c>
      <c r="H45" s="92" t="s">
        <v>148</v>
      </c>
      <c r="I45" s="74" t="s">
        <v>147</v>
      </c>
      <c r="J45" s="75" t="s">
        <v>130</v>
      </c>
    </row>
    <row r="46" spans="1:10" ht="15" thickBot="1" x14ac:dyDescent="0.35">
      <c r="A46" s="71">
        <v>23</v>
      </c>
      <c r="B46" s="72" t="s">
        <v>12</v>
      </c>
      <c r="C46" s="72" t="s">
        <v>13</v>
      </c>
      <c r="D46" s="96" t="s">
        <v>14</v>
      </c>
      <c r="E46" s="91" t="s">
        <v>12</v>
      </c>
      <c r="F46" s="72" t="s">
        <v>14</v>
      </c>
      <c r="G46" s="96" t="s">
        <v>13</v>
      </c>
      <c r="H46" s="91" t="s">
        <v>14</v>
      </c>
      <c r="I46" s="72" t="s">
        <v>12</v>
      </c>
      <c r="J46" s="72" t="s">
        <v>13</v>
      </c>
    </row>
    <row r="47" spans="1:10" ht="15" thickBot="1" x14ac:dyDescent="0.35">
      <c r="A47" s="73"/>
      <c r="B47" s="74" t="s">
        <v>89</v>
      </c>
      <c r="C47" s="74" t="s">
        <v>88</v>
      </c>
      <c r="D47" s="97" t="s">
        <v>124</v>
      </c>
      <c r="E47" s="92" t="s">
        <v>149</v>
      </c>
      <c r="F47" s="74" t="s">
        <v>173</v>
      </c>
      <c r="G47" s="97" t="s">
        <v>147</v>
      </c>
      <c r="H47" s="92" t="s">
        <v>123</v>
      </c>
      <c r="I47" s="74" t="s">
        <v>148</v>
      </c>
      <c r="J47" s="75" t="s">
        <v>130</v>
      </c>
    </row>
    <row r="48" spans="1:10" ht="15" thickBot="1" x14ac:dyDescent="0.35">
      <c r="A48" s="71">
        <v>24</v>
      </c>
      <c r="B48" s="72" t="s">
        <v>14</v>
      </c>
      <c r="C48" s="72" t="s">
        <v>13</v>
      </c>
      <c r="D48" s="96" t="s">
        <v>12</v>
      </c>
      <c r="E48" s="91" t="s">
        <v>13</v>
      </c>
      <c r="F48" s="72" t="s">
        <v>14</v>
      </c>
      <c r="G48" s="96" t="s">
        <v>12</v>
      </c>
      <c r="H48" s="91" t="s">
        <v>13</v>
      </c>
      <c r="I48" s="72" t="s">
        <v>12</v>
      </c>
      <c r="J48" s="72" t="s">
        <v>14</v>
      </c>
    </row>
    <row r="49" spans="1:10" ht="15" thickBot="1" x14ac:dyDescent="0.35">
      <c r="A49" s="83"/>
      <c r="B49" s="84" t="s">
        <v>88</v>
      </c>
      <c r="C49" s="84" t="s">
        <v>149</v>
      </c>
      <c r="D49" s="98" t="s">
        <v>89</v>
      </c>
      <c r="E49" s="93" t="s">
        <v>147</v>
      </c>
      <c r="F49" s="84" t="s">
        <v>124</v>
      </c>
      <c r="G49" s="98" t="s">
        <v>148</v>
      </c>
      <c r="H49" s="93" t="s">
        <v>173</v>
      </c>
      <c r="I49" s="84" t="s">
        <v>123</v>
      </c>
      <c r="J49" s="85" t="s">
        <v>130</v>
      </c>
    </row>
    <row r="50" spans="1:10" ht="15.6" thickTop="1" thickBot="1" x14ac:dyDescent="0.35">
      <c r="A50" s="80">
        <v>25</v>
      </c>
      <c r="B50" s="82" t="s">
        <v>12</v>
      </c>
      <c r="C50" s="82" t="s">
        <v>13</v>
      </c>
      <c r="D50" s="99" t="s">
        <v>14</v>
      </c>
      <c r="E50" s="94" t="s">
        <v>12</v>
      </c>
      <c r="F50" s="82" t="s">
        <v>14</v>
      </c>
      <c r="G50" s="99" t="s">
        <v>13</v>
      </c>
      <c r="H50" s="94" t="s">
        <v>14</v>
      </c>
      <c r="I50" s="82" t="s">
        <v>12</v>
      </c>
      <c r="J50" s="82" t="s">
        <v>13</v>
      </c>
    </row>
    <row r="51" spans="1:10" ht="15" thickBot="1" x14ac:dyDescent="0.35">
      <c r="A51" s="73"/>
      <c r="B51" s="74" t="s">
        <v>149</v>
      </c>
      <c r="C51" s="74" t="s">
        <v>147</v>
      </c>
      <c r="D51" s="97" t="s">
        <v>88</v>
      </c>
      <c r="E51" s="92" t="s">
        <v>148</v>
      </c>
      <c r="F51" s="74" t="s">
        <v>89</v>
      </c>
      <c r="G51" s="97" t="s">
        <v>123</v>
      </c>
      <c r="H51" s="92" t="s">
        <v>124</v>
      </c>
      <c r="I51" s="74" t="s">
        <v>173</v>
      </c>
      <c r="J51" s="75" t="s">
        <v>130</v>
      </c>
    </row>
    <row r="52" spans="1:10" ht="15" thickBot="1" x14ac:dyDescent="0.35">
      <c r="A52" s="71">
        <v>26</v>
      </c>
      <c r="B52" s="72" t="s">
        <v>14</v>
      </c>
      <c r="C52" s="72" t="s">
        <v>13</v>
      </c>
      <c r="D52" s="96" t="s">
        <v>12</v>
      </c>
      <c r="E52" s="91" t="s">
        <v>13</v>
      </c>
      <c r="F52" s="72" t="s">
        <v>14</v>
      </c>
      <c r="G52" s="96" t="s">
        <v>12</v>
      </c>
      <c r="H52" s="91" t="s">
        <v>13</v>
      </c>
      <c r="I52" s="72" t="s">
        <v>12</v>
      </c>
      <c r="J52" s="72" t="s">
        <v>14</v>
      </c>
    </row>
    <row r="53" spans="1:10" ht="15" thickBot="1" x14ac:dyDescent="0.35">
      <c r="A53" s="73"/>
      <c r="B53" s="74" t="s">
        <v>147</v>
      </c>
      <c r="C53" s="74" t="s">
        <v>148</v>
      </c>
      <c r="D53" s="97" t="s">
        <v>149</v>
      </c>
      <c r="E53" s="92" t="s">
        <v>123</v>
      </c>
      <c r="F53" s="74" t="s">
        <v>88</v>
      </c>
      <c r="G53" s="97" t="s">
        <v>173</v>
      </c>
      <c r="H53" s="92" t="s">
        <v>89</v>
      </c>
      <c r="I53" s="74" t="s">
        <v>124</v>
      </c>
      <c r="J53" s="75" t="s">
        <v>130</v>
      </c>
    </row>
    <row r="54" spans="1:10" ht="15" thickBot="1" x14ac:dyDescent="0.35">
      <c r="A54" s="71">
        <v>27</v>
      </c>
      <c r="B54" s="72" t="s">
        <v>12</v>
      </c>
      <c r="C54" s="72" t="s">
        <v>13</v>
      </c>
      <c r="D54" s="96" t="s">
        <v>14</v>
      </c>
      <c r="E54" s="91" t="s">
        <v>12</v>
      </c>
      <c r="F54" s="72" t="s">
        <v>14</v>
      </c>
      <c r="G54" s="96" t="s">
        <v>13</v>
      </c>
      <c r="H54" s="91" t="s">
        <v>14</v>
      </c>
      <c r="I54" s="72"/>
      <c r="J54" s="72" t="s">
        <v>13</v>
      </c>
    </row>
    <row r="55" spans="1:10" ht="15" thickBot="1" x14ac:dyDescent="0.35">
      <c r="A55" s="73"/>
      <c r="B55" s="74" t="s">
        <v>148</v>
      </c>
      <c r="C55" s="74" t="s">
        <v>123</v>
      </c>
      <c r="D55" s="97" t="s">
        <v>147</v>
      </c>
      <c r="E55" s="92" t="s">
        <v>173</v>
      </c>
      <c r="F55" s="74" t="s">
        <v>149</v>
      </c>
      <c r="G55" s="97" t="s">
        <v>124</v>
      </c>
      <c r="H55" s="92" t="s">
        <v>88</v>
      </c>
      <c r="I55" s="74" t="s">
        <v>89</v>
      </c>
      <c r="J55" s="75" t="s">
        <v>130</v>
      </c>
    </row>
    <row r="56" spans="1:10" ht="15" thickBot="1" x14ac:dyDescent="0.35">
      <c r="A56" s="71">
        <v>28</v>
      </c>
      <c r="B56" s="72" t="s">
        <v>14</v>
      </c>
      <c r="C56" s="72" t="s">
        <v>13</v>
      </c>
      <c r="D56" s="96" t="s">
        <v>12</v>
      </c>
      <c r="E56" s="91" t="s">
        <v>13</v>
      </c>
      <c r="F56" s="72" t="s">
        <v>14</v>
      </c>
      <c r="G56" s="96" t="s">
        <v>12</v>
      </c>
      <c r="H56" s="91" t="s">
        <v>13</v>
      </c>
      <c r="I56" s="72"/>
      <c r="J56" s="72" t="s">
        <v>14</v>
      </c>
    </row>
    <row r="57" spans="1:10" ht="15" thickBot="1" x14ac:dyDescent="0.35">
      <c r="A57" s="73"/>
      <c r="B57" s="74" t="s">
        <v>123</v>
      </c>
      <c r="C57" s="74" t="s">
        <v>173</v>
      </c>
      <c r="D57" s="97" t="s">
        <v>148</v>
      </c>
      <c r="E57" s="92" t="s">
        <v>124</v>
      </c>
      <c r="F57" s="74" t="s">
        <v>147</v>
      </c>
      <c r="G57" s="97" t="s">
        <v>89</v>
      </c>
      <c r="H57" s="92" t="s">
        <v>149</v>
      </c>
      <c r="I57" s="74" t="s">
        <v>88</v>
      </c>
      <c r="J57" s="75" t="s">
        <v>130</v>
      </c>
    </row>
    <row r="58" spans="1:10" ht="15" thickBot="1" x14ac:dyDescent="0.35">
      <c r="A58" s="76">
        <v>29</v>
      </c>
      <c r="B58" s="72" t="s">
        <v>12</v>
      </c>
      <c r="C58" s="72" t="s">
        <v>13</v>
      </c>
      <c r="D58" s="96" t="s">
        <v>14</v>
      </c>
      <c r="E58" s="91" t="s">
        <v>12</v>
      </c>
      <c r="F58" s="72" t="s">
        <v>14</v>
      </c>
      <c r="G58" s="96" t="s">
        <v>13</v>
      </c>
      <c r="H58" s="91" t="s">
        <v>14</v>
      </c>
      <c r="I58" s="72" t="s">
        <v>12</v>
      </c>
      <c r="J58" s="72" t="s">
        <v>13</v>
      </c>
    </row>
    <row r="59" spans="1:10" ht="15" thickBot="1" x14ac:dyDescent="0.35">
      <c r="A59" s="77"/>
      <c r="B59" s="74" t="s">
        <v>173</v>
      </c>
      <c r="C59" s="74" t="s">
        <v>124</v>
      </c>
      <c r="D59" s="97" t="s">
        <v>123</v>
      </c>
      <c r="E59" s="92" t="s">
        <v>89</v>
      </c>
      <c r="F59" s="74" t="s">
        <v>148</v>
      </c>
      <c r="G59" s="97" t="s">
        <v>88</v>
      </c>
      <c r="H59" s="92" t="s">
        <v>147</v>
      </c>
      <c r="I59" s="74" t="s">
        <v>149</v>
      </c>
      <c r="J59" s="75" t="s">
        <v>130</v>
      </c>
    </row>
    <row r="60" spans="1:10" ht="15" thickBot="1" x14ac:dyDescent="0.35">
      <c r="A60" s="76">
        <v>30</v>
      </c>
      <c r="B60" s="72" t="s">
        <v>14</v>
      </c>
      <c r="C60" s="72" t="s">
        <v>13</v>
      </c>
      <c r="D60" s="96" t="s">
        <v>12</v>
      </c>
      <c r="E60" s="91" t="s">
        <v>13</v>
      </c>
      <c r="F60" s="72" t="s">
        <v>14</v>
      </c>
      <c r="G60" s="96" t="s">
        <v>12</v>
      </c>
      <c r="H60" s="91" t="s">
        <v>13</v>
      </c>
      <c r="I60" s="72" t="s">
        <v>12</v>
      </c>
      <c r="J60" s="72" t="s">
        <v>14</v>
      </c>
    </row>
    <row r="61" spans="1:10" ht="15" thickBot="1" x14ac:dyDescent="0.35">
      <c r="A61" s="77"/>
      <c r="B61" s="74" t="s">
        <v>124</v>
      </c>
      <c r="C61" s="74" t="s">
        <v>89</v>
      </c>
      <c r="D61" s="97" t="s">
        <v>173</v>
      </c>
      <c r="E61" s="92" t="s">
        <v>88</v>
      </c>
      <c r="F61" s="74" t="s">
        <v>123</v>
      </c>
      <c r="G61" s="97" t="s">
        <v>149</v>
      </c>
      <c r="H61" s="92" t="s">
        <v>148</v>
      </c>
      <c r="I61" s="74" t="s">
        <v>147</v>
      </c>
      <c r="J61" s="75" t="s">
        <v>130</v>
      </c>
    </row>
    <row r="62" spans="1:10" ht="15" thickBot="1" x14ac:dyDescent="0.35">
      <c r="A62" s="76">
        <v>31</v>
      </c>
      <c r="B62" s="72" t="s">
        <v>12</v>
      </c>
      <c r="C62" s="72" t="s">
        <v>13</v>
      </c>
      <c r="D62" s="96" t="s">
        <v>14</v>
      </c>
      <c r="E62" s="91" t="s">
        <v>12</v>
      </c>
      <c r="F62" s="72" t="s">
        <v>14</v>
      </c>
      <c r="G62" s="96" t="s">
        <v>13</v>
      </c>
      <c r="H62" s="91" t="s">
        <v>14</v>
      </c>
      <c r="I62" s="72" t="s">
        <v>12</v>
      </c>
      <c r="J62" s="72" t="s">
        <v>13</v>
      </c>
    </row>
    <row r="63" spans="1:10" ht="15" thickBot="1" x14ac:dyDescent="0.35">
      <c r="A63" s="77"/>
      <c r="B63" s="74" t="s">
        <v>89</v>
      </c>
      <c r="C63" s="74" t="s">
        <v>88</v>
      </c>
      <c r="D63" s="97" t="s">
        <v>124</v>
      </c>
      <c r="E63" s="92" t="s">
        <v>149</v>
      </c>
      <c r="F63" s="74" t="s">
        <v>173</v>
      </c>
      <c r="G63" s="97" t="s">
        <v>147</v>
      </c>
      <c r="H63" s="92" t="s">
        <v>123</v>
      </c>
      <c r="I63" s="74" t="s">
        <v>148</v>
      </c>
      <c r="J63" s="75" t="s">
        <v>130</v>
      </c>
    </row>
    <row r="64" spans="1:10" ht="15" thickBot="1" x14ac:dyDescent="0.35">
      <c r="A64" s="76">
        <v>32</v>
      </c>
      <c r="B64" s="72" t="s">
        <v>14</v>
      </c>
      <c r="C64" s="72" t="s">
        <v>13</v>
      </c>
      <c r="D64" s="96" t="s">
        <v>12</v>
      </c>
      <c r="E64" s="91" t="s">
        <v>13</v>
      </c>
      <c r="F64" s="72" t="s">
        <v>14</v>
      </c>
      <c r="G64" s="96" t="s">
        <v>12</v>
      </c>
      <c r="H64" s="91" t="s">
        <v>13</v>
      </c>
      <c r="I64" s="72" t="s">
        <v>12</v>
      </c>
      <c r="J64" s="72" t="s">
        <v>14</v>
      </c>
    </row>
    <row r="65" spans="1:10" ht="15" thickBot="1" x14ac:dyDescent="0.35">
      <c r="A65" s="87"/>
      <c r="B65" s="84" t="s">
        <v>88</v>
      </c>
      <c r="C65" s="84" t="s">
        <v>149</v>
      </c>
      <c r="D65" s="98" t="s">
        <v>89</v>
      </c>
      <c r="E65" s="93" t="s">
        <v>147</v>
      </c>
      <c r="F65" s="84" t="s">
        <v>124</v>
      </c>
      <c r="G65" s="98" t="s">
        <v>148</v>
      </c>
      <c r="H65" s="93" t="s">
        <v>173</v>
      </c>
      <c r="I65" s="84" t="s">
        <v>123</v>
      </c>
      <c r="J65" s="85" t="s">
        <v>130</v>
      </c>
    </row>
    <row r="66" spans="1:10" ht="15.6" thickTop="1" thickBot="1" x14ac:dyDescent="0.35">
      <c r="A66" s="86">
        <v>33</v>
      </c>
      <c r="B66" s="82" t="s">
        <v>12</v>
      </c>
      <c r="C66" s="82" t="s">
        <v>13</v>
      </c>
      <c r="D66" s="99" t="s">
        <v>14</v>
      </c>
      <c r="E66" s="94" t="s">
        <v>12</v>
      </c>
      <c r="F66" s="82" t="s">
        <v>14</v>
      </c>
      <c r="G66" s="99" t="s">
        <v>13</v>
      </c>
      <c r="H66" s="94" t="s">
        <v>14</v>
      </c>
      <c r="I66" s="82" t="s">
        <v>12</v>
      </c>
      <c r="J66" s="82" t="s">
        <v>13</v>
      </c>
    </row>
    <row r="67" spans="1:10" ht="15" thickBot="1" x14ac:dyDescent="0.35">
      <c r="A67" s="77"/>
      <c r="B67" s="74" t="s">
        <v>149</v>
      </c>
      <c r="C67" s="74" t="s">
        <v>147</v>
      </c>
      <c r="D67" s="97" t="s">
        <v>88</v>
      </c>
      <c r="E67" s="92" t="s">
        <v>148</v>
      </c>
      <c r="F67" s="74" t="s">
        <v>89</v>
      </c>
      <c r="G67" s="97" t="s">
        <v>123</v>
      </c>
      <c r="H67" s="92" t="s">
        <v>124</v>
      </c>
      <c r="I67" s="74" t="s">
        <v>173</v>
      </c>
      <c r="J67" s="75" t="s">
        <v>130</v>
      </c>
    </row>
    <row r="68" spans="1:10" ht="15" thickBot="1" x14ac:dyDescent="0.35">
      <c r="A68" s="76">
        <v>34</v>
      </c>
      <c r="B68" s="72" t="s">
        <v>14</v>
      </c>
      <c r="C68" s="72" t="s">
        <v>13</v>
      </c>
      <c r="D68" s="96" t="s">
        <v>12</v>
      </c>
      <c r="E68" s="91" t="s">
        <v>13</v>
      </c>
      <c r="F68" s="72" t="s">
        <v>14</v>
      </c>
      <c r="G68" s="96" t="s">
        <v>12</v>
      </c>
      <c r="H68" s="91" t="s">
        <v>13</v>
      </c>
      <c r="I68" s="72" t="s">
        <v>12</v>
      </c>
      <c r="J68" s="72" t="s">
        <v>14</v>
      </c>
    </row>
    <row r="69" spans="1:10" ht="15" thickBot="1" x14ac:dyDescent="0.35">
      <c r="A69" s="77"/>
      <c r="B69" s="74" t="s">
        <v>147</v>
      </c>
      <c r="C69" s="74" t="s">
        <v>148</v>
      </c>
      <c r="D69" s="97" t="s">
        <v>149</v>
      </c>
      <c r="E69" s="92" t="s">
        <v>123</v>
      </c>
      <c r="F69" s="74" t="s">
        <v>88</v>
      </c>
      <c r="G69" s="97" t="s">
        <v>173</v>
      </c>
      <c r="H69" s="92" t="s">
        <v>89</v>
      </c>
      <c r="I69" s="74" t="s">
        <v>124</v>
      </c>
      <c r="J69" s="75" t="s">
        <v>130</v>
      </c>
    </row>
    <row r="70" spans="1:10" ht="15" thickBot="1" x14ac:dyDescent="0.35">
      <c r="A70" s="76">
        <v>35</v>
      </c>
      <c r="B70" s="72" t="s">
        <v>12</v>
      </c>
      <c r="C70" s="72" t="s">
        <v>13</v>
      </c>
      <c r="D70" s="96" t="s">
        <v>14</v>
      </c>
      <c r="E70" s="91" t="s">
        <v>12</v>
      </c>
      <c r="F70" s="72" t="s">
        <v>14</v>
      </c>
      <c r="G70" s="96" t="s">
        <v>13</v>
      </c>
      <c r="H70" s="91" t="s">
        <v>14</v>
      </c>
      <c r="I70" s="72"/>
      <c r="J70" s="72" t="s">
        <v>13</v>
      </c>
    </row>
    <row r="71" spans="1:10" ht="15" thickBot="1" x14ac:dyDescent="0.35">
      <c r="A71" s="77"/>
      <c r="B71" s="74" t="s">
        <v>148</v>
      </c>
      <c r="C71" s="74" t="s">
        <v>123</v>
      </c>
      <c r="D71" s="97" t="s">
        <v>147</v>
      </c>
      <c r="E71" s="92" t="s">
        <v>173</v>
      </c>
      <c r="F71" s="74" t="s">
        <v>149</v>
      </c>
      <c r="G71" s="97" t="s">
        <v>124</v>
      </c>
      <c r="H71" s="92" t="s">
        <v>88</v>
      </c>
      <c r="I71" s="74" t="s">
        <v>89</v>
      </c>
      <c r="J71" s="75" t="s">
        <v>130</v>
      </c>
    </row>
    <row r="72" spans="1:10" ht="15" thickBot="1" x14ac:dyDescent="0.35">
      <c r="A72" s="76">
        <v>36</v>
      </c>
      <c r="B72" s="72" t="s">
        <v>14</v>
      </c>
      <c r="C72" s="72" t="s">
        <v>13</v>
      </c>
      <c r="D72" s="96" t="s">
        <v>12</v>
      </c>
      <c r="E72" s="91" t="s">
        <v>13</v>
      </c>
      <c r="F72" s="72" t="s">
        <v>14</v>
      </c>
      <c r="G72" s="96" t="s">
        <v>12</v>
      </c>
      <c r="H72" s="91" t="s">
        <v>13</v>
      </c>
      <c r="I72" s="72"/>
      <c r="J72" s="72" t="s">
        <v>14</v>
      </c>
    </row>
    <row r="73" spans="1:10" ht="15" thickBot="1" x14ac:dyDescent="0.35">
      <c r="A73" s="77"/>
      <c r="B73" s="74" t="s">
        <v>123</v>
      </c>
      <c r="C73" s="74" t="s">
        <v>173</v>
      </c>
      <c r="D73" s="97" t="s">
        <v>148</v>
      </c>
      <c r="E73" s="92" t="s">
        <v>124</v>
      </c>
      <c r="F73" s="74" t="s">
        <v>147</v>
      </c>
      <c r="G73" s="97" t="s">
        <v>89</v>
      </c>
      <c r="H73" s="92" t="s">
        <v>149</v>
      </c>
      <c r="I73" s="74" t="s">
        <v>88</v>
      </c>
      <c r="J73" s="75" t="s">
        <v>130</v>
      </c>
    </row>
    <row r="74" spans="1:10" ht="15" thickBot="1" x14ac:dyDescent="0.35">
      <c r="A74" s="78">
        <v>37</v>
      </c>
      <c r="B74" s="72" t="s">
        <v>12</v>
      </c>
      <c r="C74" s="72" t="s">
        <v>13</v>
      </c>
      <c r="D74" s="96" t="s">
        <v>14</v>
      </c>
      <c r="E74" s="91" t="s">
        <v>12</v>
      </c>
      <c r="F74" s="72" t="s">
        <v>14</v>
      </c>
      <c r="G74" s="96" t="s">
        <v>13</v>
      </c>
      <c r="H74" s="91" t="s">
        <v>14</v>
      </c>
      <c r="I74" s="72" t="s">
        <v>12</v>
      </c>
      <c r="J74" s="72" t="s">
        <v>13</v>
      </c>
    </row>
    <row r="75" spans="1:10" ht="15" thickBot="1" x14ac:dyDescent="0.35">
      <c r="A75" s="79"/>
      <c r="B75" s="74" t="s">
        <v>173</v>
      </c>
      <c r="C75" s="74" t="s">
        <v>124</v>
      </c>
      <c r="D75" s="97" t="s">
        <v>123</v>
      </c>
      <c r="E75" s="92" t="s">
        <v>89</v>
      </c>
      <c r="F75" s="74" t="s">
        <v>148</v>
      </c>
      <c r="G75" s="97" t="s">
        <v>88</v>
      </c>
      <c r="H75" s="92" t="s">
        <v>147</v>
      </c>
      <c r="I75" s="74" t="s">
        <v>149</v>
      </c>
      <c r="J75" s="75" t="s">
        <v>130</v>
      </c>
    </row>
    <row r="76" spans="1:10" ht="15" thickBot="1" x14ac:dyDescent="0.35">
      <c r="A76" s="78">
        <v>38</v>
      </c>
      <c r="B76" s="72" t="s">
        <v>14</v>
      </c>
      <c r="C76" s="72" t="s">
        <v>13</v>
      </c>
      <c r="D76" s="96" t="s">
        <v>12</v>
      </c>
      <c r="E76" s="91" t="s">
        <v>13</v>
      </c>
      <c r="F76" s="72" t="s">
        <v>14</v>
      </c>
      <c r="G76" s="96" t="s">
        <v>12</v>
      </c>
      <c r="H76" s="91" t="s">
        <v>13</v>
      </c>
      <c r="I76" s="72" t="s">
        <v>12</v>
      </c>
      <c r="J76" s="72" t="s">
        <v>14</v>
      </c>
    </row>
    <row r="77" spans="1:10" ht="15" thickBot="1" x14ac:dyDescent="0.35">
      <c r="A77" s="79"/>
      <c r="B77" s="74" t="s">
        <v>124</v>
      </c>
      <c r="C77" s="74" t="s">
        <v>89</v>
      </c>
      <c r="D77" s="97" t="s">
        <v>173</v>
      </c>
      <c r="E77" s="92" t="s">
        <v>88</v>
      </c>
      <c r="F77" s="74" t="s">
        <v>123</v>
      </c>
      <c r="G77" s="97" t="s">
        <v>149</v>
      </c>
      <c r="H77" s="92" t="s">
        <v>148</v>
      </c>
      <c r="I77" s="74" t="s">
        <v>147</v>
      </c>
      <c r="J77" s="75" t="s">
        <v>130</v>
      </c>
    </row>
    <row r="78" spans="1:10" ht="15" thickBot="1" x14ac:dyDescent="0.35">
      <c r="A78" s="78">
        <v>39</v>
      </c>
      <c r="B78" s="72" t="s">
        <v>12</v>
      </c>
      <c r="C78" s="72" t="s">
        <v>13</v>
      </c>
      <c r="D78" s="96" t="s">
        <v>14</v>
      </c>
      <c r="E78" s="91" t="s">
        <v>12</v>
      </c>
      <c r="F78" s="72" t="s">
        <v>14</v>
      </c>
      <c r="G78" s="96" t="s">
        <v>13</v>
      </c>
      <c r="H78" s="91" t="s">
        <v>14</v>
      </c>
      <c r="I78" s="72" t="s">
        <v>12</v>
      </c>
      <c r="J78" s="72" t="s">
        <v>13</v>
      </c>
    </row>
    <row r="79" spans="1:10" ht="15" thickBot="1" x14ac:dyDescent="0.35">
      <c r="A79" s="79"/>
      <c r="B79" s="74" t="s">
        <v>89</v>
      </c>
      <c r="C79" s="74" t="s">
        <v>88</v>
      </c>
      <c r="D79" s="97" t="s">
        <v>124</v>
      </c>
      <c r="E79" s="92" t="s">
        <v>149</v>
      </c>
      <c r="F79" s="74" t="s">
        <v>173</v>
      </c>
      <c r="G79" s="97" t="s">
        <v>147</v>
      </c>
      <c r="H79" s="92" t="s">
        <v>123</v>
      </c>
      <c r="I79" s="74" t="s">
        <v>148</v>
      </c>
      <c r="J79" s="75" t="s">
        <v>130</v>
      </c>
    </row>
    <row r="80" spans="1:10" ht="15" thickBot="1" x14ac:dyDescent="0.35">
      <c r="A80" s="78">
        <v>40</v>
      </c>
      <c r="B80" s="72" t="s">
        <v>14</v>
      </c>
      <c r="C80" s="72" t="s">
        <v>13</v>
      </c>
      <c r="D80" s="96" t="s">
        <v>12</v>
      </c>
      <c r="E80" s="91" t="s">
        <v>13</v>
      </c>
      <c r="F80" s="72" t="s">
        <v>14</v>
      </c>
      <c r="G80" s="96" t="s">
        <v>12</v>
      </c>
      <c r="H80" s="91" t="s">
        <v>13</v>
      </c>
      <c r="I80" s="72" t="s">
        <v>12</v>
      </c>
      <c r="J80" s="72" t="s">
        <v>14</v>
      </c>
    </row>
    <row r="81" spans="1:10" ht="15" thickBot="1" x14ac:dyDescent="0.35">
      <c r="A81" s="89"/>
      <c r="B81" s="84" t="s">
        <v>88</v>
      </c>
      <c r="C81" s="84" t="s">
        <v>149</v>
      </c>
      <c r="D81" s="98" t="s">
        <v>89</v>
      </c>
      <c r="E81" s="93" t="s">
        <v>147</v>
      </c>
      <c r="F81" s="84" t="s">
        <v>124</v>
      </c>
      <c r="G81" s="98" t="s">
        <v>148</v>
      </c>
      <c r="H81" s="93" t="s">
        <v>173</v>
      </c>
      <c r="I81" s="84" t="s">
        <v>123</v>
      </c>
      <c r="J81" s="85" t="s">
        <v>130</v>
      </c>
    </row>
    <row r="82" spans="1:10" ht="15.6" thickTop="1" thickBot="1" x14ac:dyDescent="0.35">
      <c r="A82" s="88">
        <v>41</v>
      </c>
      <c r="B82" s="82" t="s">
        <v>12</v>
      </c>
      <c r="C82" s="82" t="s">
        <v>13</v>
      </c>
      <c r="D82" s="99" t="s">
        <v>14</v>
      </c>
      <c r="E82" s="94" t="s">
        <v>12</v>
      </c>
      <c r="F82" s="82" t="s">
        <v>14</v>
      </c>
      <c r="G82" s="99" t="s">
        <v>13</v>
      </c>
      <c r="H82" s="94" t="s">
        <v>14</v>
      </c>
      <c r="I82" s="82" t="s">
        <v>12</v>
      </c>
      <c r="J82" s="82" t="s">
        <v>13</v>
      </c>
    </row>
    <row r="83" spans="1:10" ht="15" thickBot="1" x14ac:dyDescent="0.35">
      <c r="A83" s="79"/>
      <c r="B83" s="74" t="s">
        <v>149</v>
      </c>
      <c r="C83" s="74" t="s">
        <v>147</v>
      </c>
      <c r="D83" s="97" t="s">
        <v>88</v>
      </c>
      <c r="E83" s="92" t="s">
        <v>148</v>
      </c>
      <c r="F83" s="74" t="s">
        <v>89</v>
      </c>
      <c r="G83" s="97" t="s">
        <v>123</v>
      </c>
      <c r="H83" s="92" t="s">
        <v>124</v>
      </c>
      <c r="I83" s="74" t="s">
        <v>173</v>
      </c>
      <c r="J83" s="75" t="s">
        <v>130</v>
      </c>
    </row>
    <row r="84" spans="1:10" ht="15" thickBot="1" x14ac:dyDescent="0.35">
      <c r="A84" s="78">
        <v>42</v>
      </c>
      <c r="B84" s="72" t="s">
        <v>14</v>
      </c>
      <c r="C84" s="72" t="s">
        <v>13</v>
      </c>
      <c r="D84" s="96" t="s">
        <v>12</v>
      </c>
      <c r="E84" s="91" t="s">
        <v>13</v>
      </c>
      <c r="F84" s="72" t="s">
        <v>14</v>
      </c>
      <c r="G84" s="96" t="s">
        <v>12</v>
      </c>
      <c r="H84" s="91" t="s">
        <v>13</v>
      </c>
      <c r="I84" s="72" t="s">
        <v>12</v>
      </c>
      <c r="J84" s="72" t="s">
        <v>14</v>
      </c>
    </row>
    <row r="85" spans="1:10" ht="15" thickBot="1" x14ac:dyDescent="0.35">
      <c r="A85" s="79"/>
      <c r="B85" s="74" t="s">
        <v>147</v>
      </c>
      <c r="C85" s="74" t="s">
        <v>148</v>
      </c>
      <c r="D85" s="97" t="s">
        <v>149</v>
      </c>
      <c r="E85" s="92" t="s">
        <v>123</v>
      </c>
      <c r="F85" s="74" t="s">
        <v>88</v>
      </c>
      <c r="G85" s="97" t="s">
        <v>173</v>
      </c>
      <c r="H85" s="92" t="s">
        <v>89</v>
      </c>
      <c r="I85" s="74" t="s">
        <v>124</v>
      </c>
      <c r="J85" s="75" t="s">
        <v>130</v>
      </c>
    </row>
    <row r="86" spans="1:10" ht="15" thickBot="1" x14ac:dyDescent="0.35">
      <c r="A86" s="78">
        <v>43</v>
      </c>
      <c r="B86" s="72" t="s">
        <v>12</v>
      </c>
      <c r="C86" s="72" t="s">
        <v>13</v>
      </c>
      <c r="D86" s="96" t="s">
        <v>14</v>
      </c>
      <c r="E86" s="91" t="s">
        <v>12</v>
      </c>
      <c r="F86" s="72" t="s">
        <v>14</v>
      </c>
      <c r="G86" s="96" t="s">
        <v>13</v>
      </c>
      <c r="H86" s="91" t="s">
        <v>14</v>
      </c>
      <c r="I86" s="72"/>
      <c r="J86" s="72" t="s">
        <v>13</v>
      </c>
    </row>
    <row r="87" spans="1:10" ht="15" thickBot="1" x14ac:dyDescent="0.35">
      <c r="A87" s="79"/>
      <c r="B87" s="74" t="s">
        <v>148</v>
      </c>
      <c r="C87" s="74" t="s">
        <v>123</v>
      </c>
      <c r="D87" s="97" t="s">
        <v>147</v>
      </c>
      <c r="E87" s="92" t="s">
        <v>173</v>
      </c>
      <c r="F87" s="74" t="s">
        <v>149</v>
      </c>
      <c r="G87" s="97" t="s">
        <v>124</v>
      </c>
      <c r="H87" s="92" t="s">
        <v>88</v>
      </c>
      <c r="I87" s="74" t="s">
        <v>89</v>
      </c>
      <c r="J87" s="75" t="s">
        <v>130</v>
      </c>
    </row>
    <row r="88" spans="1:10" ht="15" thickBot="1" x14ac:dyDescent="0.35">
      <c r="A88" s="78">
        <v>44</v>
      </c>
      <c r="B88" s="72" t="s">
        <v>14</v>
      </c>
      <c r="C88" s="72" t="s">
        <v>13</v>
      </c>
      <c r="D88" s="96" t="s">
        <v>12</v>
      </c>
      <c r="E88" s="91" t="s">
        <v>13</v>
      </c>
      <c r="F88" s="72" t="s">
        <v>14</v>
      </c>
      <c r="G88" s="96" t="s">
        <v>12</v>
      </c>
      <c r="H88" s="91" t="s">
        <v>13</v>
      </c>
      <c r="I88" s="72"/>
      <c r="J88" s="72" t="s">
        <v>14</v>
      </c>
    </row>
    <row r="89" spans="1:10" ht="15" thickBot="1" x14ac:dyDescent="0.35">
      <c r="A89" s="79"/>
      <c r="B89" s="74" t="s">
        <v>123</v>
      </c>
      <c r="C89" s="74" t="s">
        <v>173</v>
      </c>
      <c r="D89" s="97" t="s">
        <v>148</v>
      </c>
      <c r="E89" s="92" t="s">
        <v>124</v>
      </c>
      <c r="F89" s="74" t="s">
        <v>147</v>
      </c>
      <c r="G89" s="97" t="s">
        <v>89</v>
      </c>
      <c r="H89" s="92" t="s">
        <v>149</v>
      </c>
      <c r="I89" s="74" t="s">
        <v>88</v>
      </c>
      <c r="J89" s="75" t="s">
        <v>130</v>
      </c>
    </row>
    <row r="90" spans="1:10" ht="15" thickBot="1" x14ac:dyDescent="0.35">
      <c r="A90" s="78">
        <v>45</v>
      </c>
      <c r="B90" s="72" t="s">
        <v>12</v>
      </c>
      <c r="C90" s="72" t="s">
        <v>13</v>
      </c>
      <c r="D90" s="96" t="s">
        <v>14</v>
      </c>
      <c r="E90" s="91" t="s">
        <v>12</v>
      </c>
      <c r="F90" s="72" t="s">
        <v>14</v>
      </c>
      <c r="G90" s="96" t="s">
        <v>13</v>
      </c>
      <c r="H90" s="91" t="s">
        <v>14</v>
      </c>
      <c r="I90" s="72" t="s">
        <v>12</v>
      </c>
      <c r="J90" s="72" t="s">
        <v>13</v>
      </c>
    </row>
    <row r="91" spans="1:10" ht="15" thickBot="1" x14ac:dyDescent="0.35">
      <c r="A91" s="79"/>
      <c r="B91" s="74" t="s">
        <v>173</v>
      </c>
      <c r="C91" s="74" t="s">
        <v>124</v>
      </c>
      <c r="D91" s="97" t="s">
        <v>123</v>
      </c>
      <c r="E91" s="92" t="s">
        <v>89</v>
      </c>
      <c r="F91" s="74" t="s">
        <v>148</v>
      </c>
      <c r="G91" s="97" t="s">
        <v>88</v>
      </c>
      <c r="H91" s="92" t="s">
        <v>147</v>
      </c>
      <c r="I91" s="74" t="s">
        <v>149</v>
      </c>
      <c r="J91" s="75" t="s">
        <v>130</v>
      </c>
    </row>
    <row r="92" spans="1:10" ht="15" thickBot="1" x14ac:dyDescent="0.35">
      <c r="A92" s="78">
        <v>46</v>
      </c>
      <c r="B92" s="72" t="s">
        <v>14</v>
      </c>
      <c r="C92" s="72" t="s">
        <v>13</v>
      </c>
      <c r="D92" s="96" t="s">
        <v>12</v>
      </c>
      <c r="E92" s="91" t="s">
        <v>13</v>
      </c>
      <c r="F92" s="72" t="s">
        <v>14</v>
      </c>
      <c r="G92" s="96" t="s">
        <v>12</v>
      </c>
      <c r="H92" s="91" t="s">
        <v>13</v>
      </c>
      <c r="I92" s="72" t="s">
        <v>12</v>
      </c>
      <c r="J92" s="72" t="s">
        <v>14</v>
      </c>
    </row>
    <row r="93" spans="1:10" ht="15" thickBot="1" x14ac:dyDescent="0.35">
      <c r="A93" s="79"/>
      <c r="B93" s="74" t="s">
        <v>124</v>
      </c>
      <c r="C93" s="74" t="s">
        <v>89</v>
      </c>
      <c r="D93" s="97" t="s">
        <v>173</v>
      </c>
      <c r="E93" s="92" t="s">
        <v>88</v>
      </c>
      <c r="F93" s="74" t="s">
        <v>123</v>
      </c>
      <c r="G93" s="97" t="s">
        <v>149</v>
      </c>
      <c r="H93" s="92" t="s">
        <v>148</v>
      </c>
      <c r="I93" s="74" t="s">
        <v>147</v>
      </c>
      <c r="J93" s="75" t="s">
        <v>130</v>
      </c>
    </row>
    <row r="94" spans="1:10" ht="15" thickBot="1" x14ac:dyDescent="0.35">
      <c r="A94" s="78">
        <v>47</v>
      </c>
      <c r="B94" s="72" t="s">
        <v>12</v>
      </c>
      <c r="C94" s="72" t="s">
        <v>13</v>
      </c>
      <c r="D94" s="96" t="s">
        <v>14</v>
      </c>
      <c r="E94" s="91" t="s">
        <v>12</v>
      </c>
      <c r="F94" s="72" t="s">
        <v>14</v>
      </c>
      <c r="G94" s="96" t="s">
        <v>13</v>
      </c>
      <c r="H94" s="91" t="s">
        <v>14</v>
      </c>
      <c r="I94" s="72" t="s">
        <v>12</v>
      </c>
      <c r="J94" s="72" t="s">
        <v>13</v>
      </c>
    </row>
    <row r="95" spans="1:10" ht="15" thickBot="1" x14ac:dyDescent="0.35">
      <c r="A95" s="79"/>
      <c r="B95" s="74" t="s">
        <v>89</v>
      </c>
      <c r="C95" s="74" t="s">
        <v>88</v>
      </c>
      <c r="D95" s="97" t="s">
        <v>124</v>
      </c>
      <c r="E95" s="92" t="s">
        <v>149</v>
      </c>
      <c r="F95" s="74" t="s">
        <v>173</v>
      </c>
      <c r="G95" s="97" t="s">
        <v>147</v>
      </c>
      <c r="H95" s="92" t="s">
        <v>123</v>
      </c>
      <c r="I95" s="74" t="s">
        <v>148</v>
      </c>
      <c r="J95" s="75" t="s">
        <v>130</v>
      </c>
    </row>
    <row r="96" spans="1:10" ht="15" thickBot="1" x14ac:dyDescent="0.35">
      <c r="A96" s="78">
        <v>48</v>
      </c>
      <c r="B96" s="72" t="s">
        <v>14</v>
      </c>
      <c r="C96" s="72" t="s">
        <v>13</v>
      </c>
      <c r="D96" s="96" t="s">
        <v>12</v>
      </c>
      <c r="E96" s="91" t="s">
        <v>13</v>
      </c>
      <c r="F96" s="72" t="s">
        <v>14</v>
      </c>
      <c r="G96" s="96" t="s">
        <v>12</v>
      </c>
      <c r="H96" s="91" t="s">
        <v>13</v>
      </c>
      <c r="I96" s="72" t="s">
        <v>12</v>
      </c>
      <c r="J96" s="72" t="s">
        <v>14</v>
      </c>
    </row>
    <row r="97" spans="1:21" ht="15" thickBot="1" x14ac:dyDescent="0.35">
      <c r="A97" s="89"/>
      <c r="B97" s="84" t="s">
        <v>88</v>
      </c>
      <c r="C97" s="84" t="s">
        <v>149</v>
      </c>
      <c r="D97" s="98" t="s">
        <v>89</v>
      </c>
      <c r="E97" s="93" t="s">
        <v>147</v>
      </c>
      <c r="F97" s="84" t="s">
        <v>124</v>
      </c>
      <c r="G97" s="98" t="s">
        <v>148</v>
      </c>
      <c r="H97" s="93" t="s">
        <v>173</v>
      </c>
      <c r="I97" s="84" t="s">
        <v>123</v>
      </c>
      <c r="J97" s="85" t="s">
        <v>130</v>
      </c>
    </row>
    <row r="98" spans="1:21" ht="15.6" thickTop="1" thickBot="1" x14ac:dyDescent="0.35">
      <c r="A98" s="88">
        <v>49</v>
      </c>
      <c r="B98" s="82" t="s">
        <v>12</v>
      </c>
      <c r="C98" s="82" t="s">
        <v>13</v>
      </c>
      <c r="D98" s="99" t="s">
        <v>14</v>
      </c>
      <c r="E98" s="94" t="s">
        <v>12</v>
      </c>
      <c r="F98" s="82" t="s">
        <v>14</v>
      </c>
      <c r="G98" s="99" t="s">
        <v>13</v>
      </c>
      <c r="H98" s="94" t="s">
        <v>14</v>
      </c>
      <c r="I98" s="82" t="s">
        <v>12</v>
      </c>
      <c r="J98" s="82" t="s">
        <v>13</v>
      </c>
    </row>
    <row r="99" spans="1:21" ht="15" thickBot="1" x14ac:dyDescent="0.35">
      <c r="A99" s="79"/>
      <c r="B99" s="74" t="s">
        <v>149</v>
      </c>
      <c r="C99" s="74" t="s">
        <v>147</v>
      </c>
      <c r="D99" s="97" t="s">
        <v>88</v>
      </c>
      <c r="E99" s="92" t="s">
        <v>148</v>
      </c>
      <c r="F99" s="74" t="s">
        <v>89</v>
      </c>
      <c r="G99" s="97" t="s">
        <v>123</v>
      </c>
      <c r="H99" s="92" t="s">
        <v>124</v>
      </c>
      <c r="I99" s="74" t="s">
        <v>173</v>
      </c>
      <c r="J99" s="75" t="s">
        <v>130</v>
      </c>
    </row>
    <row r="100" spans="1:21" ht="15" thickBot="1" x14ac:dyDescent="0.35">
      <c r="A100" s="78">
        <v>50</v>
      </c>
      <c r="B100" s="72" t="s">
        <v>14</v>
      </c>
      <c r="C100" s="72" t="s">
        <v>13</v>
      </c>
      <c r="D100" s="96" t="s">
        <v>12</v>
      </c>
      <c r="E100" s="91" t="s">
        <v>13</v>
      </c>
      <c r="F100" s="72" t="s">
        <v>14</v>
      </c>
      <c r="G100" s="96" t="s">
        <v>12</v>
      </c>
      <c r="H100" s="91" t="s">
        <v>13</v>
      </c>
      <c r="I100" s="72" t="s">
        <v>12</v>
      </c>
      <c r="J100" s="72" t="s">
        <v>14</v>
      </c>
    </row>
    <row r="101" spans="1:21" ht="15" thickBot="1" x14ac:dyDescent="0.35">
      <c r="A101" s="79"/>
      <c r="B101" s="74" t="s">
        <v>147</v>
      </c>
      <c r="C101" s="74" t="s">
        <v>148</v>
      </c>
      <c r="D101" s="97" t="s">
        <v>149</v>
      </c>
      <c r="E101" s="92" t="s">
        <v>123</v>
      </c>
      <c r="F101" s="74" t="s">
        <v>88</v>
      </c>
      <c r="G101" s="97" t="s">
        <v>173</v>
      </c>
      <c r="H101" s="92" t="s">
        <v>89</v>
      </c>
      <c r="I101" s="74" t="s">
        <v>124</v>
      </c>
      <c r="J101" s="75" t="s">
        <v>130</v>
      </c>
    </row>
    <row r="102" spans="1:21" ht="15" thickBot="1" x14ac:dyDescent="0.35">
      <c r="A102" s="69">
        <v>51</v>
      </c>
      <c r="B102" s="72" t="s">
        <v>12</v>
      </c>
      <c r="C102" s="72" t="s">
        <v>13</v>
      </c>
      <c r="D102" s="96" t="s">
        <v>14</v>
      </c>
      <c r="E102" s="91" t="s">
        <v>12</v>
      </c>
      <c r="F102" s="72" t="s">
        <v>14</v>
      </c>
      <c r="G102" s="96" t="s">
        <v>13</v>
      </c>
      <c r="H102" s="91" t="s">
        <v>14</v>
      </c>
      <c r="I102" s="72"/>
      <c r="J102" s="72" t="s">
        <v>13</v>
      </c>
    </row>
    <row r="103" spans="1:21" ht="15" thickBot="1" x14ac:dyDescent="0.35">
      <c r="B103" s="74" t="s">
        <v>148</v>
      </c>
      <c r="C103" s="74" t="s">
        <v>123</v>
      </c>
      <c r="D103" s="97" t="s">
        <v>147</v>
      </c>
      <c r="E103" s="92" t="s">
        <v>173</v>
      </c>
      <c r="F103" s="74" t="s">
        <v>149</v>
      </c>
      <c r="G103" s="97" t="s">
        <v>124</v>
      </c>
      <c r="H103" s="92" t="s">
        <v>88</v>
      </c>
      <c r="I103" s="74" t="s">
        <v>89</v>
      </c>
      <c r="J103" s="75" t="s">
        <v>130</v>
      </c>
    </row>
    <row r="104" spans="1:21" ht="15" thickBot="1" x14ac:dyDescent="0.35">
      <c r="A104" s="71">
        <v>52</v>
      </c>
      <c r="B104" s="72" t="s">
        <v>14</v>
      </c>
      <c r="C104" s="72" t="s">
        <v>13</v>
      </c>
      <c r="D104" s="96" t="s">
        <v>12</v>
      </c>
      <c r="E104" s="91" t="s">
        <v>13</v>
      </c>
      <c r="F104" s="72" t="s">
        <v>14</v>
      </c>
      <c r="G104" s="96" t="s">
        <v>12</v>
      </c>
      <c r="H104" s="91" t="s">
        <v>13</v>
      </c>
      <c r="I104" s="72"/>
      <c r="J104" s="72" t="s">
        <v>14</v>
      </c>
    </row>
    <row r="105" spans="1:21" ht="15" thickBot="1" x14ac:dyDescent="0.35">
      <c r="A105" s="73"/>
      <c r="B105" s="74" t="s">
        <v>123</v>
      </c>
      <c r="C105" s="74" t="s">
        <v>173</v>
      </c>
      <c r="D105" s="97" t="s">
        <v>148</v>
      </c>
      <c r="E105" s="92" t="s">
        <v>124</v>
      </c>
      <c r="F105" s="74" t="s">
        <v>147</v>
      </c>
      <c r="G105" s="97" t="s">
        <v>89</v>
      </c>
      <c r="H105" s="92" t="s">
        <v>149</v>
      </c>
      <c r="I105" s="74" t="s">
        <v>88</v>
      </c>
      <c r="J105" s="75" t="s">
        <v>130</v>
      </c>
    </row>
    <row r="106" spans="1:21" s="53" customFormat="1" ht="15" thickBot="1" x14ac:dyDescent="0.35">
      <c r="A106" s="76">
        <v>53</v>
      </c>
      <c r="B106" s="72" t="s">
        <v>12</v>
      </c>
      <c r="C106" s="72" t="s">
        <v>13</v>
      </c>
      <c r="D106" s="96" t="s">
        <v>14</v>
      </c>
      <c r="E106" s="91" t="s">
        <v>12</v>
      </c>
      <c r="F106" s="72" t="s">
        <v>14</v>
      </c>
      <c r="G106" s="96" t="s">
        <v>13</v>
      </c>
      <c r="H106" s="91" t="s">
        <v>14</v>
      </c>
      <c r="I106" s="72" t="s">
        <v>12</v>
      </c>
      <c r="J106" s="72" t="s">
        <v>13</v>
      </c>
      <c r="L106" s="56"/>
      <c r="M106" s="56"/>
      <c r="N106" s="56"/>
      <c r="O106" s="56"/>
      <c r="P106" s="56"/>
      <c r="Q106" s="56"/>
      <c r="R106" s="56"/>
      <c r="S106" s="56"/>
      <c r="T106" s="56"/>
      <c r="U106" s="56"/>
    </row>
    <row r="107" spans="1:21" s="53" customFormat="1" ht="15" thickBot="1" x14ac:dyDescent="0.35">
      <c r="A107" s="77"/>
      <c r="B107" s="74" t="s">
        <v>173</v>
      </c>
      <c r="C107" s="74" t="s">
        <v>124</v>
      </c>
      <c r="D107" s="97" t="s">
        <v>123</v>
      </c>
      <c r="E107" s="92" t="s">
        <v>89</v>
      </c>
      <c r="F107" s="74" t="s">
        <v>148</v>
      </c>
      <c r="G107" s="97" t="s">
        <v>88</v>
      </c>
      <c r="H107" s="92" t="s">
        <v>147</v>
      </c>
      <c r="I107" s="74" t="s">
        <v>149</v>
      </c>
      <c r="J107" s="75" t="s">
        <v>130</v>
      </c>
      <c r="L107" s="56"/>
      <c r="M107" s="56"/>
      <c r="N107" s="56"/>
      <c r="O107" s="56"/>
      <c r="P107" s="56"/>
      <c r="Q107" s="56"/>
      <c r="R107" s="56"/>
      <c r="S107" s="56"/>
      <c r="T107" s="56"/>
      <c r="U107" s="56"/>
    </row>
    <row r="108" spans="1:21" s="53" customFormat="1" ht="15" thickBot="1" x14ac:dyDescent="0.35">
      <c r="A108" s="76">
        <v>54</v>
      </c>
      <c r="B108" s="72" t="s">
        <v>14</v>
      </c>
      <c r="C108" s="72" t="s">
        <v>13</v>
      </c>
      <c r="D108" s="96" t="s">
        <v>12</v>
      </c>
      <c r="E108" s="91" t="s">
        <v>13</v>
      </c>
      <c r="F108" s="72" t="s">
        <v>14</v>
      </c>
      <c r="G108" s="96" t="s">
        <v>12</v>
      </c>
      <c r="H108" s="91" t="s">
        <v>13</v>
      </c>
      <c r="I108" s="72" t="s">
        <v>12</v>
      </c>
      <c r="J108" s="72" t="s">
        <v>14</v>
      </c>
      <c r="L108" s="56"/>
      <c r="M108" s="56"/>
      <c r="N108" s="56"/>
      <c r="O108" s="56"/>
      <c r="P108" s="56"/>
      <c r="Q108" s="56"/>
      <c r="R108" s="56"/>
      <c r="S108" s="56"/>
      <c r="T108" s="56"/>
      <c r="U108" s="56"/>
    </row>
    <row r="109" spans="1:21" s="53" customFormat="1" ht="15" thickBot="1" x14ac:dyDescent="0.35">
      <c r="A109" s="77"/>
      <c r="B109" s="74" t="s">
        <v>124</v>
      </c>
      <c r="C109" s="74" t="s">
        <v>89</v>
      </c>
      <c r="D109" s="97" t="s">
        <v>173</v>
      </c>
      <c r="E109" s="92" t="s">
        <v>88</v>
      </c>
      <c r="F109" s="74" t="s">
        <v>123</v>
      </c>
      <c r="G109" s="97" t="s">
        <v>149</v>
      </c>
      <c r="H109" s="92" t="s">
        <v>148</v>
      </c>
      <c r="I109" s="74" t="s">
        <v>147</v>
      </c>
      <c r="J109" s="75" t="s">
        <v>130</v>
      </c>
      <c r="L109" s="56"/>
      <c r="M109" s="56"/>
      <c r="N109" s="56"/>
      <c r="O109" s="56"/>
      <c r="P109" s="56"/>
      <c r="Q109" s="56"/>
      <c r="R109" s="56"/>
      <c r="S109" s="56"/>
      <c r="T109" s="56"/>
      <c r="U109" s="56"/>
    </row>
    <row r="110" spans="1:21" s="53" customFormat="1" ht="15" thickBot="1" x14ac:dyDescent="0.35">
      <c r="A110" s="76">
        <v>55</v>
      </c>
      <c r="B110" s="72" t="s">
        <v>12</v>
      </c>
      <c r="C110" s="72" t="s">
        <v>13</v>
      </c>
      <c r="D110" s="96" t="s">
        <v>14</v>
      </c>
      <c r="E110" s="91" t="s">
        <v>12</v>
      </c>
      <c r="F110" s="72" t="s">
        <v>14</v>
      </c>
      <c r="G110" s="96" t="s">
        <v>13</v>
      </c>
      <c r="H110" s="91" t="s">
        <v>14</v>
      </c>
      <c r="I110" s="72" t="s">
        <v>12</v>
      </c>
      <c r="J110" s="72" t="s">
        <v>13</v>
      </c>
      <c r="L110" s="56"/>
      <c r="M110" s="56"/>
      <c r="N110" s="56"/>
      <c r="O110" s="56"/>
      <c r="P110" s="56"/>
      <c r="Q110" s="56"/>
      <c r="R110" s="56"/>
      <c r="S110" s="56"/>
      <c r="T110" s="56"/>
      <c r="U110" s="56"/>
    </row>
    <row r="111" spans="1:21" s="53" customFormat="1" ht="15" thickBot="1" x14ac:dyDescent="0.35">
      <c r="A111" s="77"/>
      <c r="B111" s="74" t="s">
        <v>89</v>
      </c>
      <c r="C111" s="74" t="s">
        <v>88</v>
      </c>
      <c r="D111" s="97" t="s">
        <v>124</v>
      </c>
      <c r="E111" s="92" t="s">
        <v>149</v>
      </c>
      <c r="F111" s="74" t="s">
        <v>173</v>
      </c>
      <c r="G111" s="97" t="s">
        <v>147</v>
      </c>
      <c r="H111" s="92" t="s">
        <v>123</v>
      </c>
      <c r="I111" s="74" t="s">
        <v>148</v>
      </c>
      <c r="J111" s="75" t="s">
        <v>130</v>
      </c>
      <c r="L111" s="56"/>
      <c r="M111" s="56"/>
      <c r="N111" s="56"/>
      <c r="O111" s="56"/>
      <c r="P111" s="56"/>
      <c r="Q111" s="56"/>
      <c r="R111" s="56"/>
      <c r="S111" s="56"/>
      <c r="T111" s="56"/>
      <c r="U111" s="56"/>
    </row>
    <row r="112" spans="1:21" s="53" customFormat="1" ht="15" thickBot="1" x14ac:dyDescent="0.35">
      <c r="A112" s="76">
        <v>56</v>
      </c>
      <c r="B112" s="72" t="s">
        <v>14</v>
      </c>
      <c r="C112" s="72" t="s">
        <v>13</v>
      </c>
      <c r="D112" s="96" t="s">
        <v>12</v>
      </c>
      <c r="E112" s="91" t="s">
        <v>13</v>
      </c>
      <c r="F112" s="72" t="s">
        <v>14</v>
      </c>
      <c r="G112" s="96" t="s">
        <v>12</v>
      </c>
      <c r="H112" s="91" t="s">
        <v>13</v>
      </c>
      <c r="I112" s="72" t="s">
        <v>12</v>
      </c>
      <c r="J112" s="72" t="s">
        <v>14</v>
      </c>
      <c r="L112" s="56"/>
      <c r="M112" s="56"/>
      <c r="N112" s="56"/>
      <c r="O112" s="56"/>
      <c r="P112" s="56"/>
      <c r="Q112" s="56"/>
      <c r="R112" s="56"/>
      <c r="S112" s="56"/>
      <c r="T112" s="56"/>
      <c r="U112" s="56"/>
    </row>
    <row r="113" spans="1:21" s="53" customFormat="1" ht="15" thickBot="1" x14ac:dyDescent="0.35">
      <c r="A113" s="77"/>
      <c r="B113" s="74" t="s">
        <v>88</v>
      </c>
      <c r="C113" s="74" t="s">
        <v>149</v>
      </c>
      <c r="D113" s="97" t="s">
        <v>89</v>
      </c>
      <c r="E113" s="92" t="s">
        <v>147</v>
      </c>
      <c r="F113" s="74" t="s">
        <v>124</v>
      </c>
      <c r="G113" s="97" t="s">
        <v>148</v>
      </c>
      <c r="H113" s="92" t="s">
        <v>173</v>
      </c>
      <c r="I113" s="74" t="s">
        <v>123</v>
      </c>
      <c r="J113" s="75" t="s">
        <v>130</v>
      </c>
      <c r="L113" s="56"/>
      <c r="M113" s="56"/>
      <c r="N113" s="56"/>
      <c r="O113" s="56"/>
      <c r="P113" s="56"/>
      <c r="Q113" s="56"/>
      <c r="R113" s="56"/>
      <c r="S113" s="56"/>
      <c r="T113" s="56"/>
      <c r="U113" s="56"/>
    </row>
    <row r="114" spans="1:21" s="53" customFormat="1" x14ac:dyDescent="0.3">
      <c r="A114" s="80"/>
      <c r="B114" s="81"/>
      <c r="C114" s="81"/>
      <c r="D114" s="81"/>
      <c r="E114" s="81"/>
      <c r="F114" s="81"/>
      <c r="G114" s="81"/>
      <c r="H114" s="81"/>
      <c r="I114" s="81"/>
      <c r="J114" s="81"/>
      <c r="L114" s="56"/>
      <c r="M114" s="56"/>
      <c r="N114" s="56"/>
      <c r="O114" s="56"/>
      <c r="P114" s="56"/>
      <c r="Q114" s="56"/>
      <c r="R114" s="56"/>
      <c r="S114" s="56"/>
      <c r="T114" s="56"/>
      <c r="U114" s="56"/>
    </row>
    <row r="115" spans="1:21" s="53" customFormat="1" x14ac:dyDescent="0.3">
      <c r="A115" s="80"/>
      <c r="B115" s="81"/>
      <c r="C115" s="81"/>
      <c r="D115" s="81"/>
      <c r="E115" s="81"/>
      <c r="F115" s="81"/>
      <c r="G115" s="81"/>
      <c r="H115" s="81"/>
      <c r="I115" s="81"/>
      <c r="J115" s="81"/>
      <c r="L115" s="56"/>
      <c r="M115" s="56"/>
      <c r="N115" s="56"/>
      <c r="O115" s="56"/>
      <c r="P115" s="56"/>
      <c r="Q115" s="56"/>
      <c r="R115" s="56"/>
      <c r="S115" s="56"/>
      <c r="T115" s="56"/>
      <c r="U115" s="56"/>
    </row>
    <row r="116" spans="1:21" s="53" customFormat="1" x14ac:dyDescent="0.3">
      <c r="A116" s="80"/>
      <c r="B116" s="81"/>
      <c r="C116" s="81"/>
      <c r="D116" s="81"/>
      <c r="E116" s="81"/>
      <c r="F116" s="81"/>
      <c r="G116" s="81"/>
      <c r="H116" s="81"/>
      <c r="I116" s="81"/>
      <c r="J116" s="81"/>
      <c r="L116" s="56"/>
      <c r="M116" s="56"/>
      <c r="N116" s="56"/>
      <c r="O116" s="56"/>
      <c r="P116" s="56"/>
      <c r="Q116" s="56"/>
      <c r="R116" s="56"/>
      <c r="S116" s="56"/>
      <c r="T116" s="56"/>
      <c r="U116" s="56"/>
    </row>
    <row r="117" spans="1:21" s="53" customFormat="1" x14ac:dyDescent="0.3">
      <c r="A117" s="80"/>
      <c r="B117" s="81"/>
      <c r="C117" s="81"/>
      <c r="D117" s="81"/>
      <c r="E117" s="81"/>
      <c r="F117" s="81"/>
      <c r="G117" s="81"/>
      <c r="H117" s="81"/>
      <c r="I117" s="81"/>
      <c r="J117" s="81"/>
      <c r="L117" s="56"/>
      <c r="M117" s="56"/>
      <c r="N117" s="56"/>
      <c r="O117" s="56"/>
      <c r="P117" s="56"/>
      <c r="Q117" s="56"/>
      <c r="R117" s="56"/>
      <c r="S117" s="56"/>
      <c r="T117" s="56"/>
      <c r="U117" s="56"/>
    </row>
    <row r="118" spans="1:21" s="53" customFormat="1" x14ac:dyDescent="0.3">
      <c r="A118" s="80"/>
      <c r="B118" s="81"/>
      <c r="C118" s="81"/>
      <c r="D118" s="81"/>
      <c r="E118" s="81"/>
      <c r="F118" s="81"/>
      <c r="G118" s="81"/>
      <c r="H118" s="81"/>
      <c r="I118" s="81"/>
      <c r="J118" s="81"/>
      <c r="L118" s="56"/>
      <c r="M118" s="56"/>
      <c r="N118" s="56"/>
      <c r="O118" s="56"/>
      <c r="P118" s="56"/>
      <c r="Q118" s="56"/>
      <c r="R118" s="56"/>
      <c r="S118" s="56"/>
      <c r="T118" s="56"/>
      <c r="U118" s="56"/>
    </row>
    <row r="119" spans="1:21" s="53" customFormat="1" x14ac:dyDescent="0.3">
      <c r="A119" s="80"/>
      <c r="B119" s="81"/>
      <c r="C119" s="81"/>
      <c r="D119" s="81"/>
      <c r="E119" s="81"/>
      <c r="F119" s="81"/>
      <c r="G119" s="81"/>
      <c r="H119" s="81"/>
      <c r="I119" s="81"/>
      <c r="J119" s="81"/>
      <c r="L119" s="56"/>
      <c r="M119" s="56"/>
      <c r="N119" s="56"/>
      <c r="O119" s="56"/>
      <c r="P119" s="56"/>
      <c r="Q119" s="56"/>
      <c r="R119" s="56"/>
      <c r="S119" s="56"/>
      <c r="T119" s="56"/>
      <c r="U119" s="56"/>
    </row>
    <row r="120" spans="1:21" s="53" customFormat="1" x14ac:dyDescent="0.3">
      <c r="A120" s="80"/>
      <c r="B120" s="81"/>
      <c r="C120" s="81"/>
      <c r="D120" s="81"/>
      <c r="E120" s="81"/>
      <c r="F120" s="81"/>
      <c r="G120" s="81"/>
      <c r="H120" s="81"/>
      <c r="I120" s="81"/>
      <c r="J120" s="81"/>
      <c r="L120" s="56"/>
      <c r="M120" s="56"/>
      <c r="N120" s="56"/>
      <c r="O120" s="56"/>
      <c r="P120" s="56"/>
      <c r="Q120" s="56"/>
      <c r="R120" s="56"/>
      <c r="S120" s="56"/>
      <c r="T120" s="56"/>
      <c r="U120" s="56"/>
    </row>
    <row r="121" spans="1:21" s="53" customFormat="1" x14ac:dyDescent="0.3">
      <c r="A121" s="80"/>
      <c r="B121" s="81"/>
      <c r="C121" s="81"/>
      <c r="D121" s="81"/>
      <c r="E121" s="81"/>
      <c r="F121" s="81"/>
      <c r="G121" s="81"/>
      <c r="H121" s="81"/>
      <c r="I121" s="81"/>
      <c r="J121" s="81"/>
      <c r="L121" s="56"/>
      <c r="M121" s="56"/>
      <c r="N121" s="56"/>
      <c r="O121" s="56"/>
      <c r="P121" s="56"/>
      <c r="Q121" s="56"/>
      <c r="R121" s="56"/>
      <c r="S121" s="56"/>
      <c r="T121" s="56"/>
      <c r="U121" s="56"/>
    </row>
    <row r="122" spans="1:21" s="53" customFormat="1" x14ac:dyDescent="0.3">
      <c r="A122" s="80"/>
      <c r="B122" s="81"/>
      <c r="C122" s="81"/>
      <c r="D122" s="81"/>
      <c r="E122" s="81"/>
      <c r="F122" s="81"/>
      <c r="G122" s="81"/>
      <c r="H122" s="81"/>
      <c r="I122" s="81"/>
      <c r="J122" s="81"/>
      <c r="L122" s="56"/>
      <c r="M122" s="56"/>
      <c r="N122" s="56"/>
      <c r="O122" s="56"/>
      <c r="P122" s="56"/>
      <c r="Q122" s="56"/>
      <c r="R122" s="56"/>
      <c r="S122" s="56"/>
      <c r="T122" s="56"/>
      <c r="U122" s="56"/>
    </row>
    <row r="123" spans="1:21" s="53" customFormat="1" x14ac:dyDescent="0.3">
      <c r="A123" s="80"/>
      <c r="B123" s="81"/>
      <c r="C123" s="81"/>
      <c r="D123" s="81"/>
      <c r="E123" s="81"/>
      <c r="F123" s="81"/>
      <c r="G123" s="81"/>
      <c r="H123" s="81"/>
      <c r="I123" s="81"/>
      <c r="J123" s="81"/>
      <c r="L123" s="56"/>
      <c r="M123" s="56"/>
      <c r="N123" s="56"/>
      <c r="O123" s="56"/>
      <c r="P123" s="56"/>
      <c r="Q123" s="56"/>
      <c r="R123" s="56"/>
      <c r="S123" s="56"/>
      <c r="T123" s="56"/>
      <c r="U123" s="56"/>
    </row>
    <row r="124" spans="1:21" s="53" customFormat="1" x14ac:dyDescent="0.3">
      <c r="A124" s="80"/>
      <c r="B124" s="81"/>
      <c r="C124" s="81"/>
      <c r="D124" s="81"/>
      <c r="E124" s="81"/>
      <c r="F124" s="81"/>
      <c r="G124" s="81"/>
      <c r="H124" s="81"/>
      <c r="I124" s="81"/>
      <c r="J124" s="81"/>
      <c r="L124" s="56"/>
      <c r="M124" s="56"/>
      <c r="N124" s="56"/>
      <c r="O124" s="56"/>
      <c r="P124" s="56"/>
      <c r="Q124" s="56"/>
      <c r="R124" s="56"/>
      <c r="S124" s="56"/>
      <c r="T124" s="56"/>
      <c r="U124" s="56"/>
    </row>
    <row r="125" spans="1:21" s="53" customFormat="1" x14ac:dyDescent="0.3">
      <c r="A125" s="80"/>
      <c r="B125" s="81"/>
      <c r="C125" s="81"/>
      <c r="D125" s="81"/>
      <c r="E125" s="81"/>
      <c r="F125" s="81"/>
      <c r="G125" s="81"/>
      <c r="H125" s="81"/>
      <c r="I125" s="81"/>
      <c r="J125" s="81"/>
      <c r="L125" s="56"/>
      <c r="M125" s="56"/>
      <c r="N125" s="56"/>
      <c r="O125" s="56"/>
      <c r="P125" s="56"/>
      <c r="Q125" s="56"/>
      <c r="R125" s="56"/>
      <c r="S125" s="56"/>
      <c r="T125" s="56"/>
      <c r="U125" s="56"/>
    </row>
    <row r="126" spans="1:21" s="53" customFormat="1" x14ac:dyDescent="0.3">
      <c r="A126" s="80"/>
      <c r="B126" s="81"/>
      <c r="C126" s="81"/>
      <c r="D126" s="81"/>
      <c r="E126" s="81"/>
      <c r="F126" s="81"/>
      <c r="G126" s="81"/>
      <c r="H126" s="81"/>
      <c r="I126" s="81"/>
      <c r="J126" s="81"/>
      <c r="L126" s="56"/>
      <c r="M126" s="56"/>
      <c r="N126" s="56"/>
      <c r="O126" s="56"/>
      <c r="P126" s="56"/>
      <c r="Q126" s="56"/>
      <c r="R126" s="56"/>
      <c r="S126" s="56"/>
      <c r="T126" s="56"/>
      <c r="U126" s="56"/>
    </row>
    <row r="127" spans="1:21" s="53" customFormat="1" x14ac:dyDescent="0.3">
      <c r="A127" s="80"/>
      <c r="B127" s="81"/>
      <c r="C127" s="81"/>
      <c r="D127" s="81"/>
      <c r="E127" s="81"/>
      <c r="F127" s="81"/>
      <c r="G127" s="81"/>
      <c r="H127" s="81"/>
      <c r="I127" s="81"/>
      <c r="J127" s="81"/>
      <c r="L127" s="56"/>
      <c r="M127" s="56"/>
      <c r="N127" s="56"/>
      <c r="O127" s="56"/>
      <c r="P127" s="56"/>
      <c r="Q127" s="56"/>
      <c r="R127" s="56"/>
      <c r="S127" s="56"/>
      <c r="T127" s="56"/>
      <c r="U127" s="56"/>
    </row>
    <row r="128" spans="1:21" s="53" customFormat="1" x14ac:dyDescent="0.3">
      <c r="A128" s="80"/>
      <c r="B128" s="81"/>
      <c r="C128" s="81"/>
      <c r="D128" s="81"/>
      <c r="E128" s="81"/>
      <c r="F128" s="81"/>
      <c r="G128" s="81"/>
      <c r="H128" s="81"/>
      <c r="I128" s="81"/>
      <c r="J128" s="81"/>
      <c r="L128" s="56"/>
      <c r="M128" s="56"/>
      <c r="N128" s="56"/>
      <c r="O128" s="56"/>
      <c r="P128" s="56"/>
      <c r="Q128" s="56"/>
      <c r="R128" s="56"/>
      <c r="S128" s="56"/>
      <c r="T128" s="56"/>
      <c r="U128" s="56"/>
    </row>
    <row r="129" spans="1:21" s="53" customFormat="1" x14ac:dyDescent="0.3">
      <c r="A129" s="80"/>
      <c r="B129" s="81"/>
      <c r="C129" s="81"/>
      <c r="D129" s="81"/>
      <c r="E129" s="81"/>
      <c r="F129" s="81"/>
      <c r="G129" s="81"/>
      <c r="H129" s="81"/>
      <c r="I129" s="81"/>
      <c r="J129" s="81"/>
      <c r="L129" s="56"/>
      <c r="M129" s="56"/>
      <c r="N129" s="56"/>
      <c r="O129" s="56"/>
      <c r="P129" s="56"/>
      <c r="Q129" s="56"/>
      <c r="R129" s="56"/>
      <c r="S129" s="56"/>
      <c r="T129" s="56"/>
      <c r="U129" s="56"/>
    </row>
    <row r="130" spans="1:21" s="53" customFormat="1" x14ac:dyDescent="0.3">
      <c r="A130" s="80"/>
      <c r="B130" s="81"/>
      <c r="C130" s="81"/>
      <c r="D130" s="81"/>
      <c r="E130" s="81"/>
      <c r="F130" s="81"/>
      <c r="G130" s="81"/>
      <c r="H130" s="81"/>
      <c r="I130" s="81"/>
      <c r="J130" s="81"/>
      <c r="L130" s="56"/>
      <c r="M130" s="56"/>
      <c r="N130" s="56"/>
      <c r="O130" s="56"/>
      <c r="P130" s="56"/>
      <c r="Q130" s="56"/>
      <c r="R130" s="56"/>
      <c r="S130" s="56"/>
      <c r="T130" s="56"/>
      <c r="U130" s="56"/>
    </row>
    <row r="131" spans="1:21" s="53" customFormat="1" x14ac:dyDescent="0.3">
      <c r="A131" s="80"/>
      <c r="B131" s="81"/>
      <c r="C131" s="81"/>
      <c r="D131" s="81"/>
      <c r="E131" s="81"/>
      <c r="F131" s="81"/>
      <c r="G131" s="81"/>
      <c r="H131" s="81"/>
      <c r="I131" s="81"/>
      <c r="J131" s="81"/>
      <c r="L131" s="56"/>
      <c r="M131" s="56"/>
      <c r="N131" s="56"/>
      <c r="O131" s="56"/>
      <c r="P131" s="56"/>
      <c r="Q131" s="56"/>
      <c r="R131" s="56"/>
      <c r="S131" s="56"/>
      <c r="T131" s="56"/>
      <c r="U131" s="56"/>
    </row>
    <row r="132" spans="1:21" s="53" customFormat="1" x14ac:dyDescent="0.3">
      <c r="A132" s="80"/>
      <c r="B132" s="81"/>
      <c r="C132" s="81"/>
      <c r="D132" s="81"/>
      <c r="E132" s="81"/>
      <c r="F132" s="81"/>
      <c r="G132" s="81"/>
      <c r="H132" s="81"/>
      <c r="I132" s="81"/>
      <c r="J132" s="81"/>
      <c r="L132" s="56"/>
      <c r="M132" s="56"/>
      <c r="N132" s="56"/>
      <c r="O132" s="56"/>
      <c r="P132" s="56"/>
      <c r="Q132" s="56"/>
      <c r="R132" s="56"/>
      <c r="S132" s="56"/>
      <c r="T132" s="56"/>
      <c r="U132" s="56"/>
    </row>
    <row r="133" spans="1:21" s="53" customFormat="1" x14ac:dyDescent="0.3">
      <c r="A133" s="80"/>
      <c r="B133" s="81"/>
      <c r="C133" s="81"/>
      <c r="D133" s="81"/>
      <c r="E133" s="81"/>
      <c r="F133" s="81"/>
      <c r="G133" s="81"/>
      <c r="H133" s="81"/>
      <c r="I133" s="81"/>
      <c r="J133" s="81"/>
      <c r="L133" s="56"/>
      <c r="M133" s="56"/>
      <c r="N133" s="56"/>
      <c r="O133" s="56"/>
      <c r="P133" s="56"/>
      <c r="Q133" s="56"/>
      <c r="R133" s="56"/>
      <c r="S133" s="56"/>
      <c r="T133" s="56"/>
      <c r="U133" s="56"/>
    </row>
    <row r="134" spans="1:21" s="53" customFormat="1" x14ac:dyDescent="0.3">
      <c r="A134" s="80"/>
      <c r="B134" s="81"/>
      <c r="C134" s="81"/>
      <c r="D134" s="81"/>
      <c r="E134" s="81"/>
      <c r="F134" s="81"/>
      <c r="G134" s="81"/>
      <c r="H134" s="81"/>
      <c r="I134" s="81"/>
      <c r="J134" s="81"/>
      <c r="L134" s="56"/>
      <c r="M134" s="56"/>
      <c r="N134" s="56"/>
      <c r="O134" s="56"/>
      <c r="P134" s="56"/>
      <c r="Q134" s="56"/>
      <c r="R134" s="56"/>
      <c r="S134" s="56"/>
      <c r="T134" s="56"/>
      <c r="U134" s="56"/>
    </row>
    <row r="135" spans="1:21" s="53" customFormat="1" x14ac:dyDescent="0.3">
      <c r="A135" s="80"/>
      <c r="B135" s="81"/>
      <c r="C135" s="81"/>
      <c r="D135" s="81"/>
      <c r="E135" s="81"/>
      <c r="F135" s="81"/>
      <c r="G135" s="81"/>
      <c r="H135" s="81"/>
      <c r="I135" s="81"/>
      <c r="J135" s="81"/>
      <c r="L135" s="56"/>
      <c r="M135" s="56"/>
      <c r="N135" s="56"/>
      <c r="O135" s="56"/>
      <c r="P135" s="56"/>
      <c r="Q135" s="56"/>
      <c r="R135" s="56"/>
      <c r="S135" s="56"/>
      <c r="T135" s="56"/>
      <c r="U135" s="56"/>
    </row>
    <row r="136" spans="1:21" s="53" customFormat="1" x14ac:dyDescent="0.3">
      <c r="A136" s="80"/>
      <c r="B136" s="81"/>
      <c r="C136" s="81"/>
      <c r="D136" s="81"/>
      <c r="E136" s="81"/>
      <c r="F136" s="81"/>
      <c r="G136" s="81"/>
      <c r="H136" s="81"/>
      <c r="I136" s="81"/>
      <c r="J136" s="81"/>
      <c r="L136" s="56"/>
      <c r="M136" s="56"/>
      <c r="N136" s="56"/>
      <c r="O136" s="56"/>
      <c r="P136" s="56"/>
      <c r="Q136" s="56"/>
      <c r="R136" s="56"/>
      <c r="S136" s="56"/>
      <c r="T136" s="56"/>
      <c r="U136" s="56"/>
    </row>
    <row r="137" spans="1:21" s="53" customFormat="1" x14ac:dyDescent="0.3">
      <c r="A137" s="80"/>
      <c r="B137" s="81"/>
      <c r="C137" s="81"/>
      <c r="D137" s="81"/>
      <c r="E137" s="81"/>
      <c r="F137" s="81"/>
      <c r="G137" s="81"/>
      <c r="H137" s="81"/>
      <c r="I137" s="81"/>
      <c r="J137" s="81"/>
      <c r="L137" s="56"/>
      <c r="M137" s="56"/>
      <c r="N137" s="56"/>
      <c r="O137" s="56"/>
      <c r="P137" s="56"/>
      <c r="Q137" s="56"/>
      <c r="R137" s="56"/>
      <c r="S137" s="56"/>
      <c r="T137" s="56"/>
      <c r="U137" s="56"/>
    </row>
    <row r="138" spans="1:21" s="53" customFormat="1" x14ac:dyDescent="0.3">
      <c r="A138" s="80"/>
      <c r="B138" s="81"/>
      <c r="C138" s="81"/>
      <c r="D138" s="81"/>
      <c r="E138" s="81"/>
      <c r="F138" s="81"/>
      <c r="G138" s="81"/>
      <c r="H138" s="81"/>
      <c r="I138" s="81"/>
      <c r="J138" s="81"/>
      <c r="L138" s="56"/>
      <c r="M138" s="56"/>
      <c r="N138" s="56"/>
      <c r="O138" s="56"/>
      <c r="P138" s="56"/>
      <c r="Q138" s="56"/>
      <c r="R138" s="56"/>
      <c r="S138" s="56"/>
      <c r="T138" s="56"/>
      <c r="U138" s="56"/>
    </row>
    <row r="139" spans="1:21" s="53" customFormat="1" x14ac:dyDescent="0.3">
      <c r="A139" s="80"/>
      <c r="B139" s="81"/>
      <c r="C139" s="81"/>
      <c r="D139" s="81"/>
      <c r="E139" s="81"/>
      <c r="F139" s="81"/>
      <c r="G139" s="81"/>
      <c r="H139" s="81"/>
      <c r="I139" s="81"/>
      <c r="J139" s="81"/>
      <c r="L139" s="56"/>
      <c r="M139" s="56"/>
      <c r="N139" s="56"/>
      <c r="O139" s="56"/>
      <c r="P139" s="56"/>
      <c r="Q139" s="56"/>
      <c r="R139" s="56"/>
      <c r="S139" s="56"/>
      <c r="T139" s="56"/>
      <c r="U139" s="56"/>
    </row>
    <row r="140" spans="1:21" s="53" customFormat="1" x14ac:dyDescent="0.3">
      <c r="A140" s="80"/>
      <c r="B140" s="81"/>
      <c r="C140" s="81"/>
      <c r="D140" s="81"/>
      <c r="E140" s="81"/>
      <c r="F140" s="81"/>
      <c r="G140" s="81"/>
      <c r="H140" s="81"/>
      <c r="I140" s="81"/>
      <c r="J140" s="81"/>
      <c r="L140" s="56"/>
      <c r="M140" s="56"/>
      <c r="N140" s="56"/>
      <c r="O140" s="56"/>
      <c r="P140" s="56"/>
      <c r="Q140" s="56"/>
      <c r="R140" s="56"/>
      <c r="S140" s="56"/>
      <c r="T140" s="56"/>
      <c r="U140" s="56"/>
    </row>
    <row r="141" spans="1:21" s="53" customFormat="1" x14ac:dyDescent="0.3">
      <c r="A141" s="80"/>
      <c r="B141" s="81"/>
      <c r="C141" s="81"/>
      <c r="D141" s="81"/>
      <c r="E141" s="81"/>
      <c r="F141" s="81"/>
      <c r="G141" s="81"/>
      <c r="H141" s="81"/>
      <c r="I141" s="81"/>
      <c r="J141" s="81"/>
      <c r="L141" s="56"/>
      <c r="M141" s="56"/>
      <c r="N141" s="56"/>
      <c r="O141" s="56"/>
      <c r="P141" s="56"/>
      <c r="Q141" s="56"/>
      <c r="R141" s="56"/>
      <c r="S141" s="56"/>
      <c r="T141" s="56"/>
      <c r="U141" s="56"/>
    </row>
    <row r="142" spans="1:21" s="53" customFormat="1" x14ac:dyDescent="0.3">
      <c r="A142" s="80"/>
      <c r="B142" s="81"/>
      <c r="C142" s="81"/>
      <c r="D142" s="81"/>
      <c r="E142" s="81"/>
      <c r="F142" s="81"/>
      <c r="G142" s="81"/>
      <c r="H142" s="81"/>
      <c r="I142" s="81"/>
      <c r="J142" s="81"/>
      <c r="L142" s="56"/>
      <c r="M142" s="56"/>
      <c r="N142" s="56"/>
      <c r="O142" s="56"/>
      <c r="P142" s="56"/>
      <c r="Q142" s="56"/>
      <c r="R142" s="56"/>
      <c r="S142" s="56"/>
      <c r="T142" s="56"/>
      <c r="U142" s="56"/>
    </row>
    <row r="143" spans="1:21" s="53" customFormat="1" x14ac:dyDescent="0.3">
      <c r="A143" s="80"/>
      <c r="B143" s="81"/>
      <c r="C143" s="81"/>
      <c r="D143" s="81"/>
      <c r="E143" s="81"/>
      <c r="F143" s="81"/>
      <c r="G143" s="81"/>
      <c r="H143" s="81"/>
      <c r="I143" s="81"/>
      <c r="J143" s="81"/>
      <c r="L143" s="56"/>
      <c r="M143" s="56"/>
      <c r="N143" s="56"/>
      <c r="O143" s="56"/>
      <c r="P143" s="56"/>
      <c r="Q143" s="56"/>
      <c r="R143" s="56"/>
      <c r="S143" s="56"/>
      <c r="T143" s="56"/>
      <c r="U143" s="56"/>
    </row>
    <row r="144" spans="1:21" s="53" customFormat="1" x14ac:dyDescent="0.3">
      <c r="A144" s="80"/>
      <c r="B144" s="81"/>
      <c r="C144" s="81"/>
      <c r="D144" s="81"/>
      <c r="E144" s="81"/>
      <c r="F144" s="81"/>
      <c r="G144" s="81"/>
      <c r="H144" s="81"/>
      <c r="I144" s="81"/>
      <c r="J144" s="81"/>
      <c r="L144" s="56"/>
      <c r="M144" s="56"/>
      <c r="N144" s="56"/>
      <c r="O144" s="56"/>
      <c r="P144" s="56"/>
      <c r="Q144" s="56"/>
      <c r="R144" s="56"/>
      <c r="S144" s="56"/>
      <c r="T144" s="56"/>
      <c r="U144" s="56"/>
    </row>
    <row r="145" spans="1:21" s="53" customFormat="1" x14ac:dyDescent="0.3">
      <c r="A145" s="80"/>
      <c r="B145" s="81"/>
      <c r="C145" s="81"/>
      <c r="D145" s="81"/>
      <c r="E145" s="81"/>
      <c r="F145" s="81"/>
      <c r="G145" s="81"/>
      <c r="H145" s="81"/>
      <c r="I145" s="81"/>
      <c r="J145" s="81"/>
      <c r="L145" s="56"/>
      <c r="M145" s="56"/>
      <c r="N145" s="56"/>
      <c r="O145" s="56"/>
      <c r="P145" s="56"/>
      <c r="Q145" s="56"/>
      <c r="R145" s="56"/>
      <c r="S145" s="56"/>
      <c r="T145" s="56"/>
      <c r="U145" s="56"/>
    </row>
    <row r="146" spans="1:21" s="53" customFormat="1" x14ac:dyDescent="0.3">
      <c r="A146" s="80"/>
      <c r="B146" s="81"/>
      <c r="C146" s="81"/>
      <c r="D146" s="81"/>
      <c r="E146" s="81"/>
      <c r="F146" s="81"/>
      <c r="G146" s="81"/>
      <c r="H146" s="81"/>
      <c r="I146" s="81"/>
      <c r="J146" s="81"/>
      <c r="L146" s="56"/>
      <c r="M146" s="56"/>
      <c r="N146" s="56"/>
      <c r="O146" s="56"/>
      <c r="P146" s="56"/>
      <c r="Q146" s="56"/>
      <c r="R146" s="56"/>
      <c r="S146" s="56"/>
      <c r="T146" s="56"/>
      <c r="U146" s="56"/>
    </row>
    <row r="147" spans="1:21" s="53" customFormat="1" x14ac:dyDescent="0.3">
      <c r="A147" s="80"/>
      <c r="B147" s="81"/>
      <c r="C147" s="81"/>
      <c r="D147" s="81"/>
      <c r="E147" s="81"/>
      <c r="F147" s="81"/>
      <c r="G147" s="81"/>
      <c r="H147" s="81"/>
      <c r="I147" s="81"/>
      <c r="J147" s="81"/>
      <c r="L147" s="56"/>
      <c r="M147" s="56"/>
      <c r="N147" s="56"/>
      <c r="O147" s="56"/>
      <c r="P147" s="56"/>
      <c r="Q147" s="56"/>
      <c r="R147" s="56"/>
      <c r="S147" s="56"/>
      <c r="T147" s="56"/>
      <c r="U147" s="56"/>
    </row>
    <row r="148" spans="1:21" s="53" customFormat="1" x14ac:dyDescent="0.3">
      <c r="A148" s="80"/>
      <c r="B148" s="81"/>
      <c r="C148" s="81"/>
      <c r="D148" s="81"/>
      <c r="E148" s="81"/>
      <c r="F148" s="81"/>
      <c r="G148" s="81"/>
      <c r="H148" s="81"/>
      <c r="I148" s="81"/>
      <c r="J148" s="81"/>
      <c r="L148" s="56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1:21" s="53" customFormat="1" x14ac:dyDescent="0.3">
      <c r="A149" s="80"/>
      <c r="B149" s="81"/>
      <c r="C149" s="81"/>
      <c r="D149" s="81"/>
      <c r="E149" s="81"/>
      <c r="F149" s="81"/>
      <c r="G149" s="81"/>
      <c r="H149" s="81"/>
      <c r="I149" s="81"/>
      <c r="J149" s="81"/>
      <c r="L149" s="56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1:21" s="53" customFormat="1" x14ac:dyDescent="0.3">
      <c r="A150" s="80"/>
      <c r="B150" s="81"/>
      <c r="C150" s="81"/>
      <c r="D150" s="81"/>
      <c r="E150" s="81"/>
      <c r="F150" s="81"/>
      <c r="G150" s="81"/>
      <c r="H150" s="81"/>
      <c r="I150" s="81"/>
      <c r="J150" s="81"/>
      <c r="L150" s="56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1:21" s="53" customFormat="1" x14ac:dyDescent="0.3">
      <c r="A151" s="80"/>
      <c r="B151" s="81"/>
      <c r="C151" s="81"/>
      <c r="D151" s="81"/>
      <c r="E151" s="81"/>
      <c r="F151" s="81"/>
      <c r="G151" s="81"/>
      <c r="H151" s="81"/>
      <c r="I151" s="81"/>
      <c r="J151" s="81"/>
      <c r="L151" s="56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1:21" s="53" customFormat="1" x14ac:dyDescent="0.3">
      <c r="A152" s="80"/>
      <c r="B152" s="81"/>
      <c r="C152" s="81"/>
      <c r="D152" s="81"/>
      <c r="E152" s="81"/>
      <c r="F152" s="81"/>
      <c r="G152" s="81"/>
      <c r="H152" s="81"/>
      <c r="I152" s="81"/>
      <c r="J152" s="81"/>
      <c r="L152" s="56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1:21" s="53" customFormat="1" x14ac:dyDescent="0.3">
      <c r="A153" s="80"/>
      <c r="B153" s="81"/>
      <c r="C153" s="81"/>
      <c r="D153" s="81"/>
      <c r="E153" s="81"/>
      <c r="F153" s="81"/>
      <c r="G153" s="81"/>
      <c r="H153" s="81"/>
      <c r="I153" s="81"/>
      <c r="J153" s="81"/>
      <c r="L153" s="56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1:21" s="53" customFormat="1" x14ac:dyDescent="0.3">
      <c r="A154" s="80"/>
      <c r="B154" s="81"/>
      <c r="C154" s="81"/>
      <c r="D154" s="81"/>
      <c r="E154" s="81"/>
      <c r="F154" s="81"/>
      <c r="G154" s="81"/>
      <c r="H154" s="81"/>
      <c r="I154" s="81"/>
      <c r="J154" s="81"/>
      <c r="L154" s="56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1:21" s="53" customFormat="1" x14ac:dyDescent="0.3">
      <c r="A155" s="80"/>
      <c r="B155" s="81"/>
      <c r="C155" s="81"/>
      <c r="D155" s="81"/>
      <c r="E155" s="81"/>
      <c r="F155" s="81"/>
      <c r="G155" s="81"/>
      <c r="H155" s="81"/>
      <c r="I155" s="81"/>
      <c r="J155" s="81"/>
      <c r="L155" s="56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1:21" s="53" customFormat="1" x14ac:dyDescent="0.3">
      <c r="A156" s="80"/>
      <c r="B156" s="81"/>
      <c r="C156" s="81"/>
      <c r="D156" s="81"/>
      <c r="E156" s="81"/>
      <c r="F156" s="81"/>
      <c r="G156" s="81"/>
      <c r="H156" s="81"/>
      <c r="I156" s="81"/>
      <c r="J156" s="81"/>
      <c r="L156" s="56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1:21" s="53" customFormat="1" x14ac:dyDescent="0.3">
      <c r="A157" s="80"/>
      <c r="B157" s="81"/>
      <c r="C157" s="81"/>
      <c r="D157" s="81"/>
      <c r="E157" s="81"/>
      <c r="F157" s="81"/>
      <c r="G157" s="81"/>
      <c r="H157" s="81"/>
      <c r="I157" s="81"/>
      <c r="J157" s="81"/>
      <c r="L157" s="56"/>
      <c r="M157" s="56"/>
      <c r="N157" s="56"/>
      <c r="O157" s="56"/>
      <c r="P157" s="56"/>
      <c r="Q157" s="56"/>
      <c r="R157" s="56"/>
      <c r="S157" s="56"/>
      <c r="T157" s="56"/>
      <c r="U157" s="56"/>
    </row>
    <row r="158" spans="1:21" s="53" customFormat="1" x14ac:dyDescent="0.3">
      <c r="A158" s="80"/>
      <c r="B158" s="81"/>
      <c r="C158" s="81"/>
      <c r="D158" s="81"/>
      <c r="E158" s="81"/>
      <c r="F158" s="81"/>
      <c r="G158" s="81"/>
      <c r="H158" s="81"/>
      <c r="I158" s="81"/>
      <c r="J158" s="81"/>
      <c r="L158" s="56"/>
      <c r="M158" s="56"/>
      <c r="N158" s="56"/>
      <c r="O158" s="56"/>
      <c r="P158" s="56"/>
      <c r="Q158" s="56"/>
      <c r="R158" s="56"/>
      <c r="S158" s="56"/>
      <c r="T158" s="56"/>
      <c r="U158" s="56"/>
    </row>
    <row r="159" spans="1:21" s="53" customFormat="1" x14ac:dyDescent="0.3">
      <c r="A159" s="80"/>
      <c r="B159" s="81"/>
      <c r="C159" s="81"/>
      <c r="D159" s="81"/>
      <c r="E159" s="81"/>
      <c r="F159" s="81"/>
      <c r="G159" s="81"/>
      <c r="H159" s="81"/>
      <c r="I159" s="81"/>
      <c r="J159" s="81"/>
      <c r="L159" s="56"/>
      <c r="M159" s="56"/>
      <c r="N159" s="56"/>
      <c r="O159" s="56"/>
      <c r="P159" s="56"/>
      <c r="Q159" s="56"/>
      <c r="R159" s="56"/>
      <c r="S159" s="56"/>
      <c r="T159" s="56"/>
      <c r="U159" s="56"/>
    </row>
    <row r="160" spans="1:21" s="53" customFormat="1" x14ac:dyDescent="0.3">
      <c r="A160" s="80"/>
      <c r="B160" s="81"/>
      <c r="C160" s="81"/>
      <c r="D160" s="81"/>
      <c r="E160" s="81"/>
      <c r="F160" s="81"/>
      <c r="G160" s="81"/>
      <c r="H160" s="81"/>
      <c r="I160" s="81"/>
      <c r="J160" s="81"/>
      <c r="L160" s="56"/>
      <c r="M160" s="56"/>
      <c r="N160" s="56"/>
      <c r="O160" s="56"/>
      <c r="P160" s="56"/>
      <c r="Q160" s="56"/>
      <c r="R160" s="56"/>
      <c r="S160" s="56"/>
      <c r="T160" s="56"/>
      <c r="U160" s="56"/>
    </row>
    <row r="161" spans="1:21" s="53" customFormat="1" x14ac:dyDescent="0.3">
      <c r="A161" s="80"/>
      <c r="B161" s="81"/>
      <c r="C161" s="81"/>
      <c r="D161" s="81"/>
      <c r="E161" s="81"/>
      <c r="F161" s="81"/>
      <c r="G161" s="81"/>
      <c r="H161" s="81"/>
      <c r="I161" s="81"/>
      <c r="J161" s="81"/>
      <c r="L161" s="56"/>
      <c r="M161" s="56"/>
      <c r="N161" s="56"/>
      <c r="O161" s="56"/>
      <c r="P161" s="56"/>
      <c r="Q161" s="56"/>
      <c r="R161" s="56"/>
      <c r="S161" s="56"/>
      <c r="T161" s="56"/>
      <c r="U161" s="56"/>
    </row>
    <row r="162" spans="1:21" s="53" customFormat="1" x14ac:dyDescent="0.3">
      <c r="A162" s="80"/>
      <c r="B162" s="81"/>
      <c r="C162" s="81"/>
      <c r="D162" s="81"/>
      <c r="E162" s="81"/>
      <c r="F162" s="81"/>
      <c r="G162" s="81"/>
      <c r="H162" s="81"/>
      <c r="I162" s="81"/>
      <c r="J162" s="81"/>
      <c r="L162" s="56"/>
      <c r="M162" s="56"/>
      <c r="N162" s="56"/>
      <c r="O162" s="56"/>
      <c r="P162" s="56"/>
      <c r="Q162" s="56"/>
      <c r="R162" s="56"/>
      <c r="S162" s="56"/>
      <c r="T162" s="56"/>
      <c r="U162" s="56"/>
    </row>
    <row r="163" spans="1:21" s="53" customFormat="1" x14ac:dyDescent="0.3">
      <c r="A163" s="80"/>
      <c r="B163" s="81"/>
      <c r="C163" s="81"/>
      <c r="D163" s="81"/>
      <c r="E163" s="81"/>
      <c r="F163" s="81"/>
      <c r="G163" s="81"/>
      <c r="H163" s="81"/>
      <c r="I163" s="81"/>
      <c r="J163" s="81"/>
      <c r="L163" s="56"/>
      <c r="M163" s="56"/>
      <c r="N163" s="56"/>
      <c r="O163" s="56"/>
      <c r="P163" s="56"/>
      <c r="Q163" s="56"/>
      <c r="R163" s="56"/>
      <c r="S163" s="56"/>
      <c r="T163" s="56"/>
      <c r="U163" s="56"/>
    </row>
    <row r="164" spans="1:21" s="53" customFormat="1" x14ac:dyDescent="0.3">
      <c r="A164" s="80"/>
      <c r="B164" s="81"/>
      <c r="C164" s="81"/>
      <c r="D164" s="81"/>
      <c r="E164" s="81"/>
      <c r="F164" s="81"/>
      <c r="G164" s="81"/>
      <c r="H164" s="81"/>
      <c r="I164" s="81"/>
      <c r="J164" s="81"/>
      <c r="L164" s="56"/>
      <c r="M164" s="56"/>
      <c r="N164" s="56"/>
      <c r="O164" s="56"/>
      <c r="P164" s="56"/>
      <c r="Q164" s="56"/>
      <c r="R164" s="56"/>
      <c r="S164" s="56"/>
      <c r="T164" s="56"/>
      <c r="U164" s="56"/>
    </row>
    <row r="165" spans="1:21" s="53" customFormat="1" x14ac:dyDescent="0.3">
      <c r="A165" s="80"/>
      <c r="B165" s="81"/>
      <c r="C165" s="81"/>
      <c r="D165" s="81"/>
      <c r="E165" s="81"/>
      <c r="F165" s="81"/>
      <c r="G165" s="81"/>
      <c r="H165" s="81"/>
      <c r="I165" s="81"/>
      <c r="J165" s="81"/>
      <c r="L165" s="56"/>
      <c r="M165" s="56"/>
      <c r="N165" s="56"/>
      <c r="O165" s="56"/>
      <c r="P165" s="56"/>
      <c r="Q165" s="56"/>
      <c r="R165" s="56"/>
      <c r="S165" s="56"/>
      <c r="T165" s="56"/>
      <c r="U165" s="56"/>
    </row>
    <row r="166" spans="1:21" s="53" customFormat="1" x14ac:dyDescent="0.3">
      <c r="A166" s="80"/>
      <c r="B166" s="81"/>
      <c r="C166" s="81"/>
      <c r="D166" s="81"/>
      <c r="E166" s="81"/>
      <c r="F166" s="81"/>
      <c r="G166" s="81"/>
      <c r="H166" s="81"/>
      <c r="I166" s="81"/>
      <c r="J166" s="81"/>
      <c r="L166" s="56"/>
      <c r="M166" s="56"/>
      <c r="N166" s="56"/>
      <c r="O166" s="56"/>
      <c r="P166" s="56"/>
      <c r="Q166" s="56"/>
      <c r="R166" s="56"/>
      <c r="S166" s="56"/>
      <c r="T166" s="56"/>
      <c r="U166" s="56"/>
    </row>
    <row r="167" spans="1:21" s="53" customFormat="1" x14ac:dyDescent="0.3">
      <c r="A167" s="80"/>
      <c r="B167" s="81"/>
      <c r="C167" s="81"/>
      <c r="D167" s="81"/>
      <c r="E167" s="81"/>
      <c r="F167" s="81"/>
      <c r="G167" s="81"/>
      <c r="H167" s="81"/>
      <c r="I167" s="81"/>
      <c r="J167" s="81"/>
      <c r="L167" s="56"/>
      <c r="M167" s="56"/>
      <c r="N167" s="56"/>
      <c r="O167" s="56"/>
      <c r="P167" s="56"/>
      <c r="Q167" s="56"/>
      <c r="R167" s="56"/>
      <c r="S167" s="56"/>
      <c r="T167" s="56"/>
      <c r="U167" s="56"/>
    </row>
    <row r="168" spans="1:21" s="53" customFormat="1" x14ac:dyDescent="0.3">
      <c r="A168" s="80"/>
      <c r="B168" s="81"/>
      <c r="C168" s="81"/>
      <c r="D168" s="81"/>
      <c r="E168" s="81"/>
      <c r="F168" s="81"/>
      <c r="G168" s="81"/>
      <c r="H168" s="81"/>
      <c r="I168" s="81"/>
      <c r="J168" s="81"/>
      <c r="L168" s="56"/>
      <c r="M168" s="56"/>
      <c r="N168" s="56"/>
      <c r="O168" s="56"/>
      <c r="P168" s="56"/>
      <c r="Q168" s="56"/>
      <c r="R168" s="56"/>
      <c r="S168" s="56"/>
      <c r="T168" s="56"/>
      <c r="U168" s="56"/>
    </row>
    <row r="169" spans="1:21" s="53" customFormat="1" x14ac:dyDescent="0.3">
      <c r="A169" s="80"/>
      <c r="B169" s="81"/>
      <c r="C169" s="81"/>
      <c r="D169" s="81"/>
      <c r="E169" s="81"/>
      <c r="F169" s="81"/>
      <c r="G169" s="81"/>
      <c r="H169" s="81"/>
      <c r="I169" s="81"/>
      <c r="J169" s="81"/>
      <c r="L169" s="56"/>
      <c r="M169" s="56"/>
      <c r="N169" s="56"/>
      <c r="O169" s="56"/>
      <c r="P169" s="56"/>
      <c r="Q169" s="56"/>
      <c r="R169" s="56"/>
      <c r="S169" s="56"/>
      <c r="T169" s="56"/>
      <c r="U169" s="56"/>
    </row>
    <row r="170" spans="1:21" s="53" customFormat="1" x14ac:dyDescent="0.3">
      <c r="A170" s="80"/>
      <c r="B170" s="81"/>
      <c r="C170" s="81"/>
      <c r="D170" s="81"/>
      <c r="E170" s="81"/>
      <c r="F170" s="81"/>
      <c r="G170" s="81"/>
      <c r="H170" s="81"/>
      <c r="I170" s="81"/>
      <c r="J170" s="81"/>
      <c r="L170" s="56"/>
      <c r="M170" s="56"/>
      <c r="N170" s="56"/>
      <c r="O170" s="56"/>
      <c r="P170" s="56"/>
      <c r="Q170" s="56"/>
      <c r="R170" s="56"/>
      <c r="S170" s="56"/>
      <c r="T170" s="56"/>
      <c r="U170" s="56"/>
    </row>
    <row r="171" spans="1:21" s="53" customFormat="1" x14ac:dyDescent="0.3">
      <c r="A171" s="80"/>
      <c r="B171" s="81"/>
      <c r="C171" s="81"/>
      <c r="D171" s="81"/>
      <c r="E171" s="81"/>
      <c r="F171" s="81"/>
      <c r="G171" s="81"/>
      <c r="H171" s="81"/>
      <c r="I171" s="81"/>
      <c r="J171" s="81"/>
      <c r="L171" s="56"/>
      <c r="M171" s="56"/>
      <c r="N171" s="56"/>
      <c r="O171" s="56"/>
      <c r="P171" s="56"/>
      <c r="Q171" s="56"/>
      <c r="R171" s="56"/>
      <c r="S171" s="56"/>
      <c r="T171" s="56"/>
      <c r="U171" s="5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33203125" bestFit="1" customWidth="1"/>
    <col min="2" max="2" width="17.109375" bestFit="1" customWidth="1"/>
    <col min="3" max="3" width="14.5546875" bestFit="1" customWidth="1"/>
    <col min="4" max="4" width="17.109375" style="103" bestFit="1" customWidth="1"/>
    <col min="5" max="5" width="14" style="16" bestFit="1" customWidth="1"/>
    <col min="6" max="6" width="17.109375" style="16" bestFit="1" customWidth="1"/>
    <col min="7" max="7" width="14" style="16" bestFit="1" customWidth="1"/>
    <col min="8" max="8" width="12.33203125" style="2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54" customFormat="1" ht="28.8" x14ac:dyDescent="0.3">
      <c r="A1" s="69" t="s">
        <v>146</v>
      </c>
      <c r="B1" s="70" t="s">
        <v>144</v>
      </c>
      <c r="C1" s="100" t="s">
        <v>144</v>
      </c>
      <c r="D1" s="70" t="s">
        <v>144</v>
      </c>
      <c r="E1" s="70" t="s">
        <v>144</v>
      </c>
      <c r="F1" s="70" t="s">
        <v>144</v>
      </c>
      <c r="G1" s="105" t="s">
        <v>144</v>
      </c>
      <c r="H1" s="105" t="s">
        <v>144</v>
      </c>
      <c r="I1" s="90" t="s">
        <v>144</v>
      </c>
      <c r="J1" s="70" t="s">
        <v>144</v>
      </c>
      <c r="L1" s="59" t="s">
        <v>140</v>
      </c>
      <c r="M1" s="59"/>
      <c r="N1" s="59"/>
      <c r="O1" s="59"/>
      <c r="P1" s="59"/>
      <c r="Q1" s="59"/>
      <c r="R1" s="59"/>
      <c r="S1" s="59"/>
      <c r="T1" s="59"/>
      <c r="U1" s="59"/>
    </row>
    <row r="2" spans="1:22" s="1" customFormat="1" ht="15" thickBot="1" x14ac:dyDescent="0.35">
      <c r="A2" s="71">
        <v>1</v>
      </c>
      <c r="B2" s="72" t="s">
        <v>12</v>
      </c>
      <c r="C2" s="101" t="s">
        <v>13</v>
      </c>
      <c r="D2" s="72" t="s">
        <v>13</v>
      </c>
      <c r="E2" s="72" t="s">
        <v>12</v>
      </c>
      <c r="F2" s="72" t="s">
        <v>12</v>
      </c>
      <c r="G2" s="107" t="s">
        <v>13</v>
      </c>
      <c r="H2" s="107" t="s">
        <v>13</v>
      </c>
      <c r="I2" s="91" t="s">
        <v>12</v>
      </c>
      <c r="J2" s="91" t="s">
        <v>12</v>
      </c>
      <c r="L2" s="55" t="s">
        <v>145</v>
      </c>
      <c r="M2" s="11"/>
      <c r="N2" s="11"/>
      <c r="O2" s="59" t="s">
        <v>155</v>
      </c>
      <c r="P2" s="11"/>
      <c r="Q2" s="11"/>
      <c r="R2" s="11"/>
      <c r="S2" s="59" t="s">
        <v>170</v>
      </c>
      <c r="T2" s="11"/>
      <c r="U2" s="11"/>
    </row>
    <row r="3" spans="1:22" s="1" customFormat="1" ht="15" thickBot="1" x14ac:dyDescent="0.35">
      <c r="A3" s="73"/>
      <c r="B3" s="74" t="s">
        <v>149</v>
      </c>
      <c r="C3" s="102" t="s">
        <v>147</v>
      </c>
      <c r="D3" s="74" t="s">
        <v>88</v>
      </c>
      <c r="E3" s="74" t="s">
        <v>148</v>
      </c>
      <c r="F3" s="74" t="s">
        <v>89</v>
      </c>
      <c r="G3" s="108" t="s">
        <v>123</v>
      </c>
      <c r="H3" s="108" t="s">
        <v>124</v>
      </c>
      <c r="I3" s="92" t="s">
        <v>173</v>
      </c>
      <c r="J3" s="106" t="s">
        <v>130</v>
      </c>
      <c r="L3" s="66" t="s">
        <v>131</v>
      </c>
      <c r="M3" s="65" t="s">
        <v>130</v>
      </c>
      <c r="N3" s="64" t="s">
        <v>156</v>
      </c>
      <c r="O3" s="67" t="s">
        <v>151</v>
      </c>
      <c r="P3" s="67"/>
      <c r="Q3" s="67"/>
      <c r="R3" s="67"/>
      <c r="S3" s="67" t="s">
        <v>165</v>
      </c>
      <c r="T3" s="67"/>
      <c r="U3" s="67"/>
      <c r="V3" s="68"/>
    </row>
    <row r="4" spans="1:22" s="1" customFormat="1" ht="15" thickBot="1" x14ac:dyDescent="0.35">
      <c r="A4" s="71">
        <v>2</v>
      </c>
      <c r="B4" s="72" t="s">
        <v>12</v>
      </c>
      <c r="C4" s="101" t="s">
        <v>14</v>
      </c>
      <c r="D4" s="72" t="s">
        <v>14</v>
      </c>
      <c r="E4" s="72" t="s">
        <v>12</v>
      </c>
      <c r="F4" s="72" t="s">
        <v>12</v>
      </c>
      <c r="G4" s="107" t="s">
        <v>14</v>
      </c>
      <c r="H4" s="107" t="s">
        <v>14</v>
      </c>
      <c r="I4" s="91" t="s">
        <v>12</v>
      </c>
      <c r="J4" s="91" t="s">
        <v>12</v>
      </c>
      <c r="L4" s="11" t="s">
        <v>132</v>
      </c>
      <c r="M4" s="60" t="s">
        <v>149</v>
      </c>
      <c r="N4" s="63" t="s">
        <v>157</v>
      </c>
      <c r="O4" s="57" t="s">
        <v>150</v>
      </c>
      <c r="P4" s="11"/>
      <c r="Q4" s="11"/>
      <c r="R4" s="11"/>
      <c r="S4" s="11" t="s">
        <v>169</v>
      </c>
      <c r="T4" s="11"/>
      <c r="U4" s="11"/>
    </row>
    <row r="5" spans="1:22" s="1" customFormat="1" ht="15" thickBot="1" x14ac:dyDescent="0.35">
      <c r="A5" s="73"/>
      <c r="B5" s="74" t="s">
        <v>147</v>
      </c>
      <c r="C5" s="102" t="s">
        <v>148</v>
      </c>
      <c r="D5" s="74" t="s">
        <v>149</v>
      </c>
      <c r="E5" s="74" t="s">
        <v>123</v>
      </c>
      <c r="F5" s="74" t="s">
        <v>88</v>
      </c>
      <c r="G5" s="108" t="s">
        <v>173</v>
      </c>
      <c r="H5" s="108" t="s">
        <v>89</v>
      </c>
      <c r="I5" s="92" t="s">
        <v>124</v>
      </c>
      <c r="J5" s="106" t="s">
        <v>130</v>
      </c>
      <c r="L5" s="11" t="s">
        <v>133</v>
      </c>
      <c r="M5" s="60" t="s">
        <v>147</v>
      </c>
      <c r="N5" s="63" t="s">
        <v>158</v>
      </c>
      <c r="O5" s="58" t="s">
        <v>172</v>
      </c>
      <c r="P5" s="11"/>
      <c r="Q5" s="11"/>
      <c r="R5" s="11"/>
      <c r="S5" s="11" t="s">
        <v>169</v>
      </c>
      <c r="T5" s="11"/>
      <c r="U5" s="11"/>
    </row>
    <row r="6" spans="1:22" s="1" customFormat="1" ht="15" thickBot="1" x14ac:dyDescent="0.35">
      <c r="A6" s="71">
        <v>3</v>
      </c>
      <c r="B6" s="72" t="s">
        <v>13</v>
      </c>
      <c r="C6" s="101" t="s">
        <v>14</v>
      </c>
      <c r="D6" s="72" t="s">
        <v>14</v>
      </c>
      <c r="E6" s="72" t="s">
        <v>13</v>
      </c>
      <c r="F6" s="72" t="s">
        <v>13</v>
      </c>
      <c r="G6" s="107" t="s">
        <v>14</v>
      </c>
      <c r="H6" s="107" t="s">
        <v>14</v>
      </c>
      <c r="I6" s="91" t="s">
        <v>13</v>
      </c>
      <c r="J6" s="91" t="s">
        <v>13</v>
      </c>
      <c r="L6" s="11" t="s">
        <v>134</v>
      </c>
      <c r="M6" s="61" t="s">
        <v>88</v>
      </c>
      <c r="N6" s="63" t="s">
        <v>161</v>
      </c>
      <c r="O6" s="58" t="s">
        <v>152</v>
      </c>
      <c r="P6" s="11"/>
      <c r="Q6" s="11"/>
      <c r="R6" s="11"/>
      <c r="S6" s="11" t="s">
        <v>169</v>
      </c>
      <c r="T6" s="11"/>
      <c r="U6" s="11"/>
    </row>
    <row r="7" spans="1:22" s="1" customFormat="1" x14ac:dyDescent="0.3">
      <c r="A7" s="73"/>
      <c r="B7" s="74" t="s">
        <v>148</v>
      </c>
      <c r="C7" s="102" t="s">
        <v>123</v>
      </c>
      <c r="D7" s="74" t="s">
        <v>147</v>
      </c>
      <c r="E7" s="74" t="s">
        <v>173</v>
      </c>
      <c r="F7" s="74" t="s">
        <v>149</v>
      </c>
      <c r="G7" s="108" t="s">
        <v>124</v>
      </c>
      <c r="H7" s="108" t="s">
        <v>88</v>
      </c>
      <c r="I7" s="92" t="s">
        <v>89</v>
      </c>
      <c r="J7" s="109" t="s">
        <v>130</v>
      </c>
      <c r="L7" s="11" t="s">
        <v>135</v>
      </c>
      <c r="M7" s="61" t="s">
        <v>89</v>
      </c>
      <c r="N7" s="63" t="s">
        <v>159</v>
      </c>
      <c r="O7" s="11" t="s">
        <v>153</v>
      </c>
      <c r="P7" s="11"/>
      <c r="Q7" s="11"/>
      <c r="R7" s="11"/>
      <c r="S7" s="11" t="s">
        <v>169</v>
      </c>
      <c r="T7" s="11"/>
      <c r="U7" s="11"/>
    </row>
    <row r="8" spans="1:22" s="1" customFormat="1" x14ac:dyDescent="0.3">
      <c r="A8" s="80"/>
      <c r="B8" s="81"/>
      <c r="C8" s="81"/>
      <c r="D8" s="81"/>
      <c r="E8" s="81"/>
      <c r="F8" s="81"/>
      <c r="G8" s="81"/>
      <c r="H8" s="81"/>
      <c r="I8" s="81"/>
      <c r="J8" s="81"/>
      <c r="K8" s="53"/>
      <c r="L8" s="11" t="s">
        <v>136</v>
      </c>
      <c r="M8" s="61" t="s">
        <v>123</v>
      </c>
      <c r="N8" s="63" t="s">
        <v>160</v>
      </c>
      <c r="O8" s="11" t="s">
        <v>154</v>
      </c>
      <c r="P8" s="11"/>
      <c r="Q8" s="11"/>
      <c r="R8" s="11"/>
      <c r="S8" s="11" t="s">
        <v>169</v>
      </c>
      <c r="T8" s="11"/>
      <c r="U8" s="11"/>
    </row>
    <row r="9" spans="1:22" s="1" customFormat="1" x14ac:dyDescent="0.3">
      <c r="A9" s="80"/>
      <c r="B9" s="81"/>
      <c r="C9" s="81"/>
      <c r="D9" s="81"/>
      <c r="E9" s="81"/>
      <c r="F9" s="81"/>
      <c r="G9" s="81"/>
      <c r="H9" s="81"/>
      <c r="I9" s="81"/>
      <c r="J9" s="104"/>
      <c r="K9" s="53"/>
      <c r="L9" s="11" t="s">
        <v>137</v>
      </c>
      <c r="M9" s="62" t="s">
        <v>148</v>
      </c>
      <c r="N9" s="63" t="s">
        <v>162</v>
      </c>
      <c r="O9" s="11" t="s">
        <v>166</v>
      </c>
      <c r="P9" s="11"/>
      <c r="Q9" s="11"/>
      <c r="R9" s="11"/>
      <c r="S9" s="11" t="s">
        <v>169</v>
      </c>
      <c r="T9" s="11"/>
      <c r="U9" s="11"/>
    </row>
    <row r="10" spans="1:22" s="1" customFormat="1" x14ac:dyDescent="0.3">
      <c r="A10" s="80"/>
      <c r="B10" s="81"/>
      <c r="C10" s="81"/>
      <c r="D10" s="81"/>
      <c r="E10" s="81"/>
      <c r="F10" s="81"/>
      <c r="G10" s="81"/>
      <c r="H10" s="81"/>
      <c r="I10" s="81"/>
      <c r="J10" s="81"/>
      <c r="K10" s="53"/>
      <c r="L10" s="11" t="s">
        <v>138</v>
      </c>
      <c r="M10" s="62" t="s">
        <v>173</v>
      </c>
      <c r="N10" s="63" t="s">
        <v>163</v>
      </c>
      <c r="O10" s="11" t="s">
        <v>167</v>
      </c>
      <c r="P10" s="11"/>
      <c r="Q10" s="11"/>
      <c r="R10" s="11"/>
      <c r="S10" s="11" t="s">
        <v>169</v>
      </c>
      <c r="T10" s="11"/>
      <c r="U10" s="11"/>
    </row>
    <row r="11" spans="1:22" s="1" customFormat="1" x14ac:dyDescent="0.3">
      <c r="A11" s="80"/>
      <c r="B11" s="81"/>
      <c r="C11" s="81"/>
      <c r="D11" s="81"/>
      <c r="E11" s="81"/>
      <c r="F11" s="81"/>
      <c r="G11" s="81"/>
      <c r="H11" s="81"/>
      <c r="I11" s="81"/>
      <c r="J11" s="104"/>
      <c r="K11" s="53"/>
      <c r="L11" s="11" t="s">
        <v>139</v>
      </c>
      <c r="M11" s="62" t="s">
        <v>124</v>
      </c>
      <c r="N11" s="63" t="s">
        <v>164</v>
      </c>
      <c r="O11" s="11" t="s">
        <v>168</v>
      </c>
      <c r="P11" s="11"/>
      <c r="Q11" s="11"/>
      <c r="R11" s="11"/>
      <c r="S11" s="11" t="s">
        <v>169</v>
      </c>
      <c r="T11" s="11"/>
      <c r="U11" s="11"/>
    </row>
    <row r="12" spans="1:22" s="1" customFormat="1" x14ac:dyDescent="0.3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53"/>
      <c r="L12" s="59" t="s">
        <v>171</v>
      </c>
      <c r="M12" s="11"/>
      <c r="N12" s="11"/>
      <c r="O12" s="11"/>
      <c r="P12" s="11"/>
      <c r="Q12" s="11"/>
      <c r="R12" s="11"/>
      <c r="S12" s="11"/>
      <c r="T12" s="11"/>
      <c r="U12" s="11"/>
    </row>
    <row r="13" spans="1:22" s="1" customFormat="1" x14ac:dyDescent="0.3">
      <c r="A13" s="80"/>
      <c r="B13" s="81"/>
      <c r="C13" s="81"/>
      <c r="D13" s="81"/>
      <c r="E13" s="81"/>
      <c r="F13" s="81"/>
      <c r="G13" s="81"/>
      <c r="H13" s="81"/>
      <c r="I13" s="81"/>
      <c r="J13" s="104"/>
      <c r="K13" s="53"/>
      <c r="L13" s="11" t="s">
        <v>141</v>
      </c>
      <c r="M13" s="11"/>
      <c r="N13" s="11"/>
      <c r="O13" s="11"/>
      <c r="P13" s="59"/>
      <c r="Q13" s="11"/>
      <c r="R13" s="11"/>
      <c r="S13" s="11"/>
      <c r="T13" s="11"/>
      <c r="U13" s="11"/>
    </row>
    <row r="14" spans="1:22" s="1" customFormat="1" x14ac:dyDescent="0.3">
      <c r="A14" s="80"/>
      <c r="B14" s="81"/>
      <c r="C14" s="81"/>
      <c r="D14" s="81"/>
      <c r="E14" s="81"/>
      <c r="F14" s="81"/>
      <c r="G14" s="81"/>
      <c r="H14" s="81"/>
      <c r="I14" s="81"/>
      <c r="J14" s="81"/>
      <c r="K14" s="53"/>
      <c r="L14" s="11" t="s">
        <v>143</v>
      </c>
      <c r="M14" s="11"/>
      <c r="N14" s="11"/>
      <c r="O14" s="11"/>
      <c r="P14" s="11"/>
      <c r="Q14" s="11"/>
      <c r="R14" s="11"/>
      <c r="S14" s="11"/>
      <c r="T14" s="11"/>
      <c r="U14" s="11"/>
    </row>
    <row r="15" spans="1:22" s="1" customFormat="1" x14ac:dyDescent="0.3">
      <c r="A15" s="80"/>
      <c r="B15" s="81"/>
      <c r="C15" s="81"/>
      <c r="D15" s="81"/>
      <c r="E15" s="81"/>
      <c r="F15" s="81"/>
      <c r="G15" s="81"/>
      <c r="H15" s="81"/>
      <c r="I15" s="81"/>
      <c r="J15" s="104"/>
      <c r="K15" s="53"/>
      <c r="L15" s="11" t="s">
        <v>142</v>
      </c>
      <c r="M15" s="11"/>
      <c r="N15" s="11"/>
      <c r="O15" s="11"/>
      <c r="P15" s="11"/>
      <c r="Q15" s="11"/>
      <c r="R15" s="11"/>
      <c r="S15" s="11"/>
      <c r="T15" s="11"/>
      <c r="U15" s="11"/>
    </row>
    <row r="16" spans="1:22" s="1" customFormat="1" x14ac:dyDescent="0.3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53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s="1" customFormat="1" x14ac:dyDescent="0.3">
      <c r="A17" s="80"/>
      <c r="B17" s="81"/>
      <c r="C17" s="81"/>
      <c r="D17" s="81"/>
      <c r="E17" s="81"/>
      <c r="F17" s="81"/>
      <c r="G17" s="81"/>
      <c r="H17" s="81"/>
      <c r="I17" s="81"/>
      <c r="J17" s="104"/>
      <c r="K17" s="53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" customFormat="1" x14ac:dyDescent="0.3">
      <c r="A18" s="80"/>
      <c r="B18" s="81"/>
      <c r="C18" s="81"/>
      <c r="D18" s="81"/>
      <c r="E18" s="81"/>
      <c r="F18" s="81"/>
      <c r="G18" s="81"/>
      <c r="H18" s="81"/>
      <c r="I18" s="81"/>
      <c r="J18" s="81"/>
      <c r="K18" s="53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" customFormat="1" x14ac:dyDescent="0.3">
      <c r="A19" s="80"/>
      <c r="B19" s="81"/>
      <c r="C19" s="81"/>
      <c r="D19" s="81"/>
      <c r="E19" s="81"/>
      <c r="F19" s="81"/>
      <c r="G19" s="81"/>
      <c r="H19" s="81"/>
      <c r="I19" s="81"/>
      <c r="J19" s="104"/>
      <c r="K19" s="53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s="1" customFormat="1" x14ac:dyDescent="0.3">
      <c r="A20" s="80"/>
      <c r="B20" s="81"/>
      <c r="C20" s="81"/>
      <c r="D20" s="81"/>
      <c r="E20" s="81"/>
      <c r="F20" s="81"/>
      <c r="G20" s="81"/>
      <c r="H20" s="81"/>
      <c r="I20" s="81"/>
      <c r="J20" s="81"/>
      <c r="K20" s="53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s="1" customFormat="1" x14ac:dyDescent="0.3">
      <c r="A21" s="80"/>
      <c r="B21" s="81"/>
      <c r="C21" s="81"/>
      <c r="D21" s="81"/>
      <c r="E21" s="81"/>
      <c r="F21" s="81"/>
      <c r="G21" s="81"/>
      <c r="H21" s="81"/>
      <c r="I21" s="81"/>
      <c r="J21" s="104"/>
      <c r="K21" s="53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s="1" customFormat="1" x14ac:dyDescent="0.3">
      <c r="A22" s="80"/>
      <c r="B22" s="81"/>
      <c r="C22" s="81"/>
      <c r="D22" s="81"/>
      <c r="E22" s="81"/>
      <c r="F22" s="81"/>
      <c r="G22" s="81"/>
      <c r="H22" s="81"/>
      <c r="I22" s="81"/>
      <c r="J22" s="81"/>
      <c r="K22" s="53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s="1" customFormat="1" x14ac:dyDescent="0.3">
      <c r="A23" s="80"/>
      <c r="B23" s="81"/>
      <c r="C23" s="81"/>
      <c r="D23" s="81"/>
      <c r="E23" s="81"/>
      <c r="F23" s="81"/>
      <c r="G23" s="81"/>
      <c r="H23" s="81"/>
      <c r="I23" s="81"/>
      <c r="J23" s="104"/>
      <c r="K23" s="53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s="1" customFormat="1" x14ac:dyDescent="0.3">
      <c r="A24" s="80"/>
      <c r="B24" s="81"/>
      <c r="C24" s="81"/>
      <c r="D24" s="81"/>
      <c r="E24" s="81"/>
      <c r="F24" s="81"/>
      <c r="G24" s="81"/>
      <c r="H24" s="81"/>
      <c r="I24" s="81"/>
      <c r="J24" s="81"/>
      <c r="K24" s="53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s="1" customFormat="1" x14ac:dyDescent="0.3">
      <c r="A25" s="80"/>
      <c r="B25" s="81"/>
      <c r="C25" s="81"/>
      <c r="D25" s="81"/>
      <c r="E25" s="81"/>
      <c r="F25" s="81"/>
      <c r="G25" s="81"/>
      <c r="H25" s="81"/>
      <c r="I25" s="81"/>
      <c r="J25" s="104"/>
      <c r="K25" s="53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s="1" customFormat="1" x14ac:dyDescent="0.3">
      <c r="A26" s="80"/>
      <c r="B26" s="81"/>
      <c r="C26" s="81"/>
      <c r="D26" s="81"/>
      <c r="E26" s="81"/>
      <c r="F26" s="81"/>
      <c r="G26" s="81"/>
      <c r="H26" s="81"/>
      <c r="I26" s="81"/>
      <c r="J26" s="81"/>
      <c r="K26" s="53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s="1" customFormat="1" x14ac:dyDescent="0.3">
      <c r="A27" s="80"/>
      <c r="B27" s="81"/>
      <c r="C27" s="81"/>
      <c r="D27" s="81"/>
      <c r="E27" s="81"/>
      <c r="F27" s="81"/>
      <c r="G27" s="81"/>
      <c r="H27" s="81"/>
      <c r="I27" s="81"/>
      <c r="J27" s="104"/>
      <c r="K27" s="53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s="1" customFormat="1" x14ac:dyDescent="0.3">
      <c r="A28" s="80"/>
      <c r="B28" s="81"/>
      <c r="C28" s="81"/>
      <c r="D28" s="81"/>
      <c r="E28" s="81"/>
      <c r="F28" s="81"/>
      <c r="G28" s="81"/>
      <c r="H28" s="81"/>
      <c r="I28" s="81"/>
      <c r="J28" s="81"/>
      <c r="K28" s="53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s="1" customFormat="1" x14ac:dyDescent="0.3">
      <c r="A29" s="80"/>
      <c r="B29" s="81"/>
      <c r="C29" s="81"/>
      <c r="D29" s="81"/>
      <c r="E29" s="81"/>
      <c r="F29" s="81"/>
      <c r="G29" s="81"/>
      <c r="H29" s="81"/>
      <c r="I29" s="81"/>
      <c r="J29" s="104"/>
      <c r="K29" s="53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s="1" customFormat="1" x14ac:dyDescent="0.3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53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s="1" customFormat="1" x14ac:dyDescent="0.3">
      <c r="A31" s="80"/>
      <c r="B31" s="81"/>
      <c r="C31" s="81"/>
      <c r="D31" s="81"/>
      <c r="E31" s="81"/>
      <c r="F31" s="81"/>
      <c r="G31" s="81"/>
      <c r="H31" s="81"/>
      <c r="I31" s="81"/>
      <c r="J31" s="104"/>
      <c r="K31" s="53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s="1" customFormat="1" x14ac:dyDescent="0.3">
      <c r="A32" s="80"/>
      <c r="B32" s="81"/>
      <c r="C32" s="81"/>
      <c r="D32" s="81"/>
      <c r="E32" s="81"/>
      <c r="F32" s="81"/>
      <c r="G32" s="81"/>
      <c r="H32" s="81"/>
      <c r="I32" s="81"/>
      <c r="J32" s="81"/>
      <c r="K32" s="53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s="1" customFormat="1" x14ac:dyDescent="0.3">
      <c r="A33" s="80"/>
      <c r="B33" s="81"/>
      <c r="C33" s="81"/>
      <c r="D33" s="81"/>
      <c r="E33" s="81"/>
      <c r="F33" s="81"/>
      <c r="G33" s="81"/>
      <c r="H33" s="81"/>
      <c r="I33" s="81"/>
      <c r="J33" s="104"/>
      <c r="K33" s="53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3">
      <c r="A34" s="16"/>
      <c r="B34" s="16"/>
      <c r="C34" s="16"/>
      <c r="D34" s="16"/>
      <c r="H34" s="16"/>
      <c r="I34" s="16"/>
      <c r="J34" s="16"/>
      <c r="K34" s="16"/>
    </row>
    <row r="35" spans="1:21" x14ac:dyDescent="0.3">
      <c r="A35" s="16"/>
      <c r="B35" s="16"/>
      <c r="C35" s="16"/>
      <c r="D35" s="16"/>
      <c r="H35" s="16"/>
      <c r="I35" s="16"/>
      <c r="J35" s="16"/>
      <c r="K35" s="16"/>
    </row>
    <row r="36" spans="1:21" x14ac:dyDescent="0.3">
      <c r="A36" s="16"/>
      <c r="B36" s="16"/>
      <c r="C36" s="16"/>
      <c r="D36" s="16"/>
      <c r="H36" s="16"/>
      <c r="I36" s="16"/>
      <c r="J36" s="16"/>
      <c r="K36" s="16"/>
    </row>
    <row r="37" spans="1:21" x14ac:dyDescent="0.3">
      <c r="A37" s="16"/>
      <c r="B37" s="16"/>
      <c r="C37" s="16"/>
      <c r="D37" s="16"/>
      <c r="H37" s="16"/>
      <c r="I37" s="16"/>
      <c r="J37" s="16"/>
      <c r="K37" s="16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33203125" customWidth="1"/>
  </cols>
  <sheetData>
    <row r="1" spans="1:10" s="21" customFormat="1" x14ac:dyDescent="0.3">
      <c r="A1" s="21" t="s">
        <v>99</v>
      </c>
      <c r="B1" s="21" t="s">
        <v>100</v>
      </c>
      <c r="F1" s="21" t="s">
        <v>101</v>
      </c>
      <c r="G1" s="21" t="s">
        <v>102</v>
      </c>
      <c r="H1" s="21" t="s">
        <v>103</v>
      </c>
      <c r="I1" s="21" t="s">
        <v>104</v>
      </c>
      <c r="J1" s="21" t="s">
        <v>105</v>
      </c>
    </row>
    <row r="2" spans="1:10" s="18" customFormat="1" x14ac:dyDescent="0.3">
      <c r="A2" s="18">
        <v>1</v>
      </c>
      <c r="B2" s="18" t="s">
        <v>106</v>
      </c>
      <c r="C2" s="18" t="s">
        <v>96</v>
      </c>
      <c r="D2" s="18" t="s">
        <v>96</v>
      </c>
      <c r="E2" s="18">
        <v>1</v>
      </c>
      <c r="F2" s="18" t="str">
        <f>CONCATENATE(C2,"_",D2,"_",E2)</f>
        <v>calib_calib_1</v>
      </c>
      <c r="H2" s="18">
        <v>255</v>
      </c>
      <c r="I2" s="18">
        <v>153</v>
      </c>
      <c r="J2" s="18">
        <v>51</v>
      </c>
    </row>
    <row r="3" spans="1:10" s="18" customFormat="1" x14ac:dyDescent="0.3">
      <c r="A3" s="18">
        <v>2</v>
      </c>
      <c r="B3" s="18" t="s">
        <v>106</v>
      </c>
      <c r="C3" s="18" t="s">
        <v>96</v>
      </c>
      <c r="D3" s="18" t="s">
        <v>96</v>
      </c>
      <c r="E3" s="18">
        <v>2</v>
      </c>
      <c r="F3" s="18" t="str">
        <f t="shared" ref="F3:F66" si="0">CONCATENATE(C3,"_",D3,"_",E3)</f>
        <v>calib_calib_2</v>
      </c>
      <c r="H3" s="18">
        <v>255</v>
      </c>
      <c r="I3" s="18">
        <v>153</v>
      </c>
      <c r="J3" s="18">
        <v>51</v>
      </c>
    </row>
    <row r="4" spans="1:10" s="18" customFormat="1" x14ac:dyDescent="0.3">
      <c r="A4" s="18">
        <v>3</v>
      </c>
      <c r="B4" s="18" t="s">
        <v>106</v>
      </c>
      <c r="C4" s="18" t="s">
        <v>96</v>
      </c>
      <c r="D4" s="18" t="s">
        <v>96</v>
      </c>
      <c r="E4" s="18">
        <v>3</v>
      </c>
      <c r="F4" s="18" t="str">
        <f t="shared" si="0"/>
        <v>calib_calib_3</v>
      </c>
      <c r="H4" s="18">
        <v>255</v>
      </c>
      <c r="I4" s="18">
        <v>153</v>
      </c>
      <c r="J4" s="18">
        <v>51</v>
      </c>
    </row>
    <row r="5" spans="1:10" s="18" customFormat="1" x14ac:dyDescent="0.3">
      <c r="A5" s="18">
        <v>4</v>
      </c>
      <c r="B5" s="18" t="s">
        <v>106</v>
      </c>
      <c r="C5" s="18" t="s">
        <v>96</v>
      </c>
      <c r="D5" s="18" t="s">
        <v>96</v>
      </c>
      <c r="E5" s="18">
        <v>4</v>
      </c>
      <c r="F5" s="18" t="str">
        <f t="shared" si="0"/>
        <v>calib_calib_4</v>
      </c>
      <c r="H5" s="18">
        <v>255</v>
      </c>
      <c r="I5" s="18">
        <v>153</v>
      </c>
      <c r="J5" s="18">
        <v>51</v>
      </c>
    </row>
    <row r="6" spans="1:10" s="18" customFormat="1" x14ac:dyDescent="0.3">
      <c r="A6" s="18">
        <v>5</v>
      </c>
      <c r="B6" s="18" t="s">
        <v>106</v>
      </c>
      <c r="C6" s="18" t="s">
        <v>96</v>
      </c>
      <c r="D6" s="18" t="s">
        <v>96</v>
      </c>
      <c r="E6" s="18">
        <v>5</v>
      </c>
      <c r="F6" s="18" t="str">
        <f t="shared" si="0"/>
        <v>calib_calib_5</v>
      </c>
      <c r="H6" s="18">
        <v>255</v>
      </c>
      <c r="I6" s="18">
        <v>153</v>
      </c>
      <c r="J6" s="18">
        <v>51</v>
      </c>
    </row>
    <row r="7" spans="1:10" s="18" customFormat="1" x14ac:dyDescent="0.3">
      <c r="A7" s="18">
        <v>6</v>
      </c>
      <c r="B7" s="18" t="s">
        <v>106</v>
      </c>
      <c r="C7" s="18" t="s">
        <v>96</v>
      </c>
      <c r="D7" s="18" t="s">
        <v>96</v>
      </c>
      <c r="E7" s="18">
        <v>6</v>
      </c>
      <c r="F7" s="18" t="str">
        <f t="shared" si="0"/>
        <v>calib_calib_6</v>
      </c>
      <c r="H7" s="18">
        <v>255</v>
      </c>
      <c r="I7" s="18">
        <v>153</v>
      </c>
      <c r="J7" s="18">
        <v>51</v>
      </c>
    </row>
    <row r="8" spans="1:10" s="18" customFormat="1" x14ac:dyDescent="0.3">
      <c r="A8" s="18">
        <v>7</v>
      </c>
      <c r="B8" s="18" t="s">
        <v>106</v>
      </c>
      <c r="C8" s="18" t="s">
        <v>96</v>
      </c>
      <c r="D8" s="18" t="s">
        <v>96</v>
      </c>
      <c r="E8" s="18">
        <v>7</v>
      </c>
      <c r="F8" s="18" t="str">
        <f t="shared" si="0"/>
        <v>calib_calib_7</v>
      </c>
      <c r="H8" s="18">
        <v>255</v>
      </c>
      <c r="I8" s="18">
        <v>153</v>
      </c>
      <c r="J8" s="18">
        <v>51</v>
      </c>
    </row>
    <row r="9" spans="1:10" s="18" customFormat="1" x14ac:dyDescent="0.3">
      <c r="A9" s="18">
        <v>8</v>
      </c>
      <c r="B9" s="18" t="s">
        <v>106</v>
      </c>
      <c r="C9" s="18" t="s">
        <v>96</v>
      </c>
      <c r="D9" s="18" t="s">
        <v>96</v>
      </c>
      <c r="E9" s="18">
        <v>8</v>
      </c>
      <c r="F9" s="18" t="str">
        <f t="shared" si="0"/>
        <v>calib_calib_8</v>
      </c>
      <c r="H9" s="18">
        <v>255</v>
      </c>
      <c r="I9" s="18">
        <v>153</v>
      </c>
      <c r="J9" s="18">
        <v>51</v>
      </c>
    </row>
    <row r="10" spans="1:10" s="18" customFormat="1" x14ac:dyDescent="0.3">
      <c r="A10" s="18">
        <v>9</v>
      </c>
      <c r="B10" s="18" t="s">
        <v>106</v>
      </c>
      <c r="C10" s="18" t="s">
        <v>96</v>
      </c>
      <c r="D10" s="18" t="s">
        <v>96</v>
      </c>
      <c r="E10" s="18">
        <v>9</v>
      </c>
      <c r="F10" s="18" t="str">
        <f t="shared" si="0"/>
        <v>calib_calib_9</v>
      </c>
      <c r="H10" s="18">
        <v>255</v>
      </c>
      <c r="I10" s="18">
        <v>153</v>
      </c>
      <c r="J10" s="18">
        <v>51</v>
      </c>
    </row>
    <row r="11" spans="1:10" s="4" customFormat="1" x14ac:dyDescent="0.3">
      <c r="A11" s="35">
        <v>10</v>
      </c>
      <c r="B11" s="35" t="s">
        <v>107</v>
      </c>
      <c r="C11" s="35" t="s">
        <v>90</v>
      </c>
      <c r="D11" s="35" t="s">
        <v>90</v>
      </c>
      <c r="E11" s="35">
        <v>1</v>
      </c>
      <c r="F11" s="35" t="str">
        <f t="shared" si="0"/>
        <v>board_board_1</v>
      </c>
      <c r="G11" s="35">
        <v>1</v>
      </c>
      <c r="H11" s="35">
        <v>204</v>
      </c>
      <c r="I11" s="35">
        <v>204</v>
      </c>
      <c r="J11" s="35">
        <v>0</v>
      </c>
    </row>
    <row r="12" spans="1:10" s="4" customFormat="1" x14ac:dyDescent="0.3">
      <c r="A12" s="35">
        <v>11</v>
      </c>
      <c r="B12" s="35" t="s">
        <v>107</v>
      </c>
      <c r="C12" s="35" t="s">
        <v>90</v>
      </c>
      <c r="D12" s="35" t="s">
        <v>90</v>
      </c>
      <c r="E12" s="35">
        <v>2</v>
      </c>
      <c r="F12" s="35" t="str">
        <f t="shared" si="0"/>
        <v>board_board_2</v>
      </c>
      <c r="G12" s="35">
        <v>1</v>
      </c>
      <c r="H12" s="35">
        <v>204</v>
      </c>
      <c r="I12" s="35">
        <v>204</v>
      </c>
      <c r="J12" s="35">
        <v>0</v>
      </c>
    </row>
    <row r="13" spans="1:10" s="4" customFormat="1" x14ac:dyDescent="0.3">
      <c r="A13" s="35">
        <v>12</v>
      </c>
      <c r="B13" s="35" t="s">
        <v>107</v>
      </c>
      <c r="C13" s="35" t="s">
        <v>90</v>
      </c>
      <c r="D13" s="35" t="s">
        <v>90</v>
      </c>
      <c r="E13" s="35">
        <v>3</v>
      </c>
      <c r="F13" s="35" t="str">
        <f t="shared" si="0"/>
        <v>board_board_3</v>
      </c>
      <c r="G13" s="35">
        <v>1</v>
      </c>
      <c r="H13" s="35">
        <v>204</v>
      </c>
      <c r="I13" s="35">
        <v>204</v>
      </c>
      <c r="J13" s="35">
        <v>0</v>
      </c>
    </row>
    <row r="14" spans="1:10" s="4" customFormat="1" x14ac:dyDescent="0.3">
      <c r="A14" s="35">
        <v>13</v>
      </c>
      <c r="B14" s="35" t="s">
        <v>107</v>
      </c>
      <c r="C14" s="35" t="s">
        <v>90</v>
      </c>
      <c r="D14" s="35" t="s">
        <v>90</v>
      </c>
      <c r="E14" s="35">
        <v>4</v>
      </c>
      <c r="F14" s="35" t="str">
        <f t="shared" si="0"/>
        <v>board_board_4</v>
      </c>
      <c r="G14" s="35">
        <v>1</v>
      </c>
      <c r="H14" s="35">
        <v>204</v>
      </c>
      <c r="I14" s="35">
        <v>204</v>
      </c>
      <c r="J14" s="35">
        <v>0</v>
      </c>
    </row>
    <row r="15" spans="1:10" x14ac:dyDescent="0.3">
      <c r="A15" s="19">
        <v>14</v>
      </c>
      <c r="B15" s="19" t="s">
        <v>106</v>
      </c>
      <c r="C15" s="19" t="s">
        <v>95</v>
      </c>
      <c r="D15" s="19" t="s">
        <v>95</v>
      </c>
      <c r="E15" s="19" t="s">
        <v>95</v>
      </c>
      <c r="F15" s="19" t="str">
        <f t="shared" si="0"/>
        <v>clock_clock_clock</v>
      </c>
      <c r="G15" s="19"/>
      <c r="H15" s="19">
        <v>0</v>
      </c>
      <c r="I15" s="19">
        <v>204</v>
      </c>
      <c r="J15" s="19">
        <v>102</v>
      </c>
    </row>
    <row r="16" spans="1:10" x14ac:dyDescent="0.3">
      <c r="A16" s="22">
        <v>15</v>
      </c>
      <c r="B16" s="22" t="s">
        <v>106</v>
      </c>
      <c r="C16" s="22" t="s">
        <v>12</v>
      </c>
      <c r="D16" s="22" t="s">
        <v>94</v>
      </c>
      <c r="E16" s="22" t="s">
        <v>92</v>
      </c>
      <c r="F16" s="22" t="str">
        <f t="shared" si="0"/>
        <v>A_person_front</v>
      </c>
      <c r="G16" s="22">
        <v>2</v>
      </c>
      <c r="H16" s="22">
        <v>0</v>
      </c>
      <c r="I16" s="22">
        <v>0</v>
      </c>
      <c r="J16" s="22">
        <v>255</v>
      </c>
    </row>
    <row r="17" spans="1:10" x14ac:dyDescent="0.3">
      <c r="A17" s="22">
        <v>16</v>
      </c>
      <c r="B17" s="22" t="s">
        <v>106</v>
      </c>
      <c r="C17" s="22" t="s">
        <v>12</v>
      </c>
      <c r="D17" s="22" t="s">
        <v>94</v>
      </c>
      <c r="E17" s="22" t="s">
        <v>93</v>
      </c>
      <c r="F17" s="22" t="str">
        <f t="shared" si="0"/>
        <v>A_person_back</v>
      </c>
      <c r="G17" s="22">
        <v>2</v>
      </c>
      <c r="H17" s="22">
        <v>0</v>
      </c>
      <c r="I17" s="22">
        <v>0</v>
      </c>
      <c r="J17" s="22">
        <v>255</v>
      </c>
    </row>
    <row r="18" spans="1:10" x14ac:dyDescent="0.3">
      <c r="A18" s="23">
        <v>17</v>
      </c>
      <c r="B18" s="23" t="s">
        <v>106</v>
      </c>
      <c r="C18" s="23" t="s">
        <v>12</v>
      </c>
      <c r="D18" s="23" t="s">
        <v>98</v>
      </c>
      <c r="E18" s="23" t="s">
        <v>98</v>
      </c>
      <c r="F18" s="23" t="str">
        <f t="shared" si="0"/>
        <v>A_armraise_armraise</v>
      </c>
      <c r="G18" s="23"/>
      <c r="H18" s="23">
        <v>0</v>
      </c>
      <c r="I18" s="23">
        <v>204</v>
      </c>
      <c r="J18" s="23">
        <v>0</v>
      </c>
    </row>
    <row r="19" spans="1:10" x14ac:dyDescent="0.3">
      <c r="A19" s="25">
        <v>18</v>
      </c>
      <c r="B19" s="25" t="s">
        <v>106</v>
      </c>
      <c r="C19" s="25" t="s">
        <v>12</v>
      </c>
      <c r="D19" s="25" t="s">
        <v>97</v>
      </c>
      <c r="E19" s="25" t="s">
        <v>97</v>
      </c>
      <c r="F19" s="25" t="str">
        <f t="shared" si="0"/>
        <v>A_watch_watch</v>
      </c>
      <c r="G19" s="25"/>
      <c r="H19" s="25">
        <v>255</v>
      </c>
      <c r="I19" s="25">
        <v>128</v>
      </c>
      <c r="J19" s="25">
        <v>0</v>
      </c>
    </row>
    <row r="20" spans="1:10" x14ac:dyDescent="0.3">
      <c r="A20" s="24">
        <v>19</v>
      </c>
      <c r="B20" s="24" t="s">
        <v>107</v>
      </c>
      <c r="C20" s="24" t="s">
        <v>12</v>
      </c>
      <c r="D20" s="24" t="s">
        <v>91</v>
      </c>
      <c r="E20" s="24">
        <v>1</v>
      </c>
      <c r="F20" s="24" t="str">
        <f t="shared" si="0"/>
        <v>A_material_1</v>
      </c>
      <c r="G20" s="24">
        <v>3</v>
      </c>
      <c r="H20" s="24">
        <v>0</v>
      </c>
      <c r="I20" s="24">
        <v>128</v>
      </c>
      <c r="J20" s="24">
        <v>255</v>
      </c>
    </row>
    <row r="21" spans="1:10" x14ac:dyDescent="0.3">
      <c r="A21" s="24">
        <v>20</v>
      </c>
      <c r="B21" s="24" t="s">
        <v>107</v>
      </c>
      <c r="C21" s="24" t="s">
        <v>12</v>
      </c>
      <c r="D21" s="24" t="s">
        <v>91</v>
      </c>
      <c r="E21" s="24">
        <v>1</v>
      </c>
      <c r="F21" s="24" t="str">
        <f t="shared" si="0"/>
        <v>A_material_1</v>
      </c>
      <c r="G21" s="24">
        <v>3</v>
      </c>
      <c r="H21" s="24">
        <v>0</v>
      </c>
      <c r="I21" s="24">
        <v>128</v>
      </c>
      <c r="J21" s="24">
        <v>255</v>
      </c>
    </row>
    <row r="22" spans="1:10" x14ac:dyDescent="0.3">
      <c r="A22" s="24">
        <v>21</v>
      </c>
      <c r="B22" s="24" t="s">
        <v>107</v>
      </c>
      <c r="C22" s="24" t="s">
        <v>12</v>
      </c>
      <c r="D22" s="24" t="s">
        <v>91</v>
      </c>
      <c r="E22" s="24">
        <v>1</v>
      </c>
      <c r="F22" s="24" t="str">
        <f t="shared" si="0"/>
        <v>A_material_1</v>
      </c>
      <c r="G22" s="24">
        <v>3</v>
      </c>
      <c r="H22" s="24">
        <v>0</v>
      </c>
      <c r="I22" s="24">
        <v>128</v>
      </c>
      <c r="J22" s="24">
        <v>255</v>
      </c>
    </row>
    <row r="23" spans="1:10" x14ac:dyDescent="0.3">
      <c r="A23" s="24">
        <v>22</v>
      </c>
      <c r="B23" s="24" t="s">
        <v>107</v>
      </c>
      <c r="C23" s="24" t="s">
        <v>12</v>
      </c>
      <c r="D23" s="24" t="s">
        <v>91</v>
      </c>
      <c r="E23" s="24">
        <v>1</v>
      </c>
      <c r="F23" s="24" t="str">
        <f t="shared" si="0"/>
        <v>A_material_1</v>
      </c>
      <c r="G23" s="24">
        <v>3</v>
      </c>
      <c r="H23" s="24">
        <v>0</v>
      </c>
      <c r="I23" s="24">
        <v>128</v>
      </c>
      <c r="J23" s="24">
        <v>255</v>
      </c>
    </row>
    <row r="24" spans="1:10" x14ac:dyDescent="0.3">
      <c r="A24" s="26">
        <v>23</v>
      </c>
      <c r="B24" s="26" t="s">
        <v>107</v>
      </c>
      <c r="C24" s="26" t="s">
        <v>12</v>
      </c>
      <c r="D24" s="26" t="s">
        <v>91</v>
      </c>
      <c r="E24" s="26">
        <v>2</v>
      </c>
      <c r="F24" s="26" t="str">
        <f>CONCATENATE(C24,"_",D24,"_",E24)</f>
        <v>A_material_2</v>
      </c>
      <c r="G24" s="26">
        <v>4</v>
      </c>
      <c r="H24" s="26">
        <v>255</v>
      </c>
      <c r="I24" s="26">
        <v>153</v>
      </c>
      <c r="J24" s="26">
        <v>153</v>
      </c>
    </row>
    <row r="25" spans="1:10" x14ac:dyDescent="0.3">
      <c r="A25" s="26">
        <v>24</v>
      </c>
      <c r="B25" s="26" t="s">
        <v>107</v>
      </c>
      <c r="C25" s="26" t="s">
        <v>12</v>
      </c>
      <c r="D25" s="26" t="s">
        <v>91</v>
      </c>
      <c r="E25" s="26">
        <v>2</v>
      </c>
      <c r="F25" s="26" t="str">
        <f t="shared" si="0"/>
        <v>A_material_2</v>
      </c>
      <c r="G25" s="26">
        <v>4</v>
      </c>
      <c r="H25" s="26">
        <v>255</v>
      </c>
      <c r="I25" s="26">
        <v>153</v>
      </c>
      <c r="J25" s="26">
        <v>153</v>
      </c>
    </row>
    <row r="26" spans="1:10" x14ac:dyDescent="0.3">
      <c r="A26" s="26">
        <v>25</v>
      </c>
      <c r="B26" s="26" t="s">
        <v>107</v>
      </c>
      <c r="C26" s="26" t="s">
        <v>12</v>
      </c>
      <c r="D26" s="26" t="s">
        <v>91</v>
      </c>
      <c r="E26" s="26">
        <v>2</v>
      </c>
      <c r="F26" s="26" t="str">
        <f t="shared" si="0"/>
        <v>A_material_2</v>
      </c>
      <c r="G26" s="26">
        <v>4</v>
      </c>
      <c r="H26" s="26">
        <v>255</v>
      </c>
      <c r="I26" s="26">
        <v>153</v>
      </c>
      <c r="J26" s="26">
        <v>153</v>
      </c>
    </row>
    <row r="27" spans="1:10" x14ac:dyDescent="0.3">
      <c r="A27" s="26">
        <v>26</v>
      </c>
      <c r="B27" s="26" t="s">
        <v>107</v>
      </c>
      <c r="C27" s="26" t="s">
        <v>12</v>
      </c>
      <c r="D27" s="26" t="s">
        <v>91</v>
      </c>
      <c r="E27" s="26">
        <v>2</v>
      </c>
      <c r="F27" s="26" t="str">
        <f t="shared" si="0"/>
        <v>A_material_2</v>
      </c>
      <c r="G27" s="26">
        <v>4</v>
      </c>
      <c r="H27" s="26">
        <v>255</v>
      </c>
      <c r="I27" s="26">
        <v>153</v>
      </c>
      <c r="J27" s="26">
        <v>153</v>
      </c>
    </row>
    <row r="28" spans="1:10" x14ac:dyDescent="0.3">
      <c r="A28" s="27">
        <v>27</v>
      </c>
      <c r="B28" s="27" t="s">
        <v>107</v>
      </c>
      <c r="C28" s="27" t="s">
        <v>12</v>
      </c>
      <c r="D28" s="27" t="s">
        <v>91</v>
      </c>
      <c r="E28" s="27">
        <v>3</v>
      </c>
      <c r="F28" s="27" t="str">
        <f t="shared" si="0"/>
        <v>A_material_3</v>
      </c>
      <c r="G28" s="27">
        <v>5</v>
      </c>
      <c r="H28" s="27">
        <v>0</v>
      </c>
      <c r="I28" s="27">
        <v>76</v>
      </c>
      <c r="J28" s="27">
        <v>153</v>
      </c>
    </row>
    <row r="29" spans="1:10" x14ac:dyDescent="0.3">
      <c r="A29" s="27">
        <v>28</v>
      </c>
      <c r="B29" s="27" t="s">
        <v>107</v>
      </c>
      <c r="C29" s="27" t="s">
        <v>12</v>
      </c>
      <c r="D29" s="27" t="s">
        <v>91</v>
      </c>
      <c r="E29" s="27">
        <v>3</v>
      </c>
      <c r="F29" s="27" t="str">
        <f t="shared" si="0"/>
        <v>A_material_3</v>
      </c>
      <c r="G29" s="27">
        <v>5</v>
      </c>
      <c r="H29" s="27">
        <v>0</v>
      </c>
      <c r="I29" s="27">
        <v>76</v>
      </c>
      <c r="J29" s="27">
        <v>153</v>
      </c>
    </row>
    <row r="30" spans="1:10" x14ac:dyDescent="0.3">
      <c r="A30" s="27">
        <v>29</v>
      </c>
      <c r="B30" s="27" t="s">
        <v>107</v>
      </c>
      <c r="C30" s="27" t="s">
        <v>12</v>
      </c>
      <c r="D30" s="27" t="s">
        <v>91</v>
      </c>
      <c r="E30" s="27">
        <v>3</v>
      </c>
      <c r="F30" s="27" t="str">
        <f t="shared" si="0"/>
        <v>A_material_3</v>
      </c>
      <c r="G30" s="27">
        <v>5</v>
      </c>
      <c r="H30" s="27">
        <v>0</v>
      </c>
      <c r="I30" s="27">
        <v>76</v>
      </c>
      <c r="J30" s="27">
        <v>153</v>
      </c>
    </row>
    <row r="31" spans="1:10" x14ac:dyDescent="0.3">
      <c r="A31" s="27">
        <v>30</v>
      </c>
      <c r="B31" s="27" t="s">
        <v>107</v>
      </c>
      <c r="C31" s="27" t="s">
        <v>12</v>
      </c>
      <c r="D31" s="27" t="s">
        <v>91</v>
      </c>
      <c r="E31" s="27">
        <v>3</v>
      </c>
      <c r="F31" s="27" t="str">
        <f t="shared" si="0"/>
        <v>A_material_3</v>
      </c>
      <c r="G31" s="27">
        <v>5</v>
      </c>
      <c r="H31" s="27">
        <v>0</v>
      </c>
      <c r="I31" s="27">
        <v>76</v>
      </c>
      <c r="J31" s="27">
        <v>153</v>
      </c>
    </row>
    <row r="32" spans="1:10" x14ac:dyDescent="0.3">
      <c r="A32" s="28">
        <v>31</v>
      </c>
      <c r="B32" s="28" t="s">
        <v>107</v>
      </c>
      <c r="C32" s="28" t="s">
        <v>12</v>
      </c>
      <c r="D32" s="28" t="s">
        <v>91</v>
      </c>
      <c r="E32" s="28">
        <v>4</v>
      </c>
      <c r="F32" s="28" t="str">
        <f t="shared" si="0"/>
        <v>A_material_4</v>
      </c>
      <c r="G32" s="28">
        <v>6</v>
      </c>
      <c r="H32" s="28">
        <v>0</v>
      </c>
      <c r="I32" s="28">
        <v>102</v>
      </c>
      <c r="J32" s="28">
        <v>0</v>
      </c>
    </row>
    <row r="33" spans="1:10" x14ac:dyDescent="0.3">
      <c r="A33" s="28">
        <v>32</v>
      </c>
      <c r="B33" s="28" t="s">
        <v>107</v>
      </c>
      <c r="C33" s="28" t="s">
        <v>12</v>
      </c>
      <c r="D33" s="28" t="s">
        <v>91</v>
      </c>
      <c r="E33" s="28">
        <v>4</v>
      </c>
      <c r="F33" s="28" t="str">
        <f t="shared" si="0"/>
        <v>A_material_4</v>
      </c>
      <c r="G33" s="28">
        <v>6</v>
      </c>
      <c r="H33" s="28">
        <v>0</v>
      </c>
      <c r="I33" s="28">
        <v>102</v>
      </c>
      <c r="J33" s="28">
        <v>0</v>
      </c>
    </row>
    <row r="34" spans="1:10" x14ac:dyDescent="0.3">
      <c r="A34" s="28">
        <v>33</v>
      </c>
      <c r="B34" s="28" t="s">
        <v>107</v>
      </c>
      <c r="C34" s="28" t="s">
        <v>12</v>
      </c>
      <c r="D34" s="28" t="s">
        <v>91</v>
      </c>
      <c r="E34" s="28">
        <v>4</v>
      </c>
      <c r="F34" s="28" t="str">
        <f t="shared" si="0"/>
        <v>A_material_4</v>
      </c>
      <c r="G34" s="28">
        <v>6</v>
      </c>
      <c r="H34" s="28">
        <v>0</v>
      </c>
      <c r="I34" s="28">
        <v>102</v>
      </c>
      <c r="J34" s="28">
        <v>0</v>
      </c>
    </row>
    <row r="35" spans="1:10" x14ac:dyDescent="0.3">
      <c r="A35" s="28">
        <v>34</v>
      </c>
      <c r="B35" s="28" t="s">
        <v>107</v>
      </c>
      <c r="C35" s="28" t="s">
        <v>12</v>
      </c>
      <c r="D35" s="28" t="s">
        <v>91</v>
      </c>
      <c r="E35" s="28">
        <v>4</v>
      </c>
      <c r="F35" s="28" t="str">
        <f t="shared" si="0"/>
        <v>A_material_4</v>
      </c>
      <c r="G35" s="28">
        <v>6</v>
      </c>
      <c r="H35" s="28">
        <v>0</v>
      </c>
      <c r="I35" s="28">
        <v>102</v>
      </c>
      <c r="J35" s="28">
        <v>0</v>
      </c>
    </row>
    <row r="36" spans="1:10" x14ac:dyDescent="0.3">
      <c r="A36" s="29">
        <v>35</v>
      </c>
      <c r="B36" s="29" t="s">
        <v>106</v>
      </c>
      <c r="C36" s="29" t="s">
        <v>13</v>
      </c>
      <c r="D36" s="29" t="s">
        <v>94</v>
      </c>
      <c r="E36" s="29" t="s">
        <v>92</v>
      </c>
      <c r="F36" s="29" t="str">
        <f t="shared" si="0"/>
        <v>B_person_front</v>
      </c>
      <c r="G36" s="29">
        <v>7</v>
      </c>
      <c r="H36" s="29">
        <v>255</v>
      </c>
      <c r="I36" s="29">
        <v>255</v>
      </c>
      <c r="J36" s="29">
        <v>0</v>
      </c>
    </row>
    <row r="37" spans="1:10" x14ac:dyDescent="0.3">
      <c r="A37" s="29">
        <v>36</v>
      </c>
      <c r="B37" s="29" t="s">
        <v>106</v>
      </c>
      <c r="C37" s="29" t="s">
        <v>13</v>
      </c>
      <c r="D37" s="29" t="s">
        <v>94</v>
      </c>
      <c r="E37" s="29" t="s">
        <v>93</v>
      </c>
      <c r="F37" s="29" t="str">
        <f t="shared" si="0"/>
        <v>B_person_back</v>
      </c>
      <c r="G37" s="29">
        <v>7</v>
      </c>
      <c r="H37" s="29">
        <v>255</v>
      </c>
      <c r="I37" s="29">
        <v>255</v>
      </c>
      <c r="J37" s="29">
        <v>0</v>
      </c>
    </row>
    <row r="38" spans="1:10" x14ac:dyDescent="0.3">
      <c r="A38" s="30">
        <v>37</v>
      </c>
      <c r="B38" s="30" t="s">
        <v>106</v>
      </c>
      <c r="C38" s="30" t="s">
        <v>13</v>
      </c>
      <c r="D38" s="30" t="s">
        <v>98</v>
      </c>
      <c r="E38" s="30" t="s">
        <v>98</v>
      </c>
      <c r="F38" s="30" t="str">
        <f t="shared" si="0"/>
        <v>B_armraise_armraise</v>
      </c>
      <c r="G38" s="30"/>
      <c r="H38" s="30">
        <v>102</v>
      </c>
      <c r="I38" s="30">
        <v>0</v>
      </c>
      <c r="J38" s="30">
        <v>204</v>
      </c>
    </row>
    <row r="39" spans="1:10" x14ac:dyDescent="0.3">
      <c r="A39" s="44">
        <v>38</v>
      </c>
      <c r="B39" s="44" t="s">
        <v>106</v>
      </c>
      <c r="C39" s="44" t="s">
        <v>13</v>
      </c>
      <c r="D39" s="44" t="s">
        <v>97</v>
      </c>
      <c r="E39" s="44" t="s">
        <v>97</v>
      </c>
      <c r="F39" s="44" t="str">
        <f t="shared" si="0"/>
        <v>B_watch_watch</v>
      </c>
      <c r="G39" s="44"/>
      <c r="H39">
        <v>0</v>
      </c>
      <c r="I39" s="44">
        <v>51</v>
      </c>
      <c r="J39" s="44">
        <v>0</v>
      </c>
    </row>
    <row r="40" spans="1:10" x14ac:dyDescent="0.3">
      <c r="A40" s="32">
        <v>39</v>
      </c>
      <c r="B40" s="32" t="s">
        <v>107</v>
      </c>
      <c r="C40" s="32" t="s">
        <v>13</v>
      </c>
      <c r="D40" s="32" t="s">
        <v>91</v>
      </c>
      <c r="E40" s="32">
        <v>1</v>
      </c>
      <c r="F40" s="32" t="str">
        <f t="shared" si="0"/>
        <v>B_material_1</v>
      </c>
      <c r="G40" s="32">
        <v>8</v>
      </c>
      <c r="H40" s="32">
        <v>204</v>
      </c>
      <c r="I40" s="32">
        <v>153</v>
      </c>
      <c r="J40" s="32">
        <v>255</v>
      </c>
    </row>
    <row r="41" spans="1:10" x14ac:dyDescent="0.3">
      <c r="A41" s="32">
        <v>40</v>
      </c>
      <c r="B41" s="32" t="s">
        <v>107</v>
      </c>
      <c r="C41" s="32" t="s">
        <v>13</v>
      </c>
      <c r="D41" s="32" t="s">
        <v>91</v>
      </c>
      <c r="E41" s="32">
        <v>1</v>
      </c>
      <c r="F41" s="32" t="str">
        <f t="shared" si="0"/>
        <v>B_material_1</v>
      </c>
      <c r="G41" s="32">
        <v>8</v>
      </c>
      <c r="H41" s="32">
        <v>204</v>
      </c>
      <c r="I41" s="32">
        <v>153</v>
      </c>
      <c r="J41" s="32">
        <v>255</v>
      </c>
    </row>
    <row r="42" spans="1:10" x14ac:dyDescent="0.3">
      <c r="A42" s="32">
        <v>41</v>
      </c>
      <c r="B42" s="32" t="s">
        <v>107</v>
      </c>
      <c r="C42" s="32" t="s">
        <v>13</v>
      </c>
      <c r="D42" s="32" t="s">
        <v>91</v>
      </c>
      <c r="E42" s="32">
        <v>1</v>
      </c>
      <c r="F42" s="32" t="str">
        <f t="shared" si="0"/>
        <v>B_material_1</v>
      </c>
      <c r="G42" s="32">
        <v>8</v>
      </c>
      <c r="H42" s="32">
        <v>204</v>
      </c>
      <c r="I42" s="32">
        <v>153</v>
      </c>
      <c r="J42" s="32">
        <v>255</v>
      </c>
    </row>
    <row r="43" spans="1:10" x14ac:dyDescent="0.3">
      <c r="A43" s="32">
        <v>42</v>
      </c>
      <c r="B43" s="32" t="s">
        <v>107</v>
      </c>
      <c r="C43" s="32" t="s">
        <v>13</v>
      </c>
      <c r="D43" s="32" t="s">
        <v>91</v>
      </c>
      <c r="E43" s="32">
        <v>1</v>
      </c>
      <c r="F43" s="32" t="str">
        <f>CONCATENATE(C43,"_",D43,"_",E43)</f>
        <v>B_material_1</v>
      </c>
      <c r="G43" s="32">
        <v>8</v>
      </c>
      <c r="H43" s="32">
        <v>204</v>
      </c>
      <c r="I43" s="32">
        <v>153</v>
      </c>
      <c r="J43" s="32">
        <v>255</v>
      </c>
    </row>
    <row r="44" spans="1:10" x14ac:dyDescent="0.3">
      <c r="A44" s="33">
        <v>43</v>
      </c>
      <c r="B44" s="33" t="s">
        <v>107</v>
      </c>
      <c r="C44" s="33" t="s">
        <v>13</v>
      </c>
      <c r="D44" s="33" t="s">
        <v>91</v>
      </c>
      <c r="E44" s="33">
        <v>2</v>
      </c>
      <c r="F44" s="33" t="str">
        <f t="shared" si="0"/>
        <v>B_material_2</v>
      </c>
      <c r="G44" s="33">
        <v>9</v>
      </c>
      <c r="H44" s="33">
        <v>255</v>
      </c>
      <c r="I44" s="33">
        <v>0</v>
      </c>
      <c r="J44" s="33">
        <v>0</v>
      </c>
    </row>
    <row r="45" spans="1:10" x14ac:dyDescent="0.3">
      <c r="A45" s="33">
        <v>44</v>
      </c>
      <c r="B45" s="33" t="s">
        <v>107</v>
      </c>
      <c r="C45" s="33" t="s">
        <v>13</v>
      </c>
      <c r="D45" s="33" t="s">
        <v>91</v>
      </c>
      <c r="E45" s="33">
        <v>2</v>
      </c>
      <c r="F45" s="33" t="str">
        <f t="shared" si="0"/>
        <v>B_material_2</v>
      </c>
      <c r="G45" s="33">
        <v>9</v>
      </c>
      <c r="H45" s="33">
        <v>255</v>
      </c>
      <c r="I45" s="33">
        <v>0</v>
      </c>
      <c r="J45" s="33">
        <v>0</v>
      </c>
    </row>
    <row r="46" spans="1:10" x14ac:dyDescent="0.3">
      <c r="A46" s="33">
        <v>45</v>
      </c>
      <c r="B46" s="33" t="s">
        <v>107</v>
      </c>
      <c r="C46" s="33" t="s">
        <v>13</v>
      </c>
      <c r="D46" s="33" t="s">
        <v>91</v>
      </c>
      <c r="E46" s="33">
        <v>2</v>
      </c>
      <c r="F46" s="33" t="str">
        <f t="shared" si="0"/>
        <v>B_material_2</v>
      </c>
      <c r="G46" s="33">
        <v>9</v>
      </c>
      <c r="H46" s="33">
        <v>255</v>
      </c>
      <c r="I46" s="33">
        <v>0</v>
      </c>
      <c r="J46" s="33">
        <v>0</v>
      </c>
    </row>
    <row r="47" spans="1:10" x14ac:dyDescent="0.3">
      <c r="A47" s="33">
        <v>46</v>
      </c>
      <c r="B47" s="33" t="s">
        <v>107</v>
      </c>
      <c r="C47" s="33" t="s">
        <v>13</v>
      </c>
      <c r="D47" s="33" t="s">
        <v>91</v>
      </c>
      <c r="E47" s="33">
        <v>2</v>
      </c>
      <c r="F47" s="33" t="str">
        <f t="shared" si="0"/>
        <v>B_material_2</v>
      </c>
      <c r="G47" s="33">
        <v>9</v>
      </c>
      <c r="H47" s="33">
        <v>255</v>
      </c>
      <c r="I47" s="33">
        <v>0</v>
      </c>
      <c r="J47" s="33">
        <v>0</v>
      </c>
    </row>
    <row r="48" spans="1:10" x14ac:dyDescent="0.3">
      <c r="A48" s="34">
        <v>47</v>
      </c>
      <c r="B48" s="34" t="s">
        <v>107</v>
      </c>
      <c r="C48" s="34" t="s">
        <v>13</v>
      </c>
      <c r="D48" s="34" t="s">
        <v>91</v>
      </c>
      <c r="E48" s="34">
        <v>3</v>
      </c>
      <c r="F48" s="34" t="str">
        <f t="shared" si="0"/>
        <v>B_material_3</v>
      </c>
      <c r="G48" s="34">
        <v>10</v>
      </c>
      <c r="H48" s="34">
        <v>51</v>
      </c>
      <c r="I48" s="34">
        <v>153</v>
      </c>
      <c r="J48" s="34">
        <v>255</v>
      </c>
    </row>
    <row r="49" spans="1:10" x14ac:dyDescent="0.3">
      <c r="A49" s="34">
        <v>48</v>
      </c>
      <c r="B49" s="34" t="s">
        <v>107</v>
      </c>
      <c r="C49" s="34" t="s">
        <v>13</v>
      </c>
      <c r="D49" s="34" t="s">
        <v>91</v>
      </c>
      <c r="E49" s="34">
        <v>3</v>
      </c>
      <c r="F49" s="34" t="str">
        <f t="shared" si="0"/>
        <v>B_material_3</v>
      </c>
      <c r="G49" s="34">
        <v>10</v>
      </c>
      <c r="H49" s="34">
        <v>51</v>
      </c>
      <c r="I49" s="34">
        <v>153</v>
      </c>
      <c r="J49" s="34">
        <v>255</v>
      </c>
    </row>
    <row r="50" spans="1:10" x14ac:dyDescent="0.3">
      <c r="A50" s="34">
        <v>49</v>
      </c>
      <c r="B50" s="34" t="s">
        <v>107</v>
      </c>
      <c r="C50" s="34" t="s">
        <v>13</v>
      </c>
      <c r="D50" s="34" t="s">
        <v>91</v>
      </c>
      <c r="E50" s="34">
        <v>3</v>
      </c>
      <c r="F50" s="34" t="str">
        <f t="shared" si="0"/>
        <v>B_material_3</v>
      </c>
      <c r="G50" s="34">
        <v>10</v>
      </c>
      <c r="H50" s="34">
        <v>51</v>
      </c>
      <c r="I50" s="34">
        <v>153</v>
      </c>
      <c r="J50" s="34">
        <v>255</v>
      </c>
    </row>
    <row r="51" spans="1:10" x14ac:dyDescent="0.3">
      <c r="A51" s="34">
        <v>50</v>
      </c>
      <c r="B51" s="34" t="s">
        <v>107</v>
      </c>
      <c r="C51" s="34" t="s">
        <v>13</v>
      </c>
      <c r="D51" s="34" t="s">
        <v>91</v>
      </c>
      <c r="E51" s="34">
        <v>3</v>
      </c>
      <c r="F51" s="34" t="str">
        <f t="shared" si="0"/>
        <v>B_material_3</v>
      </c>
      <c r="G51" s="34">
        <v>10</v>
      </c>
      <c r="H51" s="34">
        <v>51</v>
      </c>
      <c r="I51" s="34">
        <v>153</v>
      </c>
      <c r="J51" s="34">
        <v>255</v>
      </c>
    </row>
    <row r="52" spans="1:10" x14ac:dyDescent="0.3">
      <c r="A52" s="36">
        <v>51</v>
      </c>
      <c r="B52" s="36" t="s">
        <v>107</v>
      </c>
      <c r="C52" s="36" t="s">
        <v>13</v>
      </c>
      <c r="D52" s="36" t="s">
        <v>91</v>
      </c>
      <c r="E52" s="36">
        <v>4</v>
      </c>
      <c r="F52" s="36" t="str">
        <f t="shared" si="0"/>
        <v>B_material_4</v>
      </c>
      <c r="G52" s="36">
        <v>11</v>
      </c>
      <c r="H52" s="36">
        <v>96</v>
      </c>
      <c r="I52" s="36">
        <v>96</v>
      </c>
      <c r="J52" s="36">
        <v>96</v>
      </c>
    </row>
    <row r="53" spans="1:10" x14ac:dyDescent="0.3">
      <c r="A53" s="36">
        <v>52</v>
      </c>
      <c r="B53" s="36" t="s">
        <v>107</v>
      </c>
      <c r="C53" s="36" t="s">
        <v>13</v>
      </c>
      <c r="D53" s="36" t="s">
        <v>91</v>
      </c>
      <c r="E53" s="36">
        <v>4</v>
      </c>
      <c r="F53" s="36" t="str">
        <f t="shared" si="0"/>
        <v>B_material_4</v>
      </c>
      <c r="G53" s="36">
        <v>11</v>
      </c>
      <c r="H53" s="36">
        <v>96</v>
      </c>
      <c r="I53" s="36">
        <v>96</v>
      </c>
      <c r="J53" s="36">
        <v>96</v>
      </c>
    </row>
    <row r="54" spans="1:10" x14ac:dyDescent="0.3">
      <c r="A54" s="36">
        <v>53</v>
      </c>
      <c r="B54" s="36" t="s">
        <v>107</v>
      </c>
      <c r="C54" s="36" t="s">
        <v>13</v>
      </c>
      <c r="D54" s="36" t="s">
        <v>91</v>
      </c>
      <c r="E54" s="36">
        <v>4</v>
      </c>
      <c r="F54" s="36" t="str">
        <f t="shared" si="0"/>
        <v>B_material_4</v>
      </c>
      <c r="G54" s="36">
        <v>11</v>
      </c>
      <c r="H54" s="36">
        <v>96</v>
      </c>
      <c r="I54" s="36">
        <v>96</v>
      </c>
      <c r="J54" s="36">
        <v>96</v>
      </c>
    </row>
    <row r="55" spans="1:10" x14ac:dyDescent="0.3">
      <c r="A55" s="36">
        <v>54</v>
      </c>
      <c r="B55" s="36" t="s">
        <v>107</v>
      </c>
      <c r="C55" s="36" t="s">
        <v>13</v>
      </c>
      <c r="D55" s="36" t="s">
        <v>91</v>
      </c>
      <c r="E55" s="36">
        <v>4</v>
      </c>
      <c r="F55" s="36" t="str">
        <f>CONCATENATE(C55,"_",D55,"_",E55)</f>
        <v>B_material_4</v>
      </c>
      <c r="G55" s="36">
        <v>11</v>
      </c>
      <c r="H55" s="36">
        <v>96</v>
      </c>
      <c r="I55" s="36">
        <v>96</v>
      </c>
      <c r="J55" s="36">
        <v>96</v>
      </c>
    </row>
    <row r="56" spans="1:10" x14ac:dyDescent="0.3">
      <c r="A56" s="51">
        <v>55</v>
      </c>
      <c r="B56" s="51" t="s">
        <v>106</v>
      </c>
      <c r="C56" s="51" t="s">
        <v>14</v>
      </c>
      <c r="D56" s="51" t="s">
        <v>94</v>
      </c>
      <c r="E56" s="51" t="s">
        <v>92</v>
      </c>
      <c r="F56" s="51" t="str">
        <f t="shared" si="0"/>
        <v>C_person_front</v>
      </c>
      <c r="G56" s="51">
        <v>12</v>
      </c>
      <c r="H56" s="51">
        <v>51</v>
      </c>
      <c r="I56" s="51">
        <v>255</v>
      </c>
      <c r="J56" s="51">
        <v>255</v>
      </c>
    </row>
    <row r="57" spans="1:10" x14ac:dyDescent="0.3">
      <c r="A57" s="51">
        <v>56</v>
      </c>
      <c r="B57" s="51" t="s">
        <v>106</v>
      </c>
      <c r="C57" s="51" t="s">
        <v>14</v>
      </c>
      <c r="D57" s="51" t="s">
        <v>94</v>
      </c>
      <c r="E57" s="51" t="s">
        <v>93</v>
      </c>
      <c r="F57" s="51" t="str">
        <f t="shared" si="0"/>
        <v>C_person_back</v>
      </c>
      <c r="G57" s="51">
        <v>12</v>
      </c>
      <c r="H57" s="51">
        <v>51</v>
      </c>
      <c r="I57" s="51">
        <v>255</v>
      </c>
      <c r="J57" s="51">
        <v>255</v>
      </c>
    </row>
    <row r="58" spans="1:10" x14ac:dyDescent="0.3">
      <c r="A58" s="37">
        <v>57</v>
      </c>
      <c r="B58" s="37" t="s">
        <v>106</v>
      </c>
      <c r="C58" s="37" t="s">
        <v>14</v>
      </c>
      <c r="D58" s="37" t="s">
        <v>98</v>
      </c>
      <c r="E58" s="37" t="s">
        <v>98</v>
      </c>
      <c r="F58" s="37" t="str">
        <f t="shared" si="0"/>
        <v>C_armraise_armraise</v>
      </c>
      <c r="G58" s="37"/>
      <c r="H58" s="37">
        <v>102</v>
      </c>
      <c r="I58" s="37">
        <v>0</v>
      </c>
      <c r="J58" s="37">
        <v>0</v>
      </c>
    </row>
    <row r="59" spans="1:10" x14ac:dyDescent="0.3">
      <c r="A59" s="38">
        <v>58</v>
      </c>
      <c r="B59" s="38" t="s">
        <v>106</v>
      </c>
      <c r="C59" s="38" t="s">
        <v>14</v>
      </c>
      <c r="D59" s="38" t="s">
        <v>97</v>
      </c>
      <c r="E59" s="38" t="s">
        <v>97</v>
      </c>
      <c r="F59" s="38" t="str">
        <f t="shared" si="0"/>
        <v>C_watch_watch</v>
      </c>
      <c r="G59" s="38"/>
      <c r="H59" s="38">
        <v>127</v>
      </c>
      <c r="I59" s="38">
        <v>0</v>
      </c>
      <c r="J59" s="38">
        <v>255</v>
      </c>
    </row>
    <row r="60" spans="1:10" x14ac:dyDescent="0.3">
      <c r="A60" s="39">
        <v>59</v>
      </c>
      <c r="B60" s="39" t="s">
        <v>107</v>
      </c>
      <c r="C60" s="39" t="s">
        <v>14</v>
      </c>
      <c r="D60" s="39" t="s">
        <v>91</v>
      </c>
      <c r="E60" s="39">
        <v>1</v>
      </c>
      <c r="F60" s="39" t="str">
        <f t="shared" si="0"/>
        <v>C_material_1</v>
      </c>
      <c r="G60" s="39">
        <v>13</v>
      </c>
      <c r="H60" s="39">
        <v>102</v>
      </c>
      <c r="I60" s="39">
        <v>0</v>
      </c>
      <c r="J60" s="39">
        <v>0</v>
      </c>
    </row>
    <row r="61" spans="1:10" x14ac:dyDescent="0.3">
      <c r="A61" s="39">
        <v>60</v>
      </c>
      <c r="B61" s="39" t="s">
        <v>107</v>
      </c>
      <c r="C61" s="39" t="s">
        <v>14</v>
      </c>
      <c r="D61" s="39" t="s">
        <v>91</v>
      </c>
      <c r="E61" s="39">
        <v>1</v>
      </c>
      <c r="F61" s="39" t="str">
        <f>CONCATENATE(C61,"_",D61,"_",E61)</f>
        <v>C_material_1</v>
      </c>
      <c r="G61" s="39">
        <v>13</v>
      </c>
      <c r="H61" s="39">
        <v>102</v>
      </c>
      <c r="I61" s="39">
        <v>0</v>
      </c>
      <c r="J61" s="39">
        <v>0</v>
      </c>
    </row>
    <row r="62" spans="1:10" x14ac:dyDescent="0.3">
      <c r="A62" s="39">
        <v>61</v>
      </c>
      <c r="B62" s="39" t="s">
        <v>107</v>
      </c>
      <c r="C62" s="39" t="s">
        <v>14</v>
      </c>
      <c r="D62" s="39" t="s">
        <v>91</v>
      </c>
      <c r="E62" s="39">
        <v>1</v>
      </c>
      <c r="F62" s="39" t="str">
        <f t="shared" si="0"/>
        <v>C_material_1</v>
      </c>
      <c r="G62" s="39">
        <v>13</v>
      </c>
      <c r="H62" s="39">
        <v>102</v>
      </c>
      <c r="I62" s="39">
        <v>0</v>
      </c>
      <c r="J62" s="39">
        <v>0</v>
      </c>
    </row>
    <row r="63" spans="1:10" x14ac:dyDescent="0.3">
      <c r="A63" s="39">
        <v>62</v>
      </c>
      <c r="B63" s="39" t="s">
        <v>107</v>
      </c>
      <c r="C63" s="39" t="s">
        <v>14</v>
      </c>
      <c r="D63" s="39" t="s">
        <v>91</v>
      </c>
      <c r="E63" s="39">
        <v>1</v>
      </c>
      <c r="F63" s="39" t="str">
        <f t="shared" si="0"/>
        <v>C_material_1</v>
      </c>
      <c r="G63" s="39">
        <v>13</v>
      </c>
      <c r="H63" s="39">
        <v>102</v>
      </c>
      <c r="I63" s="39">
        <v>0</v>
      </c>
      <c r="J63" s="39">
        <v>0</v>
      </c>
    </row>
    <row r="64" spans="1:10" x14ac:dyDescent="0.3">
      <c r="A64" s="50">
        <v>63</v>
      </c>
      <c r="B64" s="50" t="s">
        <v>107</v>
      </c>
      <c r="C64" s="50" t="s">
        <v>14</v>
      </c>
      <c r="D64" s="50" t="s">
        <v>91</v>
      </c>
      <c r="E64" s="50">
        <v>2</v>
      </c>
      <c r="F64" s="50" t="str">
        <f t="shared" si="0"/>
        <v>C_material_2</v>
      </c>
      <c r="G64" s="50">
        <v>14</v>
      </c>
      <c r="H64" s="50">
        <v>255</v>
      </c>
      <c r="I64" s="50">
        <v>255</v>
      </c>
      <c r="J64" s="50">
        <v>204</v>
      </c>
    </row>
    <row r="65" spans="1:10" x14ac:dyDescent="0.3">
      <c r="A65" s="50">
        <v>64</v>
      </c>
      <c r="B65" s="50" t="s">
        <v>107</v>
      </c>
      <c r="C65" s="50" t="s">
        <v>14</v>
      </c>
      <c r="D65" s="50" t="s">
        <v>91</v>
      </c>
      <c r="E65" s="50">
        <v>2</v>
      </c>
      <c r="F65" s="50" t="str">
        <f t="shared" si="0"/>
        <v>C_material_2</v>
      </c>
      <c r="G65" s="50">
        <v>14</v>
      </c>
      <c r="H65" s="50">
        <v>255</v>
      </c>
      <c r="I65" s="50">
        <v>255</v>
      </c>
      <c r="J65" s="50">
        <v>204</v>
      </c>
    </row>
    <row r="66" spans="1:10" x14ac:dyDescent="0.3">
      <c r="A66" s="50">
        <v>65</v>
      </c>
      <c r="B66" s="50" t="s">
        <v>107</v>
      </c>
      <c r="C66" s="50" t="s">
        <v>14</v>
      </c>
      <c r="D66" s="50" t="s">
        <v>91</v>
      </c>
      <c r="E66" s="50">
        <v>2</v>
      </c>
      <c r="F66" s="50" t="str">
        <f t="shared" si="0"/>
        <v>C_material_2</v>
      </c>
      <c r="G66" s="50">
        <v>14</v>
      </c>
      <c r="H66" s="50">
        <v>255</v>
      </c>
      <c r="I66" s="50">
        <v>255</v>
      </c>
      <c r="J66" s="50">
        <v>204</v>
      </c>
    </row>
    <row r="67" spans="1:10" x14ac:dyDescent="0.3">
      <c r="A67" s="50">
        <v>66</v>
      </c>
      <c r="B67" s="50" t="s">
        <v>107</v>
      </c>
      <c r="C67" s="50" t="s">
        <v>14</v>
      </c>
      <c r="D67" s="50" t="s">
        <v>91</v>
      </c>
      <c r="E67" s="50">
        <v>2</v>
      </c>
      <c r="F67" s="50" t="str">
        <f t="shared" ref="F67:F101" si="1">CONCATENATE(C67,"_",D67,"_",E67)</f>
        <v>C_material_2</v>
      </c>
      <c r="G67" s="50">
        <v>14</v>
      </c>
      <c r="H67" s="50">
        <v>255</v>
      </c>
      <c r="I67" s="50">
        <v>255</v>
      </c>
      <c r="J67" s="50">
        <v>204</v>
      </c>
    </row>
    <row r="68" spans="1:10" x14ac:dyDescent="0.3">
      <c r="A68" s="40">
        <v>67</v>
      </c>
      <c r="B68" s="40" t="s">
        <v>107</v>
      </c>
      <c r="C68" s="40" t="s">
        <v>14</v>
      </c>
      <c r="D68" s="40" t="s">
        <v>91</v>
      </c>
      <c r="E68" s="40">
        <v>3</v>
      </c>
      <c r="F68" s="40" t="str">
        <f t="shared" si="1"/>
        <v>C_material_3</v>
      </c>
      <c r="G68" s="40">
        <v>15</v>
      </c>
      <c r="H68" s="40">
        <v>64</v>
      </c>
      <c r="I68" s="40">
        <v>64</v>
      </c>
      <c r="J68" s="41">
        <v>64</v>
      </c>
    </row>
    <row r="69" spans="1:10" x14ac:dyDescent="0.3">
      <c r="A69" s="40">
        <v>68</v>
      </c>
      <c r="B69" s="40" t="s">
        <v>107</v>
      </c>
      <c r="C69" s="40" t="s">
        <v>14</v>
      </c>
      <c r="D69" s="40" t="s">
        <v>91</v>
      </c>
      <c r="E69" s="40">
        <v>3</v>
      </c>
      <c r="F69" s="40" t="str">
        <f>CONCATENATE(C69,"_",D69,"_",E69)</f>
        <v>C_material_3</v>
      </c>
      <c r="G69" s="40">
        <v>15</v>
      </c>
      <c r="H69" s="40">
        <v>64</v>
      </c>
      <c r="I69" s="40">
        <v>64</v>
      </c>
      <c r="J69" s="41">
        <v>64</v>
      </c>
    </row>
    <row r="70" spans="1:10" x14ac:dyDescent="0.3">
      <c r="A70" s="40">
        <v>69</v>
      </c>
      <c r="B70" s="40" t="s">
        <v>107</v>
      </c>
      <c r="C70" s="40" t="s">
        <v>14</v>
      </c>
      <c r="D70" s="40" t="s">
        <v>91</v>
      </c>
      <c r="E70" s="40">
        <v>3</v>
      </c>
      <c r="F70" s="40" t="str">
        <f t="shared" si="1"/>
        <v>C_material_3</v>
      </c>
      <c r="G70" s="40">
        <v>15</v>
      </c>
      <c r="H70" s="40">
        <v>64</v>
      </c>
      <c r="I70" s="40">
        <v>64</v>
      </c>
      <c r="J70" s="41">
        <v>64</v>
      </c>
    </row>
    <row r="71" spans="1:10" x14ac:dyDescent="0.3">
      <c r="A71" s="40">
        <v>70</v>
      </c>
      <c r="B71" s="40" t="s">
        <v>107</v>
      </c>
      <c r="C71" s="40" t="s">
        <v>14</v>
      </c>
      <c r="D71" s="40" t="s">
        <v>91</v>
      </c>
      <c r="E71" s="40">
        <v>3</v>
      </c>
      <c r="F71" s="40" t="str">
        <f t="shared" si="1"/>
        <v>C_material_3</v>
      </c>
      <c r="G71" s="40">
        <v>15</v>
      </c>
      <c r="H71" s="40">
        <v>64</v>
      </c>
      <c r="I71" s="40">
        <v>64</v>
      </c>
      <c r="J71" s="41">
        <v>64</v>
      </c>
    </row>
    <row r="72" spans="1:10" x14ac:dyDescent="0.3">
      <c r="A72" s="42">
        <v>71</v>
      </c>
      <c r="B72" s="42" t="s">
        <v>107</v>
      </c>
      <c r="C72" s="42" t="s">
        <v>14</v>
      </c>
      <c r="D72" s="42" t="s">
        <v>91</v>
      </c>
      <c r="E72" s="42">
        <v>4</v>
      </c>
      <c r="F72" s="42" t="str">
        <f t="shared" si="1"/>
        <v>C_material_4</v>
      </c>
      <c r="G72" s="42">
        <v>16</v>
      </c>
      <c r="H72" s="42">
        <v>102</v>
      </c>
      <c r="I72" s="42">
        <v>102</v>
      </c>
      <c r="J72" s="42">
        <v>255</v>
      </c>
    </row>
    <row r="73" spans="1:10" x14ac:dyDescent="0.3">
      <c r="A73" s="42">
        <v>72</v>
      </c>
      <c r="B73" s="42" t="s">
        <v>107</v>
      </c>
      <c r="C73" s="42" t="s">
        <v>14</v>
      </c>
      <c r="D73" s="42" t="s">
        <v>91</v>
      </c>
      <c r="E73" s="42">
        <v>4</v>
      </c>
      <c r="F73" s="42" t="str">
        <f t="shared" si="1"/>
        <v>C_material_4</v>
      </c>
      <c r="G73" s="42">
        <v>16</v>
      </c>
      <c r="H73" s="42">
        <v>102</v>
      </c>
      <c r="I73" s="42">
        <v>102</v>
      </c>
      <c r="J73" s="42">
        <v>255</v>
      </c>
    </row>
    <row r="74" spans="1:10" x14ac:dyDescent="0.3">
      <c r="A74" s="42">
        <v>73</v>
      </c>
      <c r="B74" s="42" t="s">
        <v>107</v>
      </c>
      <c r="C74" s="42" t="s">
        <v>14</v>
      </c>
      <c r="D74" s="42" t="s">
        <v>91</v>
      </c>
      <c r="E74" s="42">
        <v>4</v>
      </c>
      <c r="F74" s="42" t="str">
        <f t="shared" si="1"/>
        <v>C_material_4</v>
      </c>
      <c r="G74" s="42">
        <v>16</v>
      </c>
      <c r="H74" s="42">
        <v>102</v>
      </c>
      <c r="I74" s="42">
        <v>102</v>
      </c>
      <c r="J74" s="42">
        <v>255</v>
      </c>
    </row>
    <row r="75" spans="1:10" x14ac:dyDescent="0.3">
      <c r="A75" s="42">
        <v>74</v>
      </c>
      <c r="B75" s="42" t="s">
        <v>107</v>
      </c>
      <c r="C75" s="42" t="s">
        <v>14</v>
      </c>
      <c r="D75" s="42" t="s">
        <v>91</v>
      </c>
      <c r="E75" s="42">
        <v>4</v>
      </c>
      <c r="F75" s="42" t="str">
        <f t="shared" si="1"/>
        <v>C_material_4</v>
      </c>
      <c r="G75" s="42">
        <v>16</v>
      </c>
      <c r="H75" s="42">
        <v>102</v>
      </c>
      <c r="I75" s="42">
        <v>102</v>
      </c>
      <c r="J75" s="42">
        <v>255</v>
      </c>
    </row>
    <row r="76" spans="1:10" x14ac:dyDescent="0.3">
      <c r="A76" s="43">
        <v>75</v>
      </c>
      <c r="B76" s="43" t="s">
        <v>106</v>
      </c>
      <c r="C76" s="43" t="s">
        <v>15</v>
      </c>
      <c r="D76" s="43" t="s">
        <v>94</v>
      </c>
      <c r="E76" s="43" t="s">
        <v>92</v>
      </c>
      <c r="F76" s="43" t="str">
        <f t="shared" si="1"/>
        <v>D_person_front</v>
      </c>
      <c r="G76" s="43">
        <v>17</v>
      </c>
      <c r="H76" s="31">
        <v>51</v>
      </c>
      <c r="I76" s="31">
        <v>255</v>
      </c>
      <c r="J76" s="31">
        <v>51</v>
      </c>
    </row>
    <row r="77" spans="1:10" x14ac:dyDescent="0.3">
      <c r="A77" s="43">
        <v>76</v>
      </c>
      <c r="B77" s="43" t="s">
        <v>106</v>
      </c>
      <c r="C77" s="43" t="s">
        <v>15</v>
      </c>
      <c r="D77" s="43" t="s">
        <v>94</v>
      </c>
      <c r="E77" s="43" t="s">
        <v>93</v>
      </c>
      <c r="F77" s="43" t="str">
        <f t="shared" si="1"/>
        <v>D_person_back</v>
      </c>
      <c r="G77" s="43">
        <v>17</v>
      </c>
      <c r="H77" s="31">
        <v>51</v>
      </c>
      <c r="I77" s="31">
        <v>255</v>
      </c>
      <c r="J77" s="31">
        <v>51</v>
      </c>
    </row>
    <row r="78" spans="1:10" x14ac:dyDescent="0.3">
      <c r="A78" s="45">
        <v>77</v>
      </c>
      <c r="B78" s="45" t="s">
        <v>106</v>
      </c>
      <c r="C78" s="45" t="s">
        <v>15</v>
      </c>
      <c r="D78" s="45" t="s">
        <v>98</v>
      </c>
      <c r="E78" s="45" t="s">
        <v>98</v>
      </c>
      <c r="F78" s="45" t="str">
        <f t="shared" si="1"/>
        <v>D_armraise_armraise</v>
      </c>
      <c r="G78" s="45"/>
      <c r="H78" s="45">
        <v>153</v>
      </c>
      <c r="I78" s="45">
        <v>0</v>
      </c>
      <c r="J78" s="45">
        <v>0</v>
      </c>
    </row>
    <row r="79" spans="1:10" x14ac:dyDescent="0.3">
      <c r="A79" s="46">
        <v>78</v>
      </c>
      <c r="B79" s="46" t="s">
        <v>106</v>
      </c>
      <c r="C79" s="46" t="s">
        <v>15</v>
      </c>
      <c r="D79" s="46" t="s">
        <v>97</v>
      </c>
      <c r="E79" s="46" t="s">
        <v>97</v>
      </c>
      <c r="F79" s="46" t="str">
        <f t="shared" si="1"/>
        <v>D_watch_watch</v>
      </c>
      <c r="G79" s="46"/>
      <c r="H79" s="46">
        <v>255</v>
      </c>
      <c r="I79" s="46">
        <v>229</v>
      </c>
      <c r="J79" s="46">
        <v>255</v>
      </c>
    </row>
    <row r="80" spans="1:10" x14ac:dyDescent="0.3">
      <c r="A80" s="47">
        <v>79</v>
      </c>
      <c r="B80" s="47" t="s">
        <v>107</v>
      </c>
      <c r="C80" s="47" t="s">
        <v>15</v>
      </c>
      <c r="D80" s="47" t="s">
        <v>91</v>
      </c>
      <c r="E80" s="47">
        <v>1</v>
      </c>
      <c r="F80" s="47" t="str">
        <f t="shared" si="1"/>
        <v>D_material_1</v>
      </c>
      <c r="G80" s="47">
        <v>18</v>
      </c>
      <c r="H80" s="47">
        <v>255</v>
      </c>
      <c r="I80" s="47">
        <v>204</v>
      </c>
      <c r="J80" s="47">
        <v>204</v>
      </c>
    </row>
    <row r="81" spans="1:10" x14ac:dyDescent="0.3">
      <c r="A81" s="47">
        <v>80</v>
      </c>
      <c r="B81" s="47" t="s">
        <v>107</v>
      </c>
      <c r="C81" s="47" t="s">
        <v>15</v>
      </c>
      <c r="D81" s="47" t="s">
        <v>91</v>
      </c>
      <c r="E81" s="47">
        <v>1</v>
      </c>
      <c r="F81" s="47" t="str">
        <f t="shared" si="1"/>
        <v>D_material_1</v>
      </c>
      <c r="G81" s="47">
        <v>18</v>
      </c>
      <c r="H81" s="47">
        <v>255</v>
      </c>
      <c r="I81" s="47">
        <v>204</v>
      </c>
      <c r="J81" s="47">
        <v>204</v>
      </c>
    </row>
    <row r="82" spans="1:10" x14ac:dyDescent="0.3">
      <c r="A82" s="47">
        <v>81</v>
      </c>
      <c r="B82" s="47" t="s">
        <v>107</v>
      </c>
      <c r="C82" s="47" t="s">
        <v>15</v>
      </c>
      <c r="D82" s="47" t="s">
        <v>91</v>
      </c>
      <c r="E82" s="47">
        <v>1</v>
      </c>
      <c r="F82" s="47" t="str">
        <f t="shared" si="1"/>
        <v>D_material_1</v>
      </c>
      <c r="G82" s="47">
        <v>18</v>
      </c>
      <c r="H82" s="47">
        <v>255</v>
      </c>
      <c r="I82" s="47">
        <v>204</v>
      </c>
      <c r="J82" s="47">
        <v>204</v>
      </c>
    </row>
    <row r="83" spans="1:10" x14ac:dyDescent="0.3">
      <c r="A83" s="47">
        <v>82</v>
      </c>
      <c r="B83" s="47" t="s">
        <v>107</v>
      </c>
      <c r="C83" s="47" t="s">
        <v>15</v>
      </c>
      <c r="D83" s="47" t="s">
        <v>91</v>
      </c>
      <c r="E83" s="47">
        <v>1</v>
      </c>
      <c r="F83" s="47" t="str">
        <f t="shared" si="1"/>
        <v>D_material_1</v>
      </c>
      <c r="G83" s="47">
        <v>18</v>
      </c>
      <c r="H83" s="47">
        <v>255</v>
      </c>
      <c r="I83" s="47">
        <v>204</v>
      </c>
      <c r="J83" s="47">
        <v>204</v>
      </c>
    </row>
    <row r="84" spans="1:10" x14ac:dyDescent="0.3">
      <c r="A84" s="48">
        <v>83</v>
      </c>
      <c r="B84" s="48" t="s">
        <v>107</v>
      </c>
      <c r="C84" s="48" t="s">
        <v>15</v>
      </c>
      <c r="D84" s="48" t="s">
        <v>91</v>
      </c>
      <c r="E84" s="48">
        <v>2</v>
      </c>
      <c r="F84" s="48" t="str">
        <f t="shared" si="1"/>
        <v>D_material_2</v>
      </c>
      <c r="G84" s="48">
        <v>19</v>
      </c>
      <c r="H84" s="48">
        <v>0</v>
      </c>
      <c r="I84" s="48">
        <v>102</v>
      </c>
      <c r="J84" s="48">
        <v>204</v>
      </c>
    </row>
    <row r="85" spans="1:10" x14ac:dyDescent="0.3">
      <c r="A85" s="48">
        <v>84</v>
      </c>
      <c r="B85" s="48" t="s">
        <v>107</v>
      </c>
      <c r="C85" s="48" t="s">
        <v>15</v>
      </c>
      <c r="D85" s="48" t="s">
        <v>91</v>
      </c>
      <c r="E85" s="48">
        <v>2</v>
      </c>
      <c r="F85" s="48" t="str">
        <f t="shared" si="1"/>
        <v>D_material_2</v>
      </c>
      <c r="G85" s="48">
        <v>19</v>
      </c>
      <c r="H85" s="48">
        <v>0</v>
      </c>
      <c r="I85" s="48">
        <v>102</v>
      </c>
      <c r="J85" s="48">
        <v>204</v>
      </c>
    </row>
    <row r="86" spans="1:10" x14ac:dyDescent="0.3">
      <c r="A86" s="48">
        <v>85</v>
      </c>
      <c r="B86" s="48" t="s">
        <v>107</v>
      </c>
      <c r="C86" s="48" t="s">
        <v>15</v>
      </c>
      <c r="D86" s="48" t="s">
        <v>91</v>
      </c>
      <c r="E86" s="48">
        <v>2</v>
      </c>
      <c r="F86" s="48" t="str">
        <f t="shared" si="1"/>
        <v>D_material_2</v>
      </c>
      <c r="G86" s="48">
        <v>19</v>
      </c>
      <c r="H86" s="48">
        <v>0</v>
      </c>
      <c r="I86" s="48">
        <v>102</v>
      </c>
      <c r="J86" s="48">
        <v>204</v>
      </c>
    </row>
    <row r="87" spans="1:10" x14ac:dyDescent="0.3">
      <c r="A87" s="48">
        <v>86</v>
      </c>
      <c r="B87" s="48" t="s">
        <v>107</v>
      </c>
      <c r="C87" s="48" t="s">
        <v>15</v>
      </c>
      <c r="D87" s="48" t="s">
        <v>91</v>
      </c>
      <c r="E87" s="48">
        <v>2</v>
      </c>
      <c r="F87" s="48" t="str">
        <f t="shared" si="1"/>
        <v>D_material_2</v>
      </c>
      <c r="G87" s="48">
        <v>19</v>
      </c>
      <c r="H87" s="48">
        <v>0</v>
      </c>
      <c r="I87" s="48">
        <v>102</v>
      </c>
      <c r="J87" s="48">
        <v>204</v>
      </c>
    </row>
    <row r="88" spans="1:10" x14ac:dyDescent="0.3">
      <c r="A88" s="49">
        <v>87</v>
      </c>
      <c r="B88" s="49" t="s">
        <v>107</v>
      </c>
      <c r="C88" s="49" t="s">
        <v>15</v>
      </c>
      <c r="D88" s="49" t="s">
        <v>91</v>
      </c>
      <c r="E88" s="49">
        <v>3</v>
      </c>
      <c r="F88" s="49" t="str">
        <f t="shared" si="1"/>
        <v>D_material_3</v>
      </c>
      <c r="G88" s="49">
        <v>20</v>
      </c>
      <c r="H88" s="49">
        <v>153</v>
      </c>
      <c r="I88" s="49">
        <v>255</v>
      </c>
      <c r="J88" s="49">
        <v>153</v>
      </c>
    </row>
    <row r="89" spans="1:10" x14ac:dyDescent="0.3">
      <c r="A89" s="49">
        <v>88</v>
      </c>
      <c r="B89" s="49" t="s">
        <v>107</v>
      </c>
      <c r="C89" s="49" t="s">
        <v>15</v>
      </c>
      <c r="D89" s="49" t="s">
        <v>91</v>
      </c>
      <c r="E89" s="49">
        <v>3</v>
      </c>
      <c r="F89" s="49" t="str">
        <f t="shared" si="1"/>
        <v>D_material_3</v>
      </c>
      <c r="G89" s="49">
        <v>20</v>
      </c>
      <c r="H89" s="49">
        <v>153</v>
      </c>
      <c r="I89" s="49">
        <v>255</v>
      </c>
      <c r="J89" s="49">
        <v>153</v>
      </c>
    </row>
    <row r="90" spans="1:10" x14ac:dyDescent="0.3">
      <c r="A90" s="49">
        <v>89</v>
      </c>
      <c r="B90" s="49" t="s">
        <v>107</v>
      </c>
      <c r="C90" s="49" t="s">
        <v>15</v>
      </c>
      <c r="D90" s="49" t="s">
        <v>91</v>
      </c>
      <c r="E90" s="49">
        <v>3</v>
      </c>
      <c r="F90" s="49" t="str">
        <f t="shared" si="1"/>
        <v>D_material_3</v>
      </c>
      <c r="G90" s="49">
        <v>20</v>
      </c>
      <c r="H90" s="49">
        <v>153</v>
      </c>
      <c r="I90" s="49">
        <v>255</v>
      </c>
      <c r="J90" s="49">
        <v>153</v>
      </c>
    </row>
    <row r="91" spans="1:10" x14ac:dyDescent="0.3">
      <c r="A91" s="49">
        <v>90</v>
      </c>
      <c r="B91" s="49" t="s">
        <v>107</v>
      </c>
      <c r="C91" s="49" t="s">
        <v>15</v>
      </c>
      <c r="D91" s="49" t="s">
        <v>91</v>
      </c>
      <c r="E91" s="49">
        <v>3</v>
      </c>
      <c r="F91" s="49" t="str">
        <f t="shared" si="1"/>
        <v>D_material_3</v>
      </c>
      <c r="G91" s="49">
        <v>20</v>
      </c>
      <c r="H91" s="49">
        <v>153</v>
      </c>
      <c r="I91" s="49">
        <v>255</v>
      </c>
      <c r="J91" s="49">
        <v>153</v>
      </c>
    </row>
    <row r="92" spans="1:10" x14ac:dyDescent="0.3">
      <c r="A92" s="52">
        <v>91</v>
      </c>
      <c r="B92" s="52" t="s">
        <v>107</v>
      </c>
      <c r="C92" s="52" t="s">
        <v>15</v>
      </c>
      <c r="D92" s="52" t="s">
        <v>91</v>
      </c>
      <c r="E92" s="52">
        <v>4</v>
      </c>
      <c r="F92" s="52" t="str">
        <f t="shared" si="1"/>
        <v>D_material_4</v>
      </c>
      <c r="G92" s="52">
        <v>21</v>
      </c>
      <c r="H92" s="52">
        <v>51</v>
      </c>
      <c r="I92" s="52">
        <v>0</v>
      </c>
      <c r="J92" s="52">
        <v>51</v>
      </c>
    </row>
    <row r="93" spans="1:10" x14ac:dyDescent="0.3">
      <c r="A93" s="52">
        <v>92</v>
      </c>
      <c r="B93" s="52" t="s">
        <v>107</v>
      </c>
      <c r="C93" s="52" t="s">
        <v>15</v>
      </c>
      <c r="D93" s="52" t="s">
        <v>91</v>
      </c>
      <c r="E93" s="52">
        <v>4</v>
      </c>
      <c r="F93" s="52" t="str">
        <f t="shared" si="1"/>
        <v>D_material_4</v>
      </c>
      <c r="G93" s="52">
        <v>21</v>
      </c>
      <c r="H93" s="52">
        <v>51</v>
      </c>
      <c r="I93" s="52">
        <v>0</v>
      </c>
      <c r="J93" s="52">
        <v>51</v>
      </c>
    </row>
    <row r="94" spans="1:10" x14ac:dyDescent="0.3">
      <c r="A94" s="52">
        <v>93</v>
      </c>
      <c r="B94" s="52" t="s">
        <v>107</v>
      </c>
      <c r="C94" s="52" t="s">
        <v>15</v>
      </c>
      <c r="D94" s="52" t="s">
        <v>91</v>
      </c>
      <c r="E94" s="52">
        <v>4</v>
      </c>
      <c r="F94" s="52" t="str">
        <f t="shared" si="1"/>
        <v>D_material_4</v>
      </c>
      <c r="G94" s="52">
        <v>21</v>
      </c>
      <c r="H94" s="52">
        <v>51</v>
      </c>
      <c r="I94" s="52">
        <v>0</v>
      </c>
      <c r="J94" s="52">
        <v>51</v>
      </c>
    </row>
    <row r="95" spans="1:10" x14ac:dyDescent="0.3">
      <c r="A95" s="52">
        <v>94</v>
      </c>
      <c r="B95" s="52" t="s">
        <v>107</v>
      </c>
      <c r="C95" s="52" t="s">
        <v>15</v>
      </c>
      <c r="D95" s="52" t="s">
        <v>91</v>
      </c>
      <c r="E95" s="52">
        <v>4</v>
      </c>
      <c r="F95" s="52" t="str">
        <f t="shared" si="1"/>
        <v>D_material_4</v>
      </c>
      <c r="G95" s="52">
        <v>21</v>
      </c>
      <c r="H95" s="52">
        <v>51</v>
      </c>
      <c r="I95" s="52">
        <v>0</v>
      </c>
      <c r="J95" s="52">
        <v>51</v>
      </c>
    </row>
    <row r="96" spans="1:10" x14ac:dyDescent="0.3">
      <c r="A96" s="17">
        <v>95</v>
      </c>
      <c r="B96" s="17" t="s">
        <v>106</v>
      </c>
      <c r="C96" s="17" t="s">
        <v>108</v>
      </c>
      <c r="D96" s="17" t="s">
        <v>108</v>
      </c>
      <c r="E96" s="17" t="s">
        <v>92</v>
      </c>
      <c r="F96" s="17" t="str">
        <f t="shared" si="1"/>
        <v>test_test_front</v>
      </c>
      <c r="G96" s="17">
        <v>22</v>
      </c>
      <c r="H96" s="17">
        <v>255</v>
      </c>
      <c r="I96" s="17">
        <v>102</v>
      </c>
      <c r="J96" s="17">
        <v>255</v>
      </c>
    </row>
    <row r="97" spans="1:10" x14ac:dyDescent="0.3">
      <c r="A97" s="17">
        <v>96</v>
      </c>
      <c r="B97" s="17" t="s">
        <v>106</v>
      </c>
      <c r="C97" s="17" t="s">
        <v>108</v>
      </c>
      <c r="D97" s="17" t="s">
        <v>108</v>
      </c>
      <c r="E97" s="17" t="s">
        <v>93</v>
      </c>
      <c r="F97" s="17" t="str">
        <f t="shared" si="1"/>
        <v>test_test_back</v>
      </c>
      <c r="G97" s="17">
        <v>22</v>
      </c>
      <c r="H97" s="17">
        <v>255</v>
      </c>
      <c r="I97" s="17">
        <v>102</v>
      </c>
      <c r="J97" s="17">
        <v>255</v>
      </c>
    </row>
    <row r="98" spans="1:10" x14ac:dyDescent="0.3">
      <c r="A98" s="17">
        <v>97</v>
      </c>
      <c r="B98" s="17" t="s">
        <v>107</v>
      </c>
      <c r="C98" s="17" t="s">
        <v>108</v>
      </c>
      <c r="D98" s="17" t="s">
        <v>108</v>
      </c>
      <c r="E98" s="17">
        <v>1</v>
      </c>
      <c r="F98" s="17" t="str">
        <f t="shared" si="1"/>
        <v>test_test_1</v>
      </c>
      <c r="G98" s="17">
        <v>23</v>
      </c>
      <c r="H98" s="17">
        <v>255</v>
      </c>
      <c r="I98" s="17">
        <v>102</v>
      </c>
      <c r="J98" s="17">
        <v>255</v>
      </c>
    </row>
    <row r="99" spans="1:10" x14ac:dyDescent="0.3">
      <c r="A99" s="17">
        <v>98</v>
      </c>
      <c r="B99" s="17" t="s">
        <v>107</v>
      </c>
      <c r="C99" s="17" t="s">
        <v>108</v>
      </c>
      <c r="D99" s="17" t="s">
        <v>108</v>
      </c>
      <c r="E99" s="17">
        <v>2</v>
      </c>
      <c r="F99" s="17" t="str">
        <f t="shared" si="1"/>
        <v>test_test_2</v>
      </c>
      <c r="G99" s="17">
        <v>23</v>
      </c>
      <c r="H99" s="17">
        <v>255</v>
      </c>
      <c r="I99" s="17">
        <v>102</v>
      </c>
      <c r="J99" s="17">
        <v>255</v>
      </c>
    </row>
    <row r="100" spans="1:10" x14ac:dyDescent="0.3">
      <c r="A100" s="17">
        <v>99</v>
      </c>
      <c r="B100" s="17" t="s">
        <v>107</v>
      </c>
      <c r="C100" s="17" t="s">
        <v>108</v>
      </c>
      <c r="D100" s="17" t="s">
        <v>108</v>
      </c>
      <c r="E100" s="17">
        <v>3</v>
      </c>
      <c r="F100" s="17" t="str">
        <f t="shared" si="1"/>
        <v>test_test_3</v>
      </c>
      <c r="G100" s="17">
        <v>23</v>
      </c>
      <c r="H100" s="17">
        <v>255</v>
      </c>
      <c r="I100" s="17">
        <v>102</v>
      </c>
      <c r="J100" s="17">
        <v>255</v>
      </c>
    </row>
    <row r="101" spans="1:10" x14ac:dyDescent="0.3">
      <c r="A101" s="17">
        <v>100</v>
      </c>
      <c r="B101" s="17" t="s">
        <v>107</v>
      </c>
      <c r="C101" s="17" t="s">
        <v>108</v>
      </c>
      <c r="D101" s="17" t="s">
        <v>108</v>
      </c>
      <c r="E101" s="17">
        <v>4</v>
      </c>
      <c r="F101" s="17" t="str">
        <f t="shared" si="1"/>
        <v>test_test_4</v>
      </c>
      <c r="G101" s="17">
        <v>23</v>
      </c>
      <c r="H101" s="17">
        <v>255</v>
      </c>
      <c r="I101" s="17">
        <v>102</v>
      </c>
      <c r="J101" s="17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2022-03-17T10:05:46Z</dcterms:modified>
  <dc:language>de-DE</dc:language>
</cp:coreProperties>
</file>