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GitHub\Mandy-PhD\01_studies\01_Laborstudie ProVisioNET\"/>
    </mc:Choice>
  </mc:AlternateContent>
  <xr:revisionPtr revIDLastSave="0" documentId="13_ncr:1_{642795A3-980E-4551-B63D-5538F24DA391}" xr6:coauthVersionLast="47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07" i="8" l="1"/>
  <c r="Z308" i="8"/>
  <c r="Z309" i="8"/>
  <c r="Z310" i="8"/>
  <c r="Z311" i="8"/>
  <c r="V307" i="8"/>
  <c r="J307" i="8"/>
  <c r="Z306" i="8"/>
  <c r="V306" i="8"/>
  <c r="J306" i="8"/>
  <c r="Z305" i="8"/>
  <c r="V305" i="8"/>
  <c r="J305" i="8"/>
  <c r="Z304" i="8"/>
  <c r="V304" i="8"/>
  <c r="J304" i="8"/>
  <c r="M151" i="8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V317" i="8" l="1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16" i="8"/>
  <c r="Z330" i="8"/>
  <c r="J330" i="8"/>
  <c r="Z329" i="8"/>
  <c r="J329" i="8"/>
  <c r="Z328" i="8"/>
  <c r="J328" i="8"/>
  <c r="Z327" i="8"/>
  <c r="J327" i="8"/>
  <c r="Z326" i="8"/>
  <c r="J326" i="8"/>
  <c r="Z325" i="8"/>
  <c r="J325" i="8"/>
  <c r="Z324" i="8"/>
  <c r="J324" i="8"/>
  <c r="Z323" i="8"/>
  <c r="J323" i="8"/>
  <c r="Z322" i="8"/>
  <c r="J322" i="8"/>
  <c r="Z321" i="8"/>
  <c r="J321" i="8"/>
  <c r="Z320" i="8"/>
  <c r="J320" i="8"/>
  <c r="Z319" i="8"/>
  <c r="J319" i="8"/>
  <c r="Z318" i="8"/>
  <c r="J318" i="8"/>
  <c r="Z317" i="8"/>
  <c r="J317" i="8"/>
  <c r="Z316" i="8"/>
  <c r="J316" i="8"/>
  <c r="Z315" i="8"/>
  <c r="V315" i="8"/>
  <c r="J315" i="8"/>
  <c r="V297" i="8"/>
  <c r="V298" i="8"/>
  <c r="V299" i="8"/>
  <c r="V300" i="8"/>
  <c r="V301" i="8"/>
  <c r="V302" i="8"/>
  <c r="V303" i="8"/>
  <c r="V308" i="8"/>
  <c r="V309" i="8"/>
  <c r="V310" i="8"/>
  <c r="V311" i="8"/>
  <c r="V312" i="8"/>
  <c r="V313" i="8"/>
  <c r="V314" i="8"/>
  <c r="V296" i="8"/>
  <c r="Z314" i="8"/>
  <c r="J314" i="8"/>
  <c r="Z313" i="8"/>
  <c r="J313" i="8"/>
  <c r="Z312" i="8"/>
  <c r="J312" i="8"/>
  <c r="J311" i="8"/>
  <c r="J310" i="8"/>
  <c r="J309" i="8"/>
  <c r="J308" i="8"/>
  <c r="Z303" i="8"/>
  <c r="J303" i="8"/>
  <c r="Z302" i="8"/>
  <c r="J302" i="8"/>
  <c r="Z301" i="8"/>
  <c r="J301" i="8"/>
  <c r="Z300" i="8"/>
  <c r="J300" i="8"/>
  <c r="Z299" i="8"/>
  <c r="J299" i="8"/>
  <c r="Z298" i="8"/>
  <c r="J298" i="8"/>
  <c r="Z297" i="8"/>
  <c r="J297" i="8"/>
  <c r="Z296" i="8"/>
  <c r="J296" i="8"/>
  <c r="Z295" i="8"/>
  <c r="V295" i="8"/>
  <c r="J295" i="8"/>
  <c r="J279" i="8"/>
  <c r="V279" i="8"/>
  <c r="Z279" i="8"/>
  <c r="V281" i="8" l="1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80" i="8"/>
  <c r="Z294" i="8"/>
  <c r="J294" i="8"/>
  <c r="Z293" i="8"/>
  <c r="J293" i="8"/>
  <c r="Z292" i="8"/>
  <c r="J292" i="8"/>
  <c r="Z291" i="8"/>
  <c r="J291" i="8"/>
  <c r="Z290" i="8"/>
  <c r="J290" i="8"/>
  <c r="Z289" i="8"/>
  <c r="J289" i="8"/>
  <c r="Z288" i="8"/>
  <c r="J288" i="8"/>
  <c r="Z287" i="8"/>
  <c r="J287" i="8"/>
  <c r="Z286" i="8"/>
  <c r="J286" i="8"/>
  <c r="Z285" i="8"/>
  <c r="J285" i="8"/>
  <c r="Z284" i="8"/>
  <c r="J284" i="8"/>
  <c r="Z283" i="8"/>
  <c r="J283" i="8"/>
  <c r="Z282" i="8"/>
  <c r="J282" i="8"/>
  <c r="Z281" i="8"/>
  <c r="J281" i="8"/>
  <c r="Z280" i="8"/>
  <c r="J280" i="8"/>
  <c r="V265" i="8" l="1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64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48" i="8"/>
  <c r="V247" i="8"/>
  <c r="Z278" i="8"/>
  <c r="J278" i="8"/>
  <c r="Z277" i="8"/>
  <c r="J277" i="8"/>
  <c r="Z276" i="8"/>
  <c r="J276" i="8"/>
  <c r="Z275" i="8"/>
  <c r="J275" i="8"/>
  <c r="Z274" i="8"/>
  <c r="J274" i="8"/>
  <c r="Z273" i="8"/>
  <c r="J273" i="8"/>
  <c r="Z272" i="8"/>
  <c r="J272" i="8"/>
  <c r="Z271" i="8"/>
  <c r="J271" i="8"/>
  <c r="Z270" i="8"/>
  <c r="J270" i="8"/>
  <c r="Z269" i="8"/>
  <c r="J269" i="8"/>
  <c r="Z268" i="8"/>
  <c r="J268" i="8"/>
  <c r="Z267" i="8"/>
  <c r="J267" i="8"/>
  <c r="Z266" i="8"/>
  <c r="J266" i="8"/>
  <c r="Z265" i="8"/>
  <c r="J265" i="8"/>
  <c r="Z264" i="8"/>
  <c r="J264" i="8"/>
  <c r="Z263" i="8"/>
  <c r="V263" i="8"/>
  <c r="J263" i="8"/>
  <c r="Z262" i="8"/>
  <c r="J262" i="8"/>
  <c r="Z261" i="8"/>
  <c r="J261" i="8"/>
  <c r="Z260" i="8"/>
  <c r="J260" i="8"/>
  <c r="Z259" i="8"/>
  <c r="J259" i="8"/>
  <c r="Z258" i="8"/>
  <c r="J258" i="8"/>
  <c r="Z257" i="8"/>
  <c r="J257" i="8"/>
  <c r="Z256" i="8"/>
  <c r="J256" i="8"/>
  <c r="Z255" i="8"/>
  <c r="J255" i="8"/>
  <c r="Z254" i="8"/>
  <c r="J254" i="8"/>
  <c r="Z253" i="8"/>
  <c r="J253" i="8"/>
  <c r="Z252" i="8"/>
  <c r="J252" i="8"/>
  <c r="Z251" i="8"/>
  <c r="J251" i="8"/>
  <c r="Z250" i="8"/>
  <c r="J250" i="8"/>
  <c r="Z249" i="8"/>
  <c r="J249" i="8"/>
  <c r="Z248" i="8"/>
  <c r="J248" i="8"/>
  <c r="Z247" i="8"/>
  <c r="J247" i="8"/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B3" i="8"/>
  <c r="Z2" i="8"/>
  <c r="Z3" i="8" s="1"/>
  <c r="V2" i="8"/>
  <c r="J3" i="8" l="1"/>
  <c r="J22" i="8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C43" i="8" l="1"/>
  <c r="J43" i="8" s="1"/>
  <c r="J98" i="8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<sst xmlns="http://schemas.openxmlformats.org/spreadsheetml/2006/main" count="4639" uniqueCount="228">
  <si>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</si>
  <si>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</si>
  <si>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</si>
  <si>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</si>
  <si>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</si>
  <si>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</si>
  <si>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</si>
  <si>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</si>
  <si>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</si>
  <si>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</si>
  <si>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</si>
  <si>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</si>
  <si>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</si>
  <si>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</si>
  <si>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</si>
  <si>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</si>
  <si>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</si>
  <si>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</si>
  <si>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</si>
  <si>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</si>
  <si>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</si>
  <si>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</si>
  <si>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</si>
  <si>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</si>
  <si>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</si>
  <si>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</si>
  <si>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</si>
  <si>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</si>
  <si>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</si>
  <si>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</si>
  <si>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</si>
  <si>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</si>
  <si>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</si>
  <si>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</si>
  <si>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</si>
  <si>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</si>
  <si>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</si>
  <si>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</si>
  <si>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</si>
  <si>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</si>
  <si>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</si>
  <si>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</si>
  <si>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</si>
  <si>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</si>
  <si>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</si>
  <si>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</si>
  <si>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</si>
  <si>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</si>
  <si>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</si>
  <si>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</si>
  <si>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</si>
  <si>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</si>
  <si>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</si>
  <si>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</si>
  <si>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</si>
  <si>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</si>
  <si>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</si>
  <si>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</si>
  <si>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</si>
  <si>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</si>
  <si>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</si>
  <si>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</si>
  <si>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</si>
  <si>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</si>
  <si>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</si>
  <si>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</si>
  <si>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</si>
  <si>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</si>
  <si>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</si>
  <si>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</si>
  <si>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</si>
  <si>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</si>
  <si>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</si>
  <si>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</si>
  <si>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</si>
  <si>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</si>
  <si>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</si>
  <si>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</si>
  <si>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</si>
  <si>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</si>
  <si>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</si>
  <si>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</si>
  <si>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</si>
  <si>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</si>
  <si>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</si>
  <si>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</si>
  <si>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</si>
  <si>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</si>
  <si>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</si>
  <si>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</si>
  <si>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</si>
  <si>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</si>
  <si>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</si>
  <si>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</si>
  <si>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</si>
  <si>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</si>
  <si>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</si>
  <si>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</si>
  <si>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</si>
  <si>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</si>
  <si>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</si>
  <si>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</si>
  <si>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</si>
  <si>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</si>
  <si>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</si>
  <si>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</si>
  <si>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</si>
  <si>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</si>
  <si>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</si>
  <si>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</si>
  <si>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</si>
  <si>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</si>
  <si>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</si>
  <si>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</si>
  <si>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</si>
  <si>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</si>
  <si>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</si>
  <si>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</si>
  <si>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</si>
  <si>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</si>
  <si>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</si>
  <si>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</si>
  <si>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</si>
  <si>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</si>
  <si>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</si>
  <si>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</si>
  <si>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</si>
  <si>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</si>
  <si>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</si>
  <si>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</si>
  <si>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</si>
  <si>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</si>
  <si>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</si>
  <si>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</si>
  <si>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</si>
  <si>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</si>
  <si>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</si>
  <si>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</si>
  <si>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</si>
  <si>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</si>
  <si>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</si>
  <si>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</si>
  <si>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</si>
  <si>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</si>
  <si>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</si>
  <si>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</si>
  <si>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</si>
  <si>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</si>
  <si>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</si>
  <si>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</si>
  <si>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</si>
  <si>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</si>
  <si>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</si>
  <si>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</si>
  <si>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</si>
  <si>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</si>
  <si>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</si>
  <si>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</si>
  <si>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</si>
  <si>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</si>
  <si>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</si>
  <si>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</si>
  <si>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</si>
  <si>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</si>
  <si>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</si>
  <si>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</si>
  <si>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</si>
  <si>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</si>
  <si>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</si>
  <si>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</si>
  <si>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</si>
  <si>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</si>
  <si>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</si>
  <si>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</si>
  <si>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</si>
  <si>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</si>
  <si>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</si>
  <si>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</si>
  <si>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</si>
  <si>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</si>
  <si>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</si>
  <si>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</si>
  <si>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</si>
  <si>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</si>
  <si>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</si>
  <si>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</si>
  <si>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</si>
  <si>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</si>
  <si>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</si>
  <si>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</si>
  <si>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</si>
  <si>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</si>
  <si>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</si>
  <si>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</si>
  <si>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</si>
  <si>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</si>
  <si>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</si>
  <si>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</si>
  <si>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</si>
  <si>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</si>
  <si>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</si>
  <si>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</si>
  <si>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</si>
  <si>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</si>
  <si>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</si>
  <si>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</si>
  <si>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</si>
  <si>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</si>
  <si>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</si>
  <si>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</si>
  <si>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</si>
  <si>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</si>
  <si>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</si>
  <si>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</si>
  <si>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</si>
  <si>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</si>
  <si>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</si>
  <si>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</si>
  <si>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</si>
  <si>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</si>
  <si>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</si>
  <si>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</si>
  <si>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</si>
  <si>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</si>
  <si>
    <t>110</t>
  </si>
  <si>
    <t>204</t>
  </si>
  <si>
    <t>111</t>
  </si>
  <si>
    <t>Sachkunde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</si>
</sst>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  <xf numFmtId="0" fontId="48" fillId="0" borderId="2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314" activePane="bottomLeft" state="frozen"/>
      <selection pane="bottomLeft" activeCell="AB309" sqref="AB309"/>
    </sheetView>
  </sheetViews>
  <sheetFormatPr baseColWidth="10" defaultRowHeight="15" x14ac:dyDescent="0.25"/>
  <cols>
    <col min="1" max="1" width="8.42578125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9.42578125" customWidth="1"/>
    <col min="6" max="6" width="7.425781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7109375" style="3" customWidth="1"/>
    <col min="12" max="12" width="9.42578125" bestFit="1" customWidth="1"/>
    <col min="13" max="13" width="16.85546875" bestFit="1" customWidth="1"/>
    <col min="14" max="14" width="8.42578125" customWidth="1"/>
    <col min="15" max="15" width="12.28515625" customWidth="1"/>
    <col min="16" max="16" width="8.7109375" bestFit="1" customWidth="1"/>
    <col min="17" max="17" width="17.42578125" bestFit="1" customWidth="1"/>
    <col min="18" max="18" width="10.7109375" bestFit="1" customWidth="1"/>
    <col min="19" max="19" width="12.28515625" bestFit="1" customWidth="1"/>
    <col min="20" max="20" width="13" bestFit="1" customWidth="1"/>
    <col min="21" max="21" width="12.7109375" bestFit="1" customWidth="1"/>
    <col min="22" max="22" width="15.5703125" bestFit="1" customWidth="1"/>
    <col min="23" max="23" width="11.140625" customWidth="1"/>
    <col min="24" max="24" width="12.42578125" bestFit="1" customWidth="1"/>
    <col min="25" max="25" width="11.5703125" bestFit="1" customWidth="1"/>
    <col min="26" max="26" width="15.28515625" bestFit="1" customWidth="1"/>
  </cols>
  <sheetData>
    <row r="1" spans="1:26" s="73" customFormat="1" ht="16.5" thickBot="1" x14ac:dyDescent="0.3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223</v>
      </c>
      <c r="G1" s="70" t="s">
        <v>12</v>
      </c>
      <c r="H1" s="70" t="s">
        <v>118</v>
      </c>
      <c r="I1" s="70" t="s">
        <v>181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182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5" thickTop="1" x14ac:dyDescent="0.25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178</v>
      </c>
      <c r="M2" s="63" t="s">
        <v>183</v>
      </c>
      <c r="N2" s="63">
        <v>5</v>
      </c>
      <c r="O2" s="63" t="s">
        <v>185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75" x14ac:dyDescent="0.25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188</v>
      </c>
      <c r="L3" s="62" t="s">
        <v>178</v>
      </c>
      <c r="M3" s="62" t="s">
        <v>183</v>
      </c>
      <c r="N3" s="62">
        <v>5</v>
      </c>
      <c r="O3" s="62" t="s">
        <v>185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75" x14ac:dyDescent="0.25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188</v>
      </c>
      <c r="L4" s="62" t="s">
        <v>178</v>
      </c>
      <c r="M4" s="62" t="s">
        <v>183</v>
      </c>
      <c r="N4" s="62">
        <v>5</v>
      </c>
      <c r="O4" s="62" t="s">
        <v>185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75" x14ac:dyDescent="0.25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188</v>
      </c>
      <c r="L5" s="62" t="s">
        <v>178</v>
      </c>
      <c r="M5" s="62" t="s">
        <v>183</v>
      </c>
      <c r="N5" s="62">
        <v>5</v>
      </c>
      <c r="O5" s="62" t="s">
        <v>185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75" x14ac:dyDescent="0.25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188</v>
      </c>
      <c r="L6" s="62" t="s">
        <v>178</v>
      </c>
      <c r="M6" s="62" t="s">
        <v>183</v>
      </c>
      <c r="N6" s="62">
        <v>5</v>
      </c>
      <c r="O6" s="62" t="s">
        <v>185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75" x14ac:dyDescent="0.25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188</v>
      </c>
      <c r="L7" s="62" t="s">
        <v>178</v>
      </c>
      <c r="M7" s="62" t="s">
        <v>183</v>
      </c>
      <c r="N7" s="62">
        <v>5</v>
      </c>
      <c r="O7" s="62" t="s">
        <v>185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75" x14ac:dyDescent="0.25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188</v>
      </c>
      <c r="L8" s="62" t="s">
        <v>178</v>
      </c>
      <c r="M8" s="62" t="s">
        <v>183</v>
      </c>
      <c r="N8" s="62">
        <v>5</v>
      </c>
      <c r="O8" s="62" t="s">
        <v>185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75" x14ac:dyDescent="0.25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188</v>
      </c>
      <c r="L9" s="62" t="s">
        <v>178</v>
      </c>
      <c r="M9" s="62" t="s">
        <v>183</v>
      </c>
      <c r="N9" s="62">
        <v>5</v>
      </c>
      <c r="O9" s="62" t="s">
        <v>185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75" x14ac:dyDescent="0.25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188</v>
      </c>
      <c r="L10" s="62" t="s">
        <v>178</v>
      </c>
      <c r="M10" s="62" t="s">
        <v>183</v>
      </c>
      <c r="N10" s="62">
        <v>5</v>
      </c>
      <c r="O10" s="62" t="s">
        <v>185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75" x14ac:dyDescent="0.25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188</v>
      </c>
      <c r="L11" s="62" t="s">
        <v>178</v>
      </c>
      <c r="M11" s="62" t="s">
        <v>183</v>
      </c>
      <c r="N11" s="62">
        <v>5</v>
      </c>
      <c r="O11" s="62" t="s">
        <v>185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75" x14ac:dyDescent="0.25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188</v>
      </c>
      <c r="L12" s="62" t="s">
        <v>178</v>
      </c>
      <c r="M12" s="62" t="s">
        <v>183</v>
      </c>
      <c r="N12" s="62">
        <v>5</v>
      </c>
      <c r="O12" s="62" t="s">
        <v>185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75" x14ac:dyDescent="0.25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188</v>
      </c>
      <c r="L13" s="62" t="s">
        <v>178</v>
      </c>
      <c r="M13" s="62" t="s">
        <v>183</v>
      </c>
      <c r="N13" s="62">
        <v>5</v>
      </c>
      <c r="O13" s="62" t="s">
        <v>185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75" x14ac:dyDescent="0.25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179</v>
      </c>
      <c r="I14" s="62"/>
      <c r="J14" s="62" t="str">
        <f t="shared" si="18"/>
        <v>ProVisioNET_pilot_01_01_sri_cam4</v>
      </c>
      <c r="K14" s="62" t="s">
        <v>187</v>
      </c>
      <c r="L14" s="62" t="s">
        <v>178</v>
      </c>
      <c r="M14" s="62" t="s">
        <v>183</v>
      </c>
      <c r="N14" s="62">
        <v>5</v>
      </c>
      <c r="O14" s="62" t="s">
        <v>185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75" x14ac:dyDescent="0.25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180</v>
      </c>
      <c r="I15" s="62"/>
      <c r="J15" s="62" t="str">
        <f t="shared" si="18"/>
        <v>ProVisioNET_pilot_01_01_sri_ambient</v>
      </c>
      <c r="K15" s="136" t="s">
        <v>188</v>
      </c>
      <c r="L15" s="62" t="s">
        <v>178</v>
      </c>
      <c r="M15" s="62" t="s">
        <v>183</v>
      </c>
      <c r="N15" s="62">
        <v>5</v>
      </c>
      <c r="O15" s="62" t="s">
        <v>185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75" x14ac:dyDescent="0.25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178</v>
      </c>
      <c r="M16" s="63" t="s">
        <v>183</v>
      </c>
      <c r="N16" s="63">
        <v>12</v>
      </c>
      <c r="O16" s="63" t="s">
        <v>184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75" x14ac:dyDescent="0.25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188</v>
      </c>
      <c r="L17" s="62" t="s">
        <v>178</v>
      </c>
      <c r="M17" s="62" t="s">
        <v>183</v>
      </c>
      <c r="N17" s="62">
        <v>12</v>
      </c>
      <c r="O17" s="62" t="s">
        <v>184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75" x14ac:dyDescent="0.25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188</v>
      </c>
      <c r="L18" s="62" t="s">
        <v>178</v>
      </c>
      <c r="M18" s="62" t="s">
        <v>183</v>
      </c>
      <c r="N18" s="62">
        <v>12</v>
      </c>
      <c r="O18" s="62" t="s">
        <v>184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75" x14ac:dyDescent="0.25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188</v>
      </c>
      <c r="L19" s="62" t="s">
        <v>178</v>
      </c>
      <c r="M19" s="62" t="s">
        <v>183</v>
      </c>
      <c r="N19" s="62">
        <v>12</v>
      </c>
      <c r="O19" s="62" t="s">
        <v>184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75" x14ac:dyDescent="0.25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188</v>
      </c>
      <c r="L20" s="62" t="s">
        <v>178</v>
      </c>
      <c r="M20" s="62" t="s">
        <v>183</v>
      </c>
      <c r="N20" s="62">
        <v>12</v>
      </c>
      <c r="O20" s="62" t="s">
        <v>184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75" x14ac:dyDescent="0.25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188</v>
      </c>
      <c r="L21" s="62" t="s">
        <v>178</v>
      </c>
      <c r="M21" s="62" t="s">
        <v>183</v>
      </c>
      <c r="N21" s="62">
        <v>12</v>
      </c>
      <c r="O21" s="62" t="s">
        <v>184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75" x14ac:dyDescent="0.25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188</v>
      </c>
      <c r="L22" s="62" t="s">
        <v>178</v>
      </c>
      <c r="M22" s="62" t="s">
        <v>183</v>
      </c>
      <c r="N22" s="62">
        <v>12</v>
      </c>
      <c r="O22" s="62" t="s">
        <v>184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75" x14ac:dyDescent="0.25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188</v>
      </c>
      <c r="L23" s="62" t="s">
        <v>178</v>
      </c>
      <c r="M23" s="62" t="s">
        <v>183</v>
      </c>
      <c r="N23" s="62">
        <v>12</v>
      </c>
      <c r="O23" s="62" t="s">
        <v>184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75" x14ac:dyDescent="0.25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188</v>
      </c>
      <c r="L24" s="62" t="s">
        <v>178</v>
      </c>
      <c r="M24" s="62" t="s">
        <v>183</v>
      </c>
      <c r="N24" s="62">
        <v>12</v>
      </c>
      <c r="O24" s="62" t="s">
        <v>184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75" x14ac:dyDescent="0.25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188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184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75" x14ac:dyDescent="0.25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188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184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75" x14ac:dyDescent="0.25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188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184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75" x14ac:dyDescent="0.25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189</v>
      </c>
      <c r="F28" s="62">
        <v>2</v>
      </c>
      <c r="G28" s="62">
        <v>2</v>
      </c>
      <c r="H28" s="62" t="s">
        <v>186</v>
      </c>
      <c r="I28" s="62"/>
      <c r="J28" s="62" t="str">
        <f t="shared" si="51"/>
        <v>ProVisioNET_pilot_02 _2_sri_obs</v>
      </c>
      <c r="K28" s="136" t="s">
        <v>188</v>
      </c>
      <c r="L28" s="62" t="s">
        <v>178</v>
      </c>
      <c r="M28" s="62" t="str">
        <f t="shared" ref="M28" si="62">M27</f>
        <v>Gymnasium</v>
      </c>
      <c r="N28" s="62">
        <v>12</v>
      </c>
      <c r="O28" s="62" t="s">
        <v>184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75" x14ac:dyDescent="0.25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180</v>
      </c>
      <c r="I29" s="62"/>
      <c r="J29" s="62" t="str">
        <f t="shared" si="51"/>
        <v>ProVisioNET_pilot_02_2_sri_ambient</v>
      </c>
      <c r="K29" s="136" t="s">
        <v>188</v>
      </c>
      <c r="L29" s="62" t="s">
        <v>178</v>
      </c>
      <c r="M29" s="62" t="str">
        <f t="shared" ref="M29" si="65">M28</f>
        <v>Gymnasium</v>
      </c>
      <c r="N29" s="62">
        <v>12</v>
      </c>
      <c r="O29" s="62" t="s">
        <v>184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75" x14ac:dyDescent="0.25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178</v>
      </c>
      <c r="M30" s="63" t="s">
        <v>192</v>
      </c>
      <c r="N30" s="63">
        <v>5</v>
      </c>
      <c r="O30" s="63" t="s">
        <v>191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75" x14ac:dyDescent="0.25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188</v>
      </c>
      <c r="L31" s="62" t="s">
        <v>178</v>
      </c>
      <c r="M31" s="62" t="s">
        <v>192</v>
      </c>
      <c r="N31" s="62">
        <v>5</v>
      </c>
      <c r="O31" s="62" t="s">
        <v>191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75" x14ac:dyDescent="0.25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188</v>
      </c>
      <c r="L32" s="62" t="s">
        <v>178</v>
      </c>
      <c r="M32" s="62" t="s">
        <v>192</v>
      </c>
      <c r="N32" s="62">
        <v>5</v>
      </c>
      <c r="O32" s="62" t="s">
        <v>191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75" x14ac:dyDescent="0.25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188</v>
      </c>
      <c r="L33" s="62" t="s">
        <v>178</v>
      </c>
      <c r="M33" s="62" t="s">
        <v>192</v>
      </c>
      <c r="N33" s="62">
        <v>5</v>
      </c>
      <c r="O33" s="62" t="s">
        <v>191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75" x14ac:dyDescent="0.25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188</v>
      </c>
      <c r="L34" s="62" t="s">
        <v>178</v>
      </c>
      <c r="M34" s="62" t="s">
        <v>192</v>
      </c>
      <c r="N34" s="62">
        <v>5</v>
      </c>
      <c r="O34" s="62" t="s">
        <v>191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75" x14ac:dyDescent="0.25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188</v>
      </c>
      <c r="L35" s="62" t="s">
        <v>178</v>
      </c>
      <c r="M35" s="62" t="s">
        <v>192</v>
      </c>
      <c r="N35" s="62">
        <v>5</v>
      </c>
      <c r="O35" s="62" t="s">
        <v>191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75" x14ac:dyDescent="0.25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188</v>
      </c>
      <c r="L36" s="62" t="s">
        <v>178</v>
      </c>
      <c r="M36" s="62" t="s">
        <v>192</v>
      </c>
      <c r="N36" s="62">
        <v>5</v>
      </c>
      <c r="O36" s="62" t="s">
        <v>191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75" x14ac:dyDescent="0.25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188</v>
      </c>
      <c r="L37" s="62" t="s">
        <v>178</v>
      </c>
      <c r="M37" s="62" t="s">
        <v>192</v>
      </c>
      <c r="N37" s="62">
        <v>5</v>
      </c>
      <c r="O37" s="62" t="s">
        <v>191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75" x14ac:dyDescent="0.25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188</v>
      </c>
      <c r="L38" s="62" t="s">
        <v>178</v>
      </c>
      <c r="M38" s="62" t="s">
        <v>192</v>
      </c>
      <c r="N38" s="62">
        <v>5</v>
      </c>
      <c r="O38" s="62" t="s">
        <v>191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75" x14ac:dyDescent="0.25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187</v>
      </c>
      <c r="L39" s="62" t="str">
        <f t="shared" ref="L39" si="94">L37</f>
        <v>f</v>
      </c>
      <c r="M39" s="62" t="s">
        <v>192</v>
      </c>
      <c r="N39" s="62">
        <v>5</v>
      </c>
      <c r="O39" s="62" t="s">
        <v>191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75" x14ac:dyDescent="0.25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190</v>
      </c>
      <c r="L40" s="62" t="str">
        <f t="shared" ref="L40" si="99">L39</f>
        <v>f</v>
      </c>
      <c r="M40" s="62" t="s">
        <v>192</v>
      </c>
      <c r="N40" s="62">
        <v>5</v>
      </c>
      <c r="O40" s="62" t="s">
        <v>191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75" x14ac:dyDescent="0.25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188</v>
      </c>
      <c r="L41" s="62" t="str">
        <f t="shared" ref="L41" si="103">L40</f>
        <v>f</v>
      </c>
      <c r="M41" s="62" t="s">
        <v>192</v>
      </c>
      <c r="N41" s="62">
        <v>5</v>
      </c>
      <c r="O41" s="62" t="s">
        <v>191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75" x14ac:dyDescent="0.25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186</v>
      </c>
      <c r="I42" s="62"/>
      <c r="J42" s="62" t="str">
        <f t="shared" si="93"/>
        <v>ProVisioNET_pilot_03_03_sri_obs</v>
      </c>
      <c r="K42" s="136" t="s">
        <v>188</v>
      </c>
      <c r="L42" s="62" t="s">
        <v>178</v>
      </c>
      <c r="M42" s="62" t="s">
        <v>192</v>
      </c>
      <c r="N42" s="62">
        <v>5</v>
      </c>
      <c r="O42" s="62" t="s">
        <v>191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75" x14ac:dyDescent="0.25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180</v>
      </c>
      <c r="I43" s="62"/>
      <c r="J43" s="62" t="str">
        <f t="shared" si="93"/>
        <v>ProVisioNET_pilot_03_03_sri_ambient</v>
      </c>
      <c r="K43" s="136" t="s">
        <v>188</v>
      </c>
      <c r="L43" s="62" t="s">
        <v>178</v>
      </c>
      <c r="M43" s="62" t="s">
        <v>192</v>
      </c>
      <c r="N43" s="62">
        <v>5</v>
      </c>
      <c r="O43" s="62" t="s">
        <v>191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75" x14ac:dyDescent="0.25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178</v>
      </c>
      <c r="M44" s="63" t="s">
        <v>183</v>
      </c>
      <c r="N44" s="63">
        <v>6</v>
      </c>
      <c r="O44" s="63" t="s">
        <v>184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75" x14ac:dyDescent="0.25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188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184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75" x14ac:dyDescent="0.25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188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184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75" x14ac:dyDescent="0.25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188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184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75" x14ac:dyDescent="0.25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188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184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75" x14ac:dyDescent="0.25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188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184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75" x14ac:dyDescent="0.25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188</v>
      </c>
      <c r="L50" s="62" t="s">
        <v>178</v>
      </c>
      <c r="M50" s="62" t="str">
        <f t="shared" ref="M50" si="137">M49</f>
        <v>Gymnasium</v>
      </c>
      <c r="N50" s="62">
        <v>6</v>
      </c>
      <c r="O50" s="62" t="s">
        <v>184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75" x14ac:dyDescent="0.25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188</v>
      </c>
      <c r="L51" s="62" t="s">
        <v>178</v>
      </c>
      <c r="M51" s="62" t="str">
        <f t="shared" ref="M51" si="143">M50</f>
        <v>Gymnasium</v>
      </c>
      <c r="N51" s="62">
        <v>6</v>
      </c>
      <c r="O51" s="62" t="s">
        <v>184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75" x14ac:dyDescent="0.25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188</v>
      </c>
      <c r="L52" s="62" t="s">
        <v>178</v>
      </c>
      <c r="M52" s="62" t="str">
        <f t="shared" ref="M52" si="149">M51</f>
        <v>Gymnasium</v>
      </c>
      <c r="N52" s="62">
        <v>6</v>
      </c>
      <c r="O52" s="62" t="s">
        <v>184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75" x14ac:dyDescent="0.25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188</v>
      </c>
      <c r="L53" s="62" t="s">
        <v>178</v>
      </c>
      <c r="M53" s="62" t="str">
        <f t="shared" ref="M53" si="156">M52</f>
        <v>Gymnasium</v>
      </c>
      <c r="N53" s="62">
        <v>6</v>
      </c>
      <c r="O53" s="62" t="s">
        <v>184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75" x14ac:dyDescent="0.25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190</v>
      </c>
      <c r="L54" s="62" t="s">
        <v>178</v>
      </c>
      <c r="M54" s="62" t="str">
        <f t="shared" ref="M54" si="163">M53</f>
        <v>Gymnasium</v>
      </c>
      <c r="N54" s="62">
        <v>6</v>
      </c>
      <c r="O54" s="62" t="s">
        <v>184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75" x14ac:dyDescent="0.25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188</v>
      </c>
      <c r="L55" s="62" t="s">
        <v>178</v>
      </c>
      <c r="M55" s="62" t="str">
        <f t="shared" ref="M55" si="169">M54</f>
        <v>Gymnasium</v>
      </c>
      <c r="N55" s="62">
        <v>6</v>
      </c>
      <c r="O55" s="62" t="s">
        <v>184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75" x14ac:dyDescent="0.25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186</v>
      </c>
      <c r="I56" s="62"/>
      <c r="J56" s="62" t="str">
        <f t="shared" si="155"/>
        <v>ProVisioNET_pilot_04_04_sri_obs</v>
      </c>
      <c r="K56" s="136" t="s">
        <v>188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184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75" x14ac:dyDescent="0.25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180</v>
      </c>
      <c r="I57" s="62"/>
      <c r="J57" s="62" t="str">
        <f t="shared" si="155"/>
        <v>ProVisioNET_pilot_04_04_sri_ambient</v>
      </c>
      <c r="K57" s="136" t="s">
        <v>188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184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75" x14ac:dyDescent="0.25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178</v>
      </c>
      <c r="M58" s="63" t="s">
        <v>193</v>
      </c>
      <c r="N58" s="63">
        <v>8</v>
      </c>
      <c r="O58" s="63" t="s">
        <v>184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75" x14ac:dyDescent="0.25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188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184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75" x14ac:dyDescent="0.25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188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184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75" x14ac:dyDescent="0.25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188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184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75" x14ac:dyDescent="0.25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188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184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75" x14ac:dyDescent="0.25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188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184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75" x14ac:dyDescent="0.25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188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184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75" x14ac:dyDescent="0.25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188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184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75" x14ac:dyDescent="0.25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188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184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75" x14ac:dyDescent="0.25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188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184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75" x14ac:dyDescent="0.25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188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184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75" x14ac:dyDescent="0.25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188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184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75" x14ac:dyDescent="0.25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186</v>
      </c>
      <c r="I70" s="62"/>
      <c r="J70" s="62" t="str">
        <f t="shared" si="211"/>
        <v>ProVisioNET_pilot_05_05_sri_obs</v>
      </c>
      <c r="K70" s="136" t="s">
        <v>188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184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75" x14ac:dyDescent="0.25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180</v>
      </c>
      <c r="I71" s="62"/>
      <c r="J71" s="62" t="str">
        <f t="shared" si="211"/>
        <v>ProVisioNET_pilot_05_05_sri_ambient</v>
      </c>
      <c r="K71" s="136" t="s">
        <v>188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184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75" x14ac:dyDescent="0.25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178</v>
      </c>
      <c r="M72" s="63" t="s">
        <v>183</v>
      </c>
      <c r="N72" s="63">
        <v>5</v>
      </c>
      <c r="O72" s="63" t="s">
        <v>194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75" x14ac:dyDescent="0.25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188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194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75" x14ac:dyDescent="0.25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188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194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75" x14ac:dyDescent="0.25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188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194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75" x14ac:dyDescent="0.25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188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194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75" x14ac:dyDescent="0.25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188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194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75" x14ac:dyDescent="0.25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188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194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75" x14ac:dyDescent="0.25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188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75" x14ac:dyDescent="0.25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188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194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75" x14ac:dyDescent="0.25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188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194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75" x14ac:dyDescent="0.25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188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194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75" x14ac:dyDescent="0.25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188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75" x14ac:dyDescent="0.25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186</v>
      </c>
      <c r="I84" s="62"/>
      <c r="J84" s="62" t="str">
        <f t="shared" si="274"/>
        <v>ProVisioNET_pilot_06_06_sri_obs</v>
      </c>
      <c r="K84" s="136" t="s">
        <v>188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5" thickBot="1" x14ac:dyDescent="0.3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180</v>
      </c>
      <c r="I85" s="60"/>
      <c r="J85" s="62" t="str">
        <f t="shared" si="274"/>
        <v>ProVisioNET_pilot_06_06_sri_ambient</v>
      </c>
      <c r="K85" s="138" t="s">
        <v>188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75" x14ac:dyDescent="0.25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198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196</v>
      </c>
      <c r="M86" s="63" t="s">
        <v>183</v>
      </c>
      <c r="N86" s="63">
        <v>7</v>
      </c>
      <c r="O86" s="63" t="s">
        <v>197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75" x14ac:dyDescent="0.25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198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188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197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75" x14ac:dyDescent="0.25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198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188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197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75" x14ac:dyDescent="0.25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198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188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197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75" x14ac:dyDescent="0.25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198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188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197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75" x14ac:dyDescent="0.25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198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188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197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75" x14ac:dyDescent="0.25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198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188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197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75" x14ac:dyDescent="0.25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198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188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197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75" x14ac:dyDescent="0.25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198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188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197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75" x14ac:dyDescent="0.25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198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188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197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75" x14ac:dyDescent="0.25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198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188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197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75" x14ac:dyDescent="0.25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198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188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197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75" x14ac:dyDescent="0.25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198</v>
      </c>
      <c r="F98" s="62" t="str">
        <f t="shared" si="335"/>
        <v>01</v>
      </c>
      <c r="G98" s="62">
        <v>1</v>
      </c>
      <c r="H98" s="62" t="s">
        <v>186</v>
      </c>
      <c r="I98" s="62"/>
      <c r="J98" s="62" t="str">
        <f t="shared" si="329"/>
        <v>ProVisioNET_study_101_01_sri_obs</v>
      </c>
      <c r="K98" s="136" t="s">
        <v>188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197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75" x14ac:dyDescent="0.25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198</v>
      </c>
      <c r="F99" s="62" t="str">
        <f>F98</f>
        <v>01</v>
      </c>
      <c r="G99" s="62">
        <v>1</v>
      </c>
      <c r="H99" s="62" t="s">
        <v>180</v>
      </c>
      <c r="I99" s="62"/>
      <c r="J99" s="62" t="str">
        <f t="shared" si="329"/>
        <v>ProVisioNET_study_101_01_sri_ambient</v>
      </c>
      <c r="K99" s="140" t="s">
        <v>188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197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75" x14ac:dyDescent="0.25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198</v>
      </c>
      <c r="F100" s="62" t="str">
        <f>F99</f>
        <v>01</v>
      </c>
      <c r="G100" s="62">
        <v>1</v>
      </c>
      <c r="H100" s="62" t="s">
        <v>199</v>
      </c>
      <c r="I100" s="62"/>
      <c r="J100" s="62" t="str">
        <f t="shared" si="329"/>
        <v>ProVisioNET_study_101_01_fitbit</v>
      </c>
      <c r="K100" s="140" t="s">
        <v>188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197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75" x14ac:dyDescent="0.25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198</v>
      </c>
      <c r="F101" s="123" t="str">
        <f>F99</f>
        <v>01</v>
      </c>
      <c r="G101" s="123">
        <v>1</v>
      </c>
      <c r="H101" s="123" t="s">
        <v>195</v>
      </c>
      <c r="I101" s="123"/>
      <c r="J101" s="123" t="str">
        <f t="shared" si="329"/>
        <v>ProVisioNET_study_101_01_zed</v>
      </c>
      <c r="K101" s="141" t="s">
        <v>205</v>
      </c>
      <c r="L101" s="123" t="str">
        <f>L99</f>
        <v>m</v>
      </c>
      <c r="M101" s="123" t="s">
        <v>183</v>
      </c>
      <c r="N101" s="123">
        <v>7</v>
      </c>
      <c r="O101" s="123" t="s">
        <v>197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75" x14ac:dyDescent="0.25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200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196</v>
      </c>
      <c r="M102" s="63" t="s">
        <v>183</v>
      </c>
      <c r="N102" s="63">
        <v>6</v>
      </c>
      <c r="O102" s="63" t="s">
        <v>201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75" x14ac:dyDescent="0.25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200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188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201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75" x14ac:dyDescent="0.25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200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188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201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75" x14ac:dyDescent="0.25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200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188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201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75" x14ac:dyDescent="0.25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200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188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201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75" x14ac:dyDescent="0.25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200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188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201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75" x14ac:dyDescent="0.25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200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188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201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75" x14ac:dyDescent="0.25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200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188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201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75" x14ac:dyDescent="0.25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200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188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201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75" x14ac:dyDescent="0.25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200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188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201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75" x14ac:dyDescent="0.25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200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188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201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75" x14ac:dyDescent="0.25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200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188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201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75" x14ac:dyDescent="0.25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200</v>
      </c>
      <c r="F114" s="62" t="str">
        <f t="shared" ref="F114" si="378">F113</f>
        <v>02</v>
      </c>
      <c r="G114" s="62">
        <v>2</v>
      </c>
      <c r="H114" s="62" t="s">
        <v>186</v>
      </c>
      <c r="I114" s="62"/>
      <c r="J114" s="62" t="str">
        <f t="shared" si="366"/>
        <v>ProVisioNET_study_102_02_sri_obs</v>
      </c>
      <c r="K114" s="136" t="s">
        <v>188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201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75" x14ac:dyDescent="0.25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200</v>
      </c>
      <c r="F115" s="62" t="str">
        <f>F114</f>
        <v>02</v>
      </c>
      <c r="G115" s="62">
        <v>2</v>
      </c>
      <c r="H115" s="62" t="s">
        <v>180</v>
      </c>
      <c r="I115" s="62"/>
      <c r="J115" s="62" t="str">
        <f t="shared" si="366"/>
        <v>ProVisioNET_study_102_02_sri_ambient</v>
      </c>
      <c r="K115" s="140" t="s">
        <v>188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201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75" x14ac:dyDescent="0.25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200</v>
      </c>
      <c r="F116" s="62" t="str">
        <f>F115</f>
        <v>02</v>
      </c>
      <c r="G116" s="62">
        <v>2</v>
      </c>
      <c r="H116" s="62" t="s">
        <v>199</v>
      </c>
      <c r="I116" s="62"/>
      <c r="J116" s="62" t="str">
        <f t="shared" si="366"/>
        <v>ProVisioNET_study_102_02_fitbit</v>
      </c>
      <c r="K116" s="140" t="s">
        <v>188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201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75" x14ac:dyDescent="0.25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200</v>
      </c>
      <c r="F117" s="123" t="str">
        <f>F115</f>
        <v>02</v>
      </c>
      <c r="G117" s="123">
        <v>2</v>
      </c>
      <c r="H117" s="123" t="s">
        <v>195</v>
      </c>
      <c r="I117" s="123"/>
      <c r="J117" s="123" t="str">
        <f t="shared" si="366"/>
        <v>ProVisioNET_study_102_02_zed</v>
      </c>
      <c r="K117" s="141" t="s">
        <v>204</v>
      </c>
      <c r="L117" s="123" t="str">
        <f>L115</f>
        <v>m</v>
      </c>
      <c r="M117" s="123" t="s">
        <v>183</v>
      </c>
      <c r="N117" s="123">
        <v>6</v>
      </c>
      <c r="O117" s="123" t="s">
        <v>201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75" x14ac:dyDescent="0.25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202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178</v>
      </c>
      <c r="M118" s="63" t="s">
        <v>183</v>
      </c>
      <c r="N118" s="63">
        <v>11</v>
      </c>
      <c r="O118" s="63" t="s">
        <v>184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75" x14ac:dyDescent="0.25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202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188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184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75" x14ac:dyDescent="0.25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202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188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184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75" x14ac:dyDescent="0.25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202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188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184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75" x14ac:dyDescent="0.25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202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188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184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75" x14ac:dyDescent="0.25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202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188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184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75" x14ac:dyDescent="0.25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202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188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184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75" x14ac:dyDescent="0.25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202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188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184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75" x14ac:dyDescent="0.25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202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188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184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75" x14ac:dyDescent="0.25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202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188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184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75" x14ac:dyDescent="0.25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202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188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184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75" x14ac:dyDescent="0.25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202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188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184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75" x14ac:dyDescent="0.25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202</v>
      </c>
      <c r="F130" s="143" t="str">
        <f t="shared" si="443"/>
        <v>03</v>
      </c>
      <c r="G130" s="143">
        <v>3</v>
      </c>
      <c r="H130" s="143" t="s">
        <v>186</v>
      </c>
      <c r="I130" s="143"/>
      <c r="J130" s="62" t="str">
        <f t="shared" si="431"/>
        <v>ProVisioNET_study_103_03_sri_obs</v>
      </c>
      <c r="K130" s="145" t="s">
        <v>203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184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75" x14ac:dyDescent="0.25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202</v>
      </c>
      <c r="F131" s="62" t="str">
        <f>F130</f>
        <v>03</v>
      </c>
      <c r="G131" s="62">
        <v>3</v>
      </c>
      <c r="H131" s="62" t="s">
        <v>180</v>
      </c>
      <c r="I131" s="62"/>
      <c r="J131" s="62" t="str">
        <f t="shared" si="431"/>
        <v>ProVisioNET_study_103_03_sri_ambient</v>
      </c>
      <c r="K131" s="140" t="s">
        <v>188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184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75" x14ac:dyDescent="0.25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202</v>
      </c>
      <c r="F132" s="62" t="str">
        <f>F131</f>
        <v>03</v>
      </c>
      <c r="G132" s="62">
        <v>3</v>
      </c>
      <c r="H132" s="62" t="s">
        <v>199</v>
      </c>
      <c r="I132" s="62"/>
      <c r="J132" s="62" t="str">
        <f t="shared" si="431"/>
        <v>ProVisioNET_study_103_03_fitbit</v>
      </c>
      <c r="K132" s="140" t="s">
        <v>188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184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75" x14ac:dyDescent="0.25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202</v>
      </c>
      <c r="F133" s="123" t="str">
        <f>F131</f>
        <v>03</v>
      </c>
      <c r="G133" s="123">
        <v>3</v>
      </c>
      <c r="H133" s="123" t="s">
        <v>195</v>
      </c>
      <c r="I133" s="123"/>
      <c r="J133" s="123" t="str">
        <f t="shared" si="431"/>
        <v>ProVisioNET_study_103_03_zed</v>
      </c>
      <c r="K133" s="141" t="s">
        <v>204</v>
      </c>
      <c r="L133" s="123" t="str">
        <f>L131</f>
        <v>f</v>
      </c>
      <c r="M133" s="123" t="s">
        <v>183</v>
      </c>
      <c r="N133" s="123">
        <v>11</v>
      </c>
      <c r="O133" s="62" t="s">
        <v>184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75" x14ac:dyDescent="0.25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206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178</v>
      </c>
      <c r="M134" s="147" t="s">
        <v>183</v>
      </c>
      <c r="N134" s="147">
        <v>5</v>
      </c>
      <c r="O134" s="147" t="s">
        <v>216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75" x14ac:dyDescent="0.25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206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188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216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75" x14ac:dyDescent="0.25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206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188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216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75" x14ac:dyDescent="0.25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206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188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216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75" x14ac:dyDescent="0.25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206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188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216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75" x14ac:dyDescent="0.25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206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188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216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75" x14ac:dyDescent="0.25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206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188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216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75" x14ac:dyDescent="0.25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206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188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216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75" x14ac:dyDescent="0.25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206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188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216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75" x14ac:dyDescent="0.25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206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188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216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75" x14ac:dyDescent="0.25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206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188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216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75" x14ac:dyDescent="0.25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206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188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216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75" x14ac:dyDescent="0.25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206</v>
      </c>
      <c r="F146" s="150" t="str">
        <f t="shared" ref="F146" si="512">F145</f>
        <v>04</v>
      </c>
      <c r="G146" s="150">
        <v>4</v>
      </c>
      <c r="H146" s="150" t="s">
        <v>186</v>
      </c>
      <c r="I146" s="150"/>
      <c r="J146" s="150" t="str">
        <f t="shared" si="499"/>
        <v>ProVisioNET_study_104_04_sri_obs</v>
      </c>
      <c r="K146" s="156" t="s">
        <v>188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216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75" x14ac:dyDescent="0.25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206</v>
      </c>
      <c r="F147" s="150" t="str">
        <f>F146</f>
        <v>04</v>
      </c>
      <c r="G147" s="150">
        <v>4</v>
      </c>
      <c r="H147" s="150" t="s">
        <v>180</v>
      </c>
      <c r="I147" s="150"/>
      <c r="J147" s="150" t="str">
        <f t="shared" si="499"/>
        <v>ProVisioNET_study_104_04_sri_ambient</v>
      </c>
      <c r="K147" s="156" t="s">
        <v>188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216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75" x14ac:dyDescent="0.25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206</v>
      </c>
      <c r="F148" s="150" t="str">
        <f>F147</f>
        <v>04</v>
      </c>
      <c r="G148" s="150">
        <v>4</v>
      </c>
      <c r="H148" s="150" t="s">
        <v>199</v>
      </c>
      <c r="I148" s="150"/>
      <c r="J148" s="150" t="str">
        <f t="shared" si="499"/>
        <v>ProVisioNET_study_104_04_fitbit</v>
      </c>
      <c r="K148" s="156" t="s">
        <v>188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216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75" x14ac:dyDescent="0.25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206</v>
      </c>
      <c r="F149" s="160" t="str">
        <f>F147</f>
        <v>04</v>
      </c>
      <c r="G149" s="160">
        <v>4</v>
      </c>
      <c r="H149" s="160" t="s">
        <v>195</v>
      </c>
      <c r="I149" s="160"/>
      <c r="J149" s="160" t="str">
        <f t="shared" si="499"/>
        <v>ProVisioNET_study_104_04_zed</v>
      </c>
      <c r="K149" s="165" t="s">
        <v>188</v>
      </c>
      <c r="L149" s="160" t="str">
        <f>L147</f>
        <v>f</v>
      </c>
      <c r="M149" s="160" t="s">
        <v>183</v>
      </c>
      <c r="N149" s="160">
        <v>5</v>
      </c>
      <c r="O149" s="160" t="s">
        <v>216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75" x14ac:dyDescent="0.25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208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178</v>
      </c>
      <c r="M150" s="147" t="s">
        <v>183</v>
      </c>
      <c r="N150" s="147">
        <v>5</v>
      </c>
      <c r="O150" s="147" t="s">
        <v>185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75" x14ac:dyDescent="0.25">
      <c r="A151" s="154" t="s">
        <v>117</v>
      </c>
      <c r="B151" s="3">
        <v>5</v>
      </c>
      <c r="C151" t="s">
        <v>176</v>
      </c>
      <c r="D151" s="3" t="s">
        <v>0</v>
      </c>
      <c r="E151" s="155" t="s">
        <v>208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188</v>
      </c>
      <c r="L151" s="3" t="s">
        <v>178</v>
      </c>
      <c r="M151" s="150" t="str">
        <f t="shared" ref="M151" si="522">M150</f>
        <v>Gymnasium</v>
      </c>
      <c r="N151" s="3">
        <v>5</v>
      </c>
      <c r="O151" s="150" t="s">
        <v>185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3">W151&amp;"/"&amp;X151&amp;"/"&amp;Y151</f>
        <v>31/8/2021</v>
      </c>
    </row>
    <row r="152" spans="1:26" ht="15.75" x14ac:dyDescent="0.25">
      <c r="A152" s="154" t="s">
        <v>117</v>
      </c>
      <c r="B152" s="3">
        <v>5</v>
      </c>
      <c r="C152" t="s">
        <v>176</v>
      </c>
      <c r="D152" s="3" t="s">
        <v>0</v>
      </c>
      <c r="E152" s="155" t="s">
        <v>208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188</v>
      </c>
      <c r="L152" s="3" t="s">
        <v>178</v>
      </c>
      <c r="M152" s="150" t="str">
        <f t="shared" ref="M152" si="524">M151</f>
        <v>Gymnasium</v>
      </c>
      <c r="N152" s="3">
        <v>5</v>
      </c>
      <c r="O152" s="150" t="s">
        <v>185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5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3"/>
        <v>31/8/2021</v>
      </c>
    </row>
    <row r="153" spans="1:26" ht="15.75" x14ac:dyDescent="0.25">
      <c r="A153" s="154" t="s">
        <v>117</v>
      </c>
      <c r="B153" s="3">
        <v>5</v>
      </c>
      <c r="C153" t="s">
        <v>176</v>
      </c>
      <c r="D153" s="3" t="s">
        <v>0</v>
      </c>
      <c r="E153" s="155" t="s">
        <v>208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188</v>
      </c>
      <c r="L153" s="3" t="s">
        <v>178</v>
      </c>
      <c r="M153" s="150" t="str">
        <f t="shared" ref="M153" si="526">M152</f>
        <v>Gymnasium</v>
      </c>
      <c r="N153" s="3">
        <v>5</v>
      </c>
      <c r="O153" s="150" t="s">
        <v>185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5"/>
        <v>11/3/1966</v>
      </c>
      <c r="W153" s="157">
        <v>31</v>
      </c>
      <c r="X153" s="157">
        <v>8</v>
      </c>
      <c r="Y153" s="157">
        <v>2021</v>
      </c>
      <c r="Z153" s="157" t="str">
        <f t="shared" si="523"/>
        <v>31/8/2021</v>
      </c>
    </row>
    <row r="154" spans="1:26" ht="15.75" x14ac:dyDescent="0.25">
      <c r="A154" s="154" t="s">
        <v>117</v>
      </c>
      <c r="B154" s="3">
        <v>5</v>
      </c>
      <c r="C154" t="s">
        <v>176</v>
      </c>
      <c r="D154" s="3" t="s">
        <v>0</v>
      </c>
      <c r="E154" s="155" t="s">
        <v>208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188</v>
      </c>
      <c r="L154" s="3" t="s">
        <v>178</v>
      </c>
      <c r="M154" s="150" t="str">
        <f t="shared" ref="M154" si="527">M153</f>
        <v>Gymnasium</v>
      </c>
      <c r="N154" s="3">
        <v>5</v>
      </c>
      <c r="O154" s="150" t="s">
        <v>185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5"/>
        <v>11/3/1966</v>
      </c>
      <c r="W154" s="157">
        <v>31</v>
      </c>
      <c r="X154" s="157">
        <v>8</v>
      </c>
      <c r="Y154" s="157">
        <v>2021</v>
      </c>
      <c r="Z154" s="157" t="str">
        <f t="shared" si="523"/>
        <v>31/8/2021</v>
      </c>
    </row>
    <row r="155" spans="1:26" ht="15.75" x14ac:dyDescent="0.25">
      <c r="A155" s="154" t="s">
        <v>117</v>
      </c>
      <c r="B155" s="3">
        <v>5</v>
      </c>
      <c r="C155" t="s">
        <v>176</v>
      </c>
      <c r="D155" s="3" t="s">
        <v>0</v>
      </c>
      <c r="E155" s="155" t="s">
        <v>208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188</v>
      </c>
      <c r="L155" s="3" t="s">
        <v>178</v>
      </c>
      <c r="M155" s="150" t="str">
        <f t="shared" ref="M155" si="528">M154</f>
        <v>Gymnasium</v>
      </c>
      <c r="N155" s="3">
        <v>5</v>
      </c>
      <c r="O155" s="150" t="s">
        <v>185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5"/>
        <v>11/3/1966</v>
      </c>
      <c r="W155" s="157">
        <v>31</v>
      </c>
      <c r="X155" s="157">
        <v>8</v>
      </c>
      <c r="Y155" s="157">
        <v>2021</v>
      </c>
      <c r="Z155" s="157" t="str">
        <f t="shared" si="523"/>
        <v>31/8/2021</v>
      </c>
    </row>
    <row r="156" spans="1:26" ht="15.75" x14ac:dyDescent="0.25">
      <c r="A156" s="154" t="s">
        <v>117</v>
      </c>
      <c r="B156" s="3">
        <v>5</v>
      </c>
      <c r="C156" t="s">
        <v>176</v>
      </c>
      <c r="D156" s="3" t="s">
        <v>0</v>
      </c>
      <c r="E156" s="155" t="s">
        <v>208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188</v>
      </c>
      <c r="L156" s="3" t="s">
        <v>178</v>
      </c>
      <c r="M156" s="150" t="str">
        <f t="shared" ref="M156" si="529">M155</f>
        <v>Gymnasium</v>
      </c>
      <c r="N156" s="3">
        <v>5</v>
      </c>
      <c r="O156" s="150" t="s">
        <v>185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5"/>
        <v>11/3/1966</v>
      </c>
      <c r="W156" s="157">
        <v>31</v>
      </c>
      <c r="X156" s="157">
        <v>8</v>
      </c>
      <c r="Y156" s="157">
        <v>2021</v>
      </c>
      <c r="Z156" s="157" t="str">
        <f t="shared" si="523"/>
        <v>31/8/2021</v>
      </c>
    </row>
    <row r="157" spans="1:26" ht="15.75" x14ac:dyDescent="0.25">
      <c r="A157" s="154" t="s">
        <v>117</v>
      </c>
      <c r="B157" s="3">
        <v>5</v>
      </c>
      <c r="C157" t="s">
        <v>176</v>
      </c>
      <c r="D157" s="3" t="s">
        <v>0</v>
      </c>
      <c r="E157" s="155" t="s">
        <v>208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188</v>
      </c>
      <c r="L157" s="3" t="s">
        <v>178</v>
      </c>
      <c r="M157" s="150" t="str">
        <f t="shared" ref="M157" si="530">M156</f>
        <v>Gymnasium</v>
      </c>
      <c r="N157" s="3">
        <v>5</v>
      </c>
      <c r="O157" s="150" t="s">
        <v>185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5"/>
        <v>11/3/1966</v>
      </c>
      <c r="W157" s="157">
        <v>31</v>
      </c>
      <c r="X157" s="157">
        <v>8</v>
      </c>
      <c r="Y157" s="157">
        <v>2021</v>
      </c>
      <c r="Z157" s="157" t="str">
        <f t="shared" si="523"/>
        <v>31/8/2021</v>
      </c>
    </row>
    <row r="158" spans="1:26" ht="15.75" x14ac:dyDescent="0.25">
      <c r="A158" s="154" t="s">
        <v>117</v>
      </c>
      <c r="B158" s="3">
        <v>5</v>
      </c>
      <c r="C158" t="s">
        <v>176</v>
      </c>
      <c r="D158" s="3" t="s">
        <v>0</v>
      </c>
      <c r="E158" s="155" t="s">
        <v>208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188</v>
      </c>
      <c r="L158" s="3" t="s">
        <v>178</v>
      </c>
      <c r="M158" s="150" t="str">
        <f t="shared" ref="M158" si="531">M157</f>
        <v>Gymnasium</v>
      </c>
      <c r="N158" s="3">
        <v>5</v>
      </c>
      <c r="O158" s="150" t="s">
        <v>185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5"/>
        <v>11/3/1966</v>
      </c>
      <c r="W158" s="157">
        <v>31</v>
      </c>
      <c r="X158" s="157">
        <v>8</v>
      </c>
      <c r="Y158" s="157">
        <v>2021</v>
      </c>
      <c r="Z158" s="157" t="str">
        <f t="shared" si="523"/>
        <v>31/8/2021</v>
      </c>
    </row>
    <row r="159" spans="1:26" ht="15.75" x14ac:dyDescent="0.25">
      <c r="A159" s="154" t="s">
        <v>117</v>
      </c>
      <c r="B159" s="3">
        <v>5</v>
      </c>
      <c r="C159" t="s">
        <v>176</v>
      </c>
      <c r="D159" s="3" t="s">
        <v>0</v>
      </c>
      <c r="E159" s="155" t="s">
        <v>208</v>
      </c>
      <c r="F159" s="162" t="s">
        <v>20</v>
      </c>
      <c r="G159" s="150">
        <v>5</v>
      </c>
      <c r="H159" s="150" t="s">
        <v>120</v>
      </c>
      <c r="J159" s="150" t="str">
        <f t="shared" ref="J159:J166" si="532">CONCATENATE(C159,"_",D159,"_",E159,"_",F159,"_",H159)</f>
        <v>ProVisioNET_study_201_01_glasses</v>
      </c>
      <c r="K159" s="156" t="s">
        <v>188</v>
      </c>
      <c r="L159" s="3" t="s">
        <v>178</v>
      </c>
      <c r="M159" s="150" t="str">
        <f t="shared" ref="M159" si="533">M158</f>
        <v>Gymnasium</v>
      </c>
      <c r="N159" s="3">
        <v>5</v>
      </c>
      <c r="O159" s="150" t="s">
        <v>185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5"/>
        <v>11/3/1966</v>
      </c>
      <c r="W159" s="157">
        <v>31</v>
      </c>
      <c r="X159" s="157">
        <v>8</v>
      </c>
      <c r="Y159" s="157">
        <v>2021</v>
      </c>
      <c r="Z159" s="157" t="str">
        <f t="shared" si="523"/>
        <v>31/8/2021</v>
      </c>
    </row>
    <row r="160" spans="1:26" ht="15.75" x14ac:dyDescent="0.25">
      <c r="A160" s="154" t="s">
        <v>117</v>
      </c>
      <c r="B160" s="3">
        <v>5</v>
      </c>
      <c r="C160" t="s">
        <v>176</v>
      </c>
      <c r="D160" s="3" t="s">
        <v>0</v>
      </c>
      <c r="E160" s="155" t="s">
        <v>208</v>
      </c>
      <c r="F160" s="162" t="s">
        <v>20</v>
      </c>
      <c r="G160" s="150">
        <v>5</v>
      </c>
      <c r="H160" s="150" t="s">
        <v>121</v>
      </c>
      <c r="J160" s="150" t="str">
        <f t="shared" si="532"/>
        <v>ProVisioNET_study_201_01_ambient</v>
      </c>
      <c r="K160" s="156" t="s">
        <v>188</v>
      </c>
      <c r="L160" s="3" t="s">
        <v>178</v>
      </c>
      <c r="M160" s="150" t="str">
        <f t="shared" ref="M160" si="534">M159</f>
        <v>Gymnasium</v>
      </c>
      <c r="N160" s="3">
        <v>5</v>
      </c>
      <c r="O160" s="150" t="s">
        <v>185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5"/>
        <v>11/3/1966</v>
      </c>
      <c r="W160" s="157">
        <v>31</v>
      </c>
      <c r="X160" s="157">
        <v>8</v>
      </c>
      <c r="Y160" s="157">
        <v>2021</v>
      </c>
      <c r="Z160" s="157" t="str">
        <f t="shared" si="523"/>
        <v>31/8/2021</v>
      </c>
    </row>
    <row r="161" spans="1:26" ht="15.75" x14ac:dyDescent="0.25">
      <c r="A161" s="154" t="s">
        <v>117</v>
      </c>
      <c r="B161" s="3">
        <v>5</v>
      </c>
      <c r="C161" t="s">
        <v>176</v>
      </c>
      <c r="D161" s="3" t="s">
        <v>0</v>
      </c>
      <c r="E161" s="155" t="s">
        <v>208</v>
      </c>
      <c r="F161" s="162" t="s">
        <v>20</v>
      </c>
      <c r="G161" s="150">
        <v>5</v>
      </c>
      <c r="H161" s="150" t="s">
        <v>122</v>
      </c>
      <c r="J161" s="150" t="str">
        <f t="shared" si="532"/>
        <v>ProVisioNET_study_201_01_ETrawdata</v>
      </c>
      <c r="K161" s="156" t="s">
        <v>188</v>
      </c>
      <c r="L161" s="3" t="s">
        <v>178</v>
      </c>
      <c r="M161" s="150" t="str">
        <f t="shared" ref="M161" si="535">M160</f>
        <v>Gymnasium</v>
      </c>
      <c r="N161" s="3">
        <v>5</v>
      </c>
      <c r="O161" s="150" t="s">
        <v>185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5"/>
        <v>11/3/1966</v>
      </c>
      <c r="W161" s="157">
        <v>31</v>
      </c>
      <c r="X161" s="157">
        <v>8</v>
      </c>
      <c r="Y161" s="157">
        <v>2021</v>
      </c>
      <c r="Z161" s="157" t="str">
        <f t="shared" si="523"/>
        <v>31/8/2021</v>
      </c>
    </row>
    <row r="162" spans="1:26" ht="15.75" x14ac:dyDescent="0.25">
      <c r="A162" s="154" t="s">
        <v>117</v>
      </c>
      <c r="B162" s="3">
        <v>5</v>
      </c>
      <c r="C162" t="s">
        <v>176</v>
      </c>
      <c r="D162" s="3" t="s">
        <v>0</v>
      </c>
      <c r="E162" s="155" t="s">
        <v>208</v>
      </c>
      <c r="F162" s="162" t="s">
        <v>20</v>
      </c>
      <c r="G162" s="150">
        <v>5</v>
      </c>
      <c r="H162" s="150" t="s">
        <v>186</v>
      </c>
      <c r="J162" s="150" t="str">
        <f t="shared" si="532"/>
        <v>ProVisioNET_study_201_01_sri_obs</v>
      </c>
      <c r="K162" s="156" t="s">
        <v>188</v>
      </c>
      <c r="L162" s="3" t="s">
        <v>178</v>
      </c>
      <c r="M162" s="150" t="str">
        <f t="shared" ref="M162" si="536">M161</f>
        <v>Gymnasium</v>
      </c>
      <c r="N162" s="3">
        <v>5</v>
      </c>
      <c r="O162" s="150" t="s">
        <v>185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5"/>
        <v>11/3/1966</v>
      </c>
      <c r="W162" s="157">
        <v>31</v>
      </c>
      <c r="X162" s="157">
        <v>8</v>
      </c>
      <c r="Y162" s="157">
        <v>2021</v>
      </c>
      <c r="Z162" s="157" t="str">
        <f t="shared" si="523"/>
        <v>31/8/2021</v>
      </c>
    </row>
    <row r="163" spans="1:26" ht="15.75" x14ac:dyDescent="0.25">
      <c r="A163" s="154" t="s">
        <v>117</v>
      </c>
      <c r="B163" s="3">
        <v>5</v>
      </c>
      <c r="C163" t="s">
        <v>176</v>
      </c>
      <c r="D163" s="3" t="s">
        <v>0</v>
      </c>
      <c r="E163" s="155" t="s">
        <v>208</v>
      </c>
      <c r="F163" s="162" t="s">
        <v>20</v>
      </c>
      <c r="G163" s="150">
        <v>5</v>
      </c>
      <c r="H163" s="150" t="s">
        <v>180</v>
      </c>
      <c r="J163" s="150" t="str">
        <f t="shared" si="532"/>
        <v>ProVisioNET_study_201_01_sri_ambient</v>
      </c>
      <c r="K163" s="156" t="s">
        <v>188</v>
      </c>
      <c r="L163" s="3" t="s">
        <v>178</v>
      </c>
      <c r="M163" s="150" t="str">
        <f t="shared" ref="M163" si="537">M162</f>
        <v>Gymnasium</v>
      </c>
      <c r="N163" s="3">
        <v>5</v>
      </c>
      <c r="O163" s="150" t="s">
        <v>185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5"/>
        <v>11/3/1966</v>
      </c>
      <c r="W163" s="157">
        <v>31</v>
      </c>
      <c r="X163" s="157">
        <v>8</v>
      </c>
      <c r="Y163" s="157">
        <v>2021</v>
      </c>
      <c r="Z163" s="157" t="str">
        <f t="shared" si="523"/>
        <v>31/8/2021</v>
      </c>
    </row>
    <row r="164" spans="1:26" ht="15.75" x14ac:dyDescent="0.25">
      <c r="A164" s="154" t="s">
        <v>117</v>
      </c>
      <c r="B164" s="3">
        <v>5</v>
      </c>
      <c r="C164" t="s">
        <v>176</v>
      </c>
      <c r="D164" s="3" t="s">
        <v>0</v>
      </c>
      <c r="E164" s="155" t="s">
        <v>208</v>
      </c>
      <c r="F164" s="162" t="s">
        <v>20</v>
      </c>
      <c r="G164" s="150">
        <v>5</v>
      </c>
      <c r="H164" s="150" t="s">
        <v>199</v>
      </c>
      <c r="J164" s="150" t="str">
        <f t="shared" si="532"/>
        <v>ProVisioNET_study_201_01_fitbit</v>
      </c>
      <c r="K164" s="156" t="s">
        <v>188</v>
      </c>
      <c r="L164" s="3" t="s">
        <v>178</v>
      </c>
      <c r="M164" s="150" t="str">
        <f t="shared" ref="M164" si="538">M163</f>
        <v>Gymnasium</v>
      </c>
      <c r="N164" s="3">
        <v>5</v>
      </c>
      <c r="O164" s="150" t="s">
        <v>185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5"/>
        <v>11/3/1966</v>
      </c>
      <c r="W164" s="157">
        <v>31</v>
      </c>
      <c r="X164" s="157">
        <v>8</v>
      </c>
      <c r="Y164" s="157">
        <v>2021</v>
      </c>
      <c r="Z164" s="157" t="str">
        <f t="shared" si="523"/>
        <v>31/8/2021</v>
      </c>
    </row>
    <row r="165" spans="1:26" s="166" customFormat="1" ht="15.75" x14ac:dyDescent="0.25">
      <c r="A165" s="159" t="s">
        <v>117</v>
      </c>
      <c r="B165" s="5">
        <v>5</v>
      </c>
      <c r="C165" s="166" t="s">
        <v>176</v>
      </c>
      <c r="D165" s="5" t="s">
        <v>0</v>
      </c>
      <c r="E165" s="161" t="s">
        <v>208</v>
      </c>
      <c r="F165" s="167" t="s">
        <v>20</v>
      </c>
      <c r="G165" s="160">
        <v>5</v>
      </c>
      <c r="H165" s="160" t="s">
        <v>195</v>
      </c>
      <c r="J165" s="160" t="str">
        <f t="shared" si="532"/>
        <v>ProVisioNET_study_201_01_zed</v>
      </c>
      <c r="K165" s="165" t="s">
        <v>188</v>
      </c>
      <c r="L165" s="5" t="s">
        <v>178</v>
      </c>
      <c r="M165" s="160" t="s">
        <v>183</v>
      </c>
      <c r="N165" s="5">
        <v>5</v>
      </c>
      <c r="O165" s="160" t="s">
        <v>185</v>
      </c>
      <c r="P165" s="160">
        <v>29</v>
      </c>
      <c r="Q165" s="160" t="s">
        <v>11</v>
      </c>
      <c r="R165" s="160" t="s">
        <v>18</v>
      </c>
      <c r="S165" s="160">
        <v>11</v>
      </c>
      <c r="T165" s="160">
        <v>3</v>
      </c>
      <c r="U165" s="160">
        <v>1966</v>
      </c>
      <c r="V165" s="160" t="str">
        <f t="shared" si="525"/>
        <v>11/3/1966</v>
      </c>
      <c r="W165" s="160">
        <v>31</v>
      </c>
      <c r="X165" s="160">
        <v>8</v>
      </c>
      <c r="Y165" s="160">
        <v>2021</v>
      </c>
      <c r="Z165" s="160" t="str">
        <f t="shared" si="523"/>
        <v>31/8/2021</v>
      </c>
    </row>
    <row r="166" spans="1:26" ht="15.75" x14ac:dyDescent="0.25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207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32"/>
        <v>ProVisioNET_study_105_05_label</v>
      </c>
      <c r="K166" s="147" t="s">
        <v>115</v>
      </c>
      <c r="L166" s="151" t="s">
        <v>196</v>
      </c>
      <c r="M166" s="147" t="s">
        <v>183</v>
      </c>
      <c r="N166" s="147">
        <v>5</v>
      </c>
      <c r="O166" s="147" t="s">
        <v>217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75" x14ac:dyDescent="0.25">
      <c r="A167" s="154" t="s">
        <v>117</v>
      </c>
      <c r="B167" s="3">
        <v>6</v>
      </c>
      <c r="C167" t="s">
        <v>176</v>
      </c>
      <c r="D167" s="3" t="s">
        <v>0</v>
      </c>
      <c r="E167" s="155" t="s">
        <v>207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39">CONCATENATE(C167,"_",D167,"_",E167,"_",F167,"_",H167,"_",I167)</f>
        <v>ProVisioNET_study_105_05_cam1_1</v>
      </c>
      <c r="K167" s="156" t="s">
        <v>188</v>
      </c>
      <c r="L167" s="3" t="s">
        <v>196</v>
      </c>
      <c r="M167" s="3" t="s">
        <v>183</v>
      </c>
      <c r="N167" s="3">
        <v>5</v>
      </c>
      <c r="O167" s="150" t="s">
        <v>217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40">W167&amp;"/"&amp;X167&amp;"/"&amp;Y167</f>
        <v>1/9/2021</v>
      </c>
    </row>
    <row r="168" spans="1:26" ht="15.75" x14ac:dyDescent="0.25">
      <c r="A168" s="154" t="s">
        <v>117</v>
      </c>
      <c r="B168" s="3">
        <v>6</v>
      </c>
      <c r="C168" t="s">
        <v>176</v>
      </c>
      <c r="D168" s="3" t="s">
        <v>0</v>
      </c>
      <c r="E168" s="155" t="s">
        <v>207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39"/>
        <v>ProVisioNET_study_105_05_cam1_2</v>
      </c>
      <c r="K168" s="156" t="s">
        <v>188</v>
      </c>
      <c r="L168" s="3" t="s">
        <v>196</v>
      </c>
      <c r="M168" s="3" t="s">
        <v>183</v>
      </c>
      <c r="N168" s="3">
        <v>5</v>
      </c>
      <c r="O168" s="150" t="s">
        <v>217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41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40"/>
        <v>1/9/2021</v>
      </c>
    </row>
    <row r="169" spans="1:26" ht="15.75" x14ac:dyDescent="0.25">
      <c r="A169" s="154" t="s">
        <v>117</v>
      </c>
      <c r="B169" s="3">
        <v>6</v>
      </c>
      <c r="C169" t="s">
        <v>176</v>
      </c>
      <c r="D169" s="3" t="s">
        <v>0</v>
      </c>
      <c r="E169" s="155" t="s">
        <v>207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39"/>
        <v>ProVisioNET_study_105_05_cam2_1</v>
      </c>
      <c r="K169" s="156" t="s">
        <v>188</v>
      </c>
      <c r="L169" s="3" t="s">
        <v>196</v>
      </c>
      <c r="M169" s="3" t="s">
        <v>183</v>
      </c>
      <c r="N169" s="3">
        <v>5</v>
      </c>
      <c r="O169" s="150" t="s">
        <v>217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41"/>
        <v>29/1/1998</v>
      </c>
      <c r="W169" s="157">
        <v>1</v>
      </c>
      <c r="X169" s="157">
        <v>9</v>
      </c>
      <c r="Y169" s="157">
        <v>2021</v>
      </c>
      <c r="Z169" s="157" t="str">
        <f t="shared" si="540"/>
        <v>1/9/2021</v>
      </c>
    </row>
    <row r="170" spans="1:26" ht="15.75" x14ac:dyDescent="0.25">
      <c r="A170" s="154" t="s">
        <v>117</v>
      </c>
      <c r="B170" s="3">
        <v>6</v>
      </c>
      <c r="C170" t="s">
        <v>176</v>
      </c>
      <c r="D170" s="3" t="s">
        <v>0</v>
      </c>
      <c r="E170" s="155" t="s">
        <v>207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39"/>
        <v>ProVisioNET_study_105_05_cam2_2</v>
      </c>
      <c r="K170" s="156" t="s">
        <v>188</v>
      </c>
      <c r="L170" s="3" t="s">
        <v>196</v>
      </c>
      <c r="M170" s="3" t="s">
        <v>183</v>
      </c>
      <c r="N170" s="3">
        <v>5</v>
      </c>
      <c r="O170" s="150" t="s">
        <v>217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41"/>
        <v>29/1/1998</v>
      </c>
      <c r="W170" s="157">
        <v>1</v>
      </c>
      <c r="X170" s="157">
        <v>9</v>
      </c>
      <c r="Y170" s="157">
        <v>2021</v>
      </c>
      <c r="Z170" s="157" t="str">
        <f t="shared" si="540"/>
        <v>1/9/2021</v>
      </c>
    </row>
    <row r="171" spans="1:26" ht="15.75" x14ac:dyDescent="0.25">
      <c r="A171" s="154" t="s">
        <v>117</v>
      </c>
      <c r="B171" s="3">
        <v>6</v>
      </c>
      <c r="C171" t="s">
        <v>176</v>
      </c>
      <c r="D171" s="3" t="s">
        <v>0</v>
      </c>
      <c r="E171" s="155" t="s">
        <v>207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39"/>
        <v>ProVisioNET_study_105_05_cam3_1</v>
      </c>
      <c r="K171" s="156" t="s">
        <v>188</v>
      </c>
      <c r="L171" s="3" t="s">
        <v>196</v>
      </c>
      <c r="M171" s="3" t="s">
        <v>183</v>
      </c>
      <c r="N171" s="3">
        <v>5</v>
      </c>
      <c r="O171" s="150" t="s">
        <v>217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41"/>
        <v>29/1/1998</v>
      </c>
      <c r="W171" s="157">
        <v>1</v>
      </c>
      <c r="X171" s="157">
        <v>9</v>
      </c>
      <c r="Y171" s="157">
        <v>2021</v>
      </c>
      <c r="Z171" s="157" t="str">
        <f t="shared" si="540"/>
        <v>1/9/2021</v>
      </c>
    </row>
    <row r="172" spans="1:26" ht="15.75" x14ac:dyDescent="0.25">
      <c r="A172" s="154" t="s">
        <v>117</v>
      </c>
      <c r="B172" s="3">
        <v>6</v>
      </c>
      <c r="C172" t="s">
        <v>176</v>
      </c>
      <c r="D172" s="3" t="s">
        <v>0</v>
      </c>
      <c r="E172" s="155" t="s">
        <v>207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39"/>
        <v>ProVisioNET_study_105_05_cam3_2</v>
      </c>
      <c r="K172" s="156" t="s">
        <v>188</v>
      </c>
      <c r="L172" s="3" t="s">
        <v>196</v>
      </c>
      <c r="M172" s="3" t="s">
        <v>183</v>
      </c>
      <c r="N172" s="3">
        <v>5</v>
      </c>
      <c r="O172" s="150" t="s">
        <v>217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41"/>
        <v>29/1/1998</v>
      </c>
      <c r="W172" s="157">
        <v>1</v>
      </c>
      <c r="X172" s="157">
        <v>9</v>
      </c>
      <c r="Y172" s="157">
        <v>2021</v>
      </c>
      <c r="Z172" s="157" t="str">
        <f t="shared" si="540"/>
        <v>1/9/2021</v>
      </c>
    </row>
    <row r="173" spans="1:26" ht="15.75" x14ac:dyDescent="0.25">
      <c r="A173" s="154" t="s">
        <v>117</v>
      </c>
      <c r="B173" s="3">
        <v>6</v>
      </c>
      <c r="C173" t="s">
        <v>176</v>
      </c>
      <c r="D173" s="3" t="s">
        <v>0</v>
      </c>
      <c r="E173" s="155" t="s">
        <v>207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39"/>
        <v>ProVisioNET_study_105_05_cam4_1</v>
      </c>
      <c r="K173" s="156" t="s">
        <v>188</v>
      </c>
      <c r="L173" s="3" t="s">
        <v>196</v>
      </c>
      <c r="M173" s="3" t="s">
        <v>183</v>
      </c>
      <c r="N173" s="3">
        <v>5</v>
      </c>
      <c r="O173" s="150" t="s">
        <v>217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41"/>
        <v>29/1/1998</v>
      </c>
      <c r="W173" s="157">
        <v>1</v>
      </c>
      <c r="X173" s="157">
        <v>9</v>
      </c>
      <c r="Y173" s="157">
        <v>2021</v>
      </c>
      <c r="Z173" s="157" t="str">
        <f t="shared" si="540"/>
        <v>1/9/2021</v>
      </c>
    </row>
    <row r="174" spans="1:26" ht="15.75" x14ac:dyDescent="0.25">
      <c r="A174" s="154" t="s">
        <v>117</v>
      </c>
      <c r="B174" s="3">
        <v>6</v>
      </c>
      <c r="C174" t="s">
        <v>176</v>
      </c>
      <c r="D174" s="3" t="s">
        <v>0</v>
      </c>
      <c r="E174" s="155" t="s">
        <v>207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39"/>
        <v>ProVisioNET_study_105_05_cam4_2</v>
      </c>
      <c r="K174" s="156" t="s">
        <v>188</v>
      </c>
      <c r="L174" s="3" t="s">
        <v>196</v>
      </c>
      <c r="M174" s="3" t="s">
        <v>183</v>
      </c>
      <c r="N174" s="3">
        <v>5</v>
      </c>
      <c r="O174" s="150" t="s">
        <v>217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41"/>
        <v>29/1/1998</v>
      </c>
      <c r="W174" s="157">
        <v>1</v>
      </c>
      <c r="X174" s="157">
        <v>9</v>
      </c>
      <c r="Y174" s="157">
        <v>2021</v>
      </c>
      <c r="Z174" s="157" t="str">
        <f t="shared" si="540"/>
        <v>1/9/2021</v>
      </c>
    </row>
    <row r="175" spans="1:26" ht="15.75" x14ac:dyDescent="0.25">
      <c r="A175" s="154" t="s">
        <v>117</v>
      </c>
      <c r="B175" s="3">
        <v>6</v>
      </c>
      <c r="C175" t="s">
        <v>176</v>
      </c>
      <c r="D175" s="3" t="s">
        <v>0</v>
      </c>
      <c r="E175" s="155" t="s">
        <v>207</v>
      </c>
      <c r="F175" s="162" t="s">
        <v>127</v>
      </c>
      <c r="G175" s="150">
        <v>6</v>
      </c>
      <c r="H175" s="150" t="s">
        <v>120</v>
      </c>
      <c r="J175" s="150" t="str">
        <f t="shared" ref="J175:J182" si="542">CONCATENATE(C175,"_",D175,"_",E175,"_",F175,"_",H175)</f>
        <v>ProVisioNET_study_105_05_glasses</v>
      </c>
      <c r="K175" s="156" t="s">
        <v>188</v>
      </c>
      <c r="L175" s="3" t="s">
        <v>196</v>
      </c>
      <c r="M175" s="3" t="s">
        <v>183</v>
      </c>
      <c r="N175" s="3">
        <v>5</v>
      </c>
      <c r="O175" s="150" t="s">
        <v>217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41"/>
        <v>29/1/1998</v>
      </c>
      <c r="W175" s="157">
        <v>1</v>
      </c>
      <c r="X175" s="157">
        <v>9</v>
      </c>
      <c r="Y175" s="157">
        <v>2021</v>
      </c>
      <c r="Z175" s="157" t="str">
        <f t="shared" si="540"/>
        <v>1/9/2021</v>
      </c>
    </row>
    <row r="176" spans="1:26" ht="15.75" x14ac:dyDescent="0.25">
      <c r="A176" s="154" t="s">
        <v>117</v>
      </c>
      <c r="B176" s="3">
        <v>6</v>
      </c>
      <c r="C176" t="s">
        <v>176</v>
      </c>
      <c r="D176" s="3" t="s">
        <v>0</v>
      </c>
      <c r="E176" s="155" t="s">
        <v>207</v>
      </c>
      <c r="F176" s="162" t="s">
        <v>127</v>
      </c>
      <c r="G176" s="150">
        <v>6</v>
      </c>
      <c r="H176" s="150" t="s">
        <v>121</v>
      </c>
      <c r="J176" s="150" t="str">
        <f t="shared" si="542"/>
        <v>ProVisioNET_study_105_05_ambient</v>
      </c>
      <c r="K176" s="156" t="s">
        <v>188</v>
      </c>
      <c r="L176" s="3" t="s">
        <v>196</v>
      </c>
      <c r="M176" s="3" t="s">
        <v>183</v>
      </c>
      <c r="N176" s="3">
        <v>5</v>
      </c>
      <c r="O176" s="150" t="s">
        <v>217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41"/>
        <v>29/1/1998</v>
      </c>
      <c r="W176" s="157">
        <v>1</v>
      </c>
      <c r="X176" s="157">
        <v>9</v>
      </c>
      <c r="Y176" s="157">
        <v>2021</v>
      </c>
      <c r="Z176" s="157" t="str">
        <f t="shared" si="540"/>
        <v>1/9/2021</v>
      </c>
    </row>
    <row r="177" spans="1:26" ht="15.75" x14ac:dyDescent="0.25">
      <c r="A177" s="154" t="s">
        <v>117</v>
      </c>
      <c r="B177" s="3">
        <v>6</v>
      </c>
      <c r="C177" t="s">
        <v>176</v>
      </c>
      <c r="D177" s="3" t="s">
        <v>0</v>
      </c>
      <c r="E177" s="155" t="s">
        <v>207</v>
      </c>
      <c r="F177" s="162" t="s">
        <v>127</v>
      </c>
      <c r="G177" s="150">
        <v>6</v>
      </c>
      <c r="H177" s="150" t="s">
        <v>122</v>
      </c>
      <c r="J177" s="150" t="str">
        <f t="shared" si="542"/>
        <v>ProVisioNET_study_105_05_ETrawdata</v>
      </c>
      <c r="K177" s="156" t="s">
        <v>188</v>
      </c>
      <c r="L177" s="3" t="s">
        <v>196</v>
      </c>
      <c r="M177" s="3" t="s">
        <v>183</v>
      </c>
      <c r="N177" s="3">
        <v>5</v>
      </c>
      <c r="O177" s="150" t="s">
        <v>217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41"/>
        <v>29/1/1998</v>
      </c>
      <c r="W177" s="157">
        <v>1</v>
      </c>
      <c r="X177" s="157">
        <v>9</v>
      </c>
      <c r="Y177" s="157">
        <v>2021</v>
      </c>
      <c r="Z177" s="157" t="str">
        <f t="shared" si="540"/>
        <v>1/9/2021</v>
      </c>
    </row>
    <row r="178" spans="1:26" ht="15.75" x14ac:dyDescent="0.25">
      <c r="A178" s="154" t="s">
        <v>117</v>
      </c>
      <c r="B178" s="3">
        <v>6</v>
      </c>
      <c r="C178" t="s">
        <v>176</v>
      </c>
      <c r="D178" s="3" t="s">
        <v>0</v>
      </c>
      <c r="E178" s="155" t="s">
        <v>207</v>
      </c>
      <c r="F178" s="162" t="s">
        <v>127</v>
      </c>
      <c r="G178" s="150">
        <v>6</v>
      </c>
      <c r="H178" s="150" t="s">
        <v>186</v>
      </c>
      <c r="J178" s="150" t="str">
        <f t="shared" si="542"/>
        <v>ProVisioNET_study_105_05_sri_obs</v>
      </c>
      <c r="K178" s="156" t="s">
        <v>188</v>
      </c>
      <c r="L178" s="3" t="s">
        <v>196</v>
      </c>
      <c r="M178" s="3" t="s">
        <v>183</v>
      </c>
      <c r="N178" s="3">
        <v>5</v>
      </c>
      <c r="O178" s="150" t="s">
        <v>217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41"/>
        <v>29/1/1998</v>
      </c>
      <c r="W178" s="157">
        <v>1</v>
      </c>
      <c r="X178" s="157">
        <v>9</v>
      </c>
      <c r="Y178" s="157">
        <v>2021</v>
      </c>
      <c r="Z178" s="157" t="str">
        <f t="shared" si="540"/>
        <v>1/9/2021</v>
      </c>
    </row>
    <row r="179" spans="1:26" ht="15.75" x14ac:dyDescent="0.25">
      <c r="A179" s="154" t="s">
        <v>117</v>
      </c>
      <c r="B179" s="3">
        <v>6</v>
      </c>
      <c r="C179" t="s">
        <v>176</v>
      </c>
      <c r="D179" s="3" t="s">
        <v>0</v>
      </c>
      <c r="E179" s="155" t="s">
        <v>207</v>
      </c>
      <c r="F179" s="162" t="s">
        <v>127</v>
      </c>
      <c r="G179" s="150">
        <v>6</v>
      </c>
      <c r="H179" s="150" t="s">
        <v>180</v>
      </c>
      <c r="J179" s="150" t="str">
        <f t="shared" si="542"/>
        <v>ProVisioNET_study_105_05_sri_ambient</v>
      </c>
      <c r="K179" s="156" t="s">
        <v>188</v>
      </c>
      <c r="L179" s="3" t="s">
        <v>196</v>
      </c>
      <c r="M179" s="3" t="s">
        <v>183</v>
      </c>
      <c r="N179" s="3">
        <v>5</v>
      </c>
      <c r="O179" s="150" t="s">
        <v>217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41"/>
        <v>29/1/1998</v>
      </c>
      <c r="W179" s="157">
        <v>1</v>
      </c>
      <c r="X179" s="157">
        <v>9</v>
      </c>
      <c r="Y179" s="157">
        <v>2021</v>
      </c>
      <c r="Z179" s="157" t="str">
        <f t="shared" si="540"/>
        <v>1/9/2021</v>
      </c>
    </row>
    <row r="180" spans="1:26" ht="15.75" x14ac:dyDescent="0.25">
      <c r="A180" s="154" t="s">
        <v>117</v>
      </c>
      <c r="B180" s="3">
        <v>6</v>
      </c>
      <c r="C180" t="s">
        <v>176</v>
      </c>
      <c r="D180" s="3" t="s">
        <v>0</v>
      </c>
      <c r="E180" s="155" t="s">
        <v>207</v>
      </c>
      <c r="F180" s="162" t="s">
        <v>127</v>
      </c>
      <c r="G180" s="150">
        <v>6</v>
      </c>
      <c r="H180" s="150" t="s">
        <v>199</v>
      </c>
      <c r="J180" s="150" t="str">
        <f t="shared" si="542"/>
        <v>ProVisioNET_study_105_05_fitbit</v>
      </c>
      <c r="K180" s="156" t="s">
        <v>188</v>
      </c>
      <c r="L180" s="3" t="s">
        <v>196</v>
      </c>
      <c r="M180" s="3" t="s">
        <v>183</v>
      </c>
      <c r="N180" s="3">
        <v>5</v>
      </c>
      <c r="O180" s="150" t="s">
        <v>217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41"/>
        <v>29/1/1998</v>
      </c>
      <c r="W180" s="157">
        <v>1</v>
      </c>
      <c r="X180" s="157">
        <v>9</v>
      </c>
      <c r="Y180" s="157">
        <v>2021</v>
      </c>
      <c r="Z180" s="157" t="str">
        <f t="shared" si="540"/>
        <v>1/9/2021</v>
      </c>
    </row>
    <row r="181" spans="1:26" s="166" customFormat="1" ht="15.75" x14ac:dyDescent="0.25">
      <c r="A181" s="159" t="s">
        <v>117</v>
      </c>
      <c r="B181" s="5">
        <v>6</v>
      </c>
      <c r="C181" s="166" t="s">
        <v>176</v>
      </c>
      <c r="D181" s="5" t="s">
        <v>0</v>
      </c>
      <c r="E181" s="161" t="s">
        <v>207</v>
      </c>
      <c r="F181" s="167" t="s">
        <v>127</v>
      </c>
      <c r="G181" s="160">
        <v>6</v>
      </c>
      <c r="H181" s="160" t="s">
        <v>195</v>
      </c>
      <c r="J181" s="160" t="str">
        <f t="shared" si="542"/>
        <v>ProVisioNET_study_105_05_zed</v>
      </c>
      <c r="K181" s="165" t="s">
        <v>188</v>
      </c>
      <c r="L181" s="5" t="s">
        <v>196</v>
      </c>
      <c r="M181" s="5" t="s">
        <v>183</v>
      </c>
      <c r="N181" s="5">
        <v>5</v>
      </c>
      <c r="O181" s="160" t="s">
        <v>217</v>
      </c>
      <c r="P181" s="160">
        <v>0</v>
      </c>
      <c r="Q181" s="160" t="s">
        <v>11</v>
      </c>
      <c r="R181" s="160" t="s">
        <v>18</v>
      </c>
      <c r="S181" s="5">
        <v>29</v>
      </c>
      <c r="T181" s="5">
        <v>1</v>
      </c>
      <c r="U181" s="5">
        <v>1998</v>
      </c>
      <c r="V181" s="5" t="str">
        <f t="shared" si="541"/>
        <v>29/1/1998</v>
      </c>
      <c r="W181" s="160">
        <v>1</v>
      </c>
      <c r="X181" s="160">
        <v>9</v>
      </c>
      <c r="Y181" s="160">
        <v>2021</v>
      </c>
      <c r="Z181" s="160" t="str">
        <f t="shared" si="540"/>
        <v>1/9/2021</v>
      </c>
    </row>
    <row r="182" spans="1:26" ht="15.75" x14ac:dyDescent="0.25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211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42"/>
        <v>ProVisioNET_study_106_06_label</v>
      </c>
      <c r="K182" s="147" t="s">
        <v>115</v>
      </c>
      <c r="L182" s="151" t="s">
        <v>196</v>
      </c>
      <c r="M182" s="147" t="s">
        <v>183</v>
      </c>
      <c r="N182" s="147">
        <v>5</v>
      </c>
      <c r="O182" s="147" t="s">
        <v>191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75" x14ac:dyDescent="0.25">
      <c r="A183" s="154" t="s">
        <v>117</v>
      </c>
      <c r="B183" s="3">
        <v>7</v>
      </c>
      <c r="C183" t="s">
        <v>176</v>
      </c>
      <c r="D183" s="3" t="s">
        <v>0</v>
      </c>
      <c r="E183" s="155" t="s">
        <v>211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43">CONCATENATE(C183,"_",D183,"_",E183,"_",F183,"_",H183,"_",I183)</f>
        <v>ProVisioNET_study_106_06_cam1_1</v>
      </c>
      <c r="K183" s="156" t="s">
        <v>188</v>
      </c>
      <c r="L183" s="3" t="s">
        <v>196</v>
      </c>
      <c r="M183" s="3" t="s">
        <v>183</v>
      </c>
      <c r="N183" s="3">
        <v>5</v>
      </c>
      <c r="O183" s="3" t="s">
        <v>191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44">W183&amp;"/"&amp;X183&amp;"/"&amp;Y183</f>
        <v>15/9/2021</v>
      </c>
    </row>
    <row r="184" spans="1:26" ht="15.75" x14ac:dyDescent="0.25">
      <c r="A184" s="154" t="s">
        <v>117</v>
      </c>
      <c r="B184" s="3">
        <v>7</v>
      </c>
      <c r="C184" t="s">
        <v>176</v>
      </c>
      <c r="D184" s="3" t="s">
        <v>0</v>
      </c>
      <c r="E184" s="155" t="s">
        <v>211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43"/>
        <v>ProVisioNET_study_106_06_cam1_2</v>
      </c>
      <c r="K184" s="156" t="s">
        <v>188</v>
      </c>
      <c r="L184" s="3" t="s">
        <v>196</v>
      </c>
      <c r="M184" s="3" t="s">
        <v>183</v>
      </c>
      <c r="N184" s="3">
        <v>5</v>
      </c>
      <c r="O184" s="3" t="s">
        <v>191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45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44"/>
        <v>15/9/2021</v>
      </c>
    </row>
    <row r="185" spans="1:26" ht="15.75" x14ac:dyDescent="0.25">
      <c r="A185" s="154" t="s">
        <v>117</v>
      </c>
      <c r="B185" s="3">
        <v>7</v>
      </c>
      <c r="C185" t="s">
        <v>176</v>
      </c>
      <c r="D185" s="3" t="s">
        <v>0</v>
      </c>
      <c r="E185" s="155" t="s">
        <v>211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43"/>
        <v>ProVisioNET_study_106_06_cam2_1</v>
      </c>
      <c r="K185" s="156" t="s">
        <v>188</v>
      </c>
      <c r="L185" s="3" t="s">
        <v>196</v>
      </c>
      <c r="M185" s="3" t="s">
        <v>183</v>
      </c>
      <c r="N185" s="3">
        <v>5</v>
      </c>
      <c r="O185" s="3" t="s">
        <v>191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45"/>
        <v>16/8/1996</v>
      </c>
      <c r="W185" s="157">
        <v>15</v>
      </c>
      <c r="X185" s="157">
        <v>9</v>
      </c>
      <c r="Y185" s="157">
        <v>2021</v>
      </c>
      <c r="Z185" s="157" t="str">
        <f t="shared" si="544"/>
        <v>15/9/2021</v>
      </c>
    </row>
    <row r="186" spans="1:26" ht="15.75" x14ac:dyDescent="0.25">
      <c r="A186" s="154" t="s">
        <v>117</v>
      </c>
      <c r="B186" s="3">
        <v>7</v>
      </c>
      <c r="C186" t="s">
        <v>176</v>
      </c>
      <c r="D186" s="3" t="s">
        <v>0</v>
      </c>
      <c r="E186" s="155" t="s">
        <v>211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43"/>
        <v>ProVisioNET_study_106_06_cam2_2</v>
      </c>
      <c r="K186" s="156" t="s">
        <v>188</v>
      </c>
      <c r="L186" s="3" t="s">
        <v>196</v>
      </c>
      <c r="M186" s="3" t="s">
        <v>183</v>
      </c>
      <c r="N186" s="3">
        <v>5</v>
      </c>
      <c r="O186" s="3" t="s">
        <v>191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45"/>
        <v>16/8/1996</v>
      </c>
      <c r="W186" s="157">
        <v>15</v>
      </c>
      <c r="X186" s="157">
        <v>9</v>
      </c>
      <c r="Y186" s="157">
        <v>2021</v>
      </c>
      <c r="Z186" s="157" t="str">
        <f t="shared" si="544"/>
        <v>15/9/2021</v>
      </c>
    </row>
    <row r="187" spans="1:26" ht="15.75" x14ac:dyDescent="0.25">
      <c r="A187" s="154" t="s">
        <v>117</v>
      </c>
      <c r="B187" s="3">
        <v>7</v>
      </c>
      <c r="C187" t="s">
        <v>176</v>
      </c>
      <c r="D187" s="3" t="s">
        <v>0</v>
      </c>
      <c r="E187" s="155" t="s">
        <v>211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43"/>
        <v>ProVisioNET_study_106_06_cam3_1</v>
      </c>
      <c r="K187" s="156" t="s">
        <v>188</v>
      </c>
      <c r="L187" s="3" t="s">
        <v>196</v>
      </c>
      <c r="M187" s="3" t="s">
        <v>183</v>
      </c>
      <c r="N187" s="3">
        <v>5</v>
      </c>
      <c r="O187" s="3" t="s">
        <v>191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45"/>
        <v>16/8/1996</v>
      </c>
      <c r="W187" s="157">
        <v>15</v>
      </c>
      <c r="X187" s="157">
        <v>9</v>
      </c>
      <c r="Y187" s="157">
        <v>2021</v>
      </c>
      <c r="Z187" s="157" t="str">
        <f t="shared" si="544"/>
        <v>15/9/2021</v>
      </c>
    </row>
    <row r="188" spans="1:26" ht="15.75" x14ac:dyDescent="0.25">
      <c r="A188" s="154" t="s">
        <v>117</v>
      </c>
      <c r="B188" s="3">
        <v>7</v>
      </c>
      <c r="C188" t="s">
        <v>176</v>
      </c>
      <c r="D188" s="3" t="s">
        <v>0</v>
      </c>
      <c r="E188" s="155" t="s">
        <v>211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43"/>
        <v>ProVisioNET_study_106_06_cam3_2</v>
      </c>
      <c r="K188" s="156" t="s">
        <v>188</v>
      </c>
      <c r="L188" s="3" t="s">
        <v>196</v>
      </c>
      <c r="M188" s="3" t="s">
        <v>183</v>
      </c>
      <c r="N188" s="3">
        <v>5</v>
      </c>
      <c r="O188" s="3" t="s">
        <v>191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45"/>
        <v>16/8/1996</v>
      </c>
      <c r="W188" s="157">
        <v>15</v>
      </c>
      <c r="X188" s="157">
        <v>9</v>
      </c>
      <c r="Y188" s="157">
        <v>2021</v>
      </c>
      <c r="Z188" s="157" t="str">
        <f t="shared" si="544"/>
        <v>15/9/2021</v>
      </c>
    </row>
    <row r="189" spans="1:26" ht="15.75" x14ac:dyDescent="0.25">
      <c r="A189" s="154" t="s">
        <v>117</v>
      </c>
      <c r="B189" s="3">
        <v>7</v>
      </c>
      <c r="C189" t="s">
        <v>176</v>
      </c>
      <c r="D189" s="3" t="s">
        <v>0</v>
      </c>
      <c r="E189" s="155" t="s">
        <v>211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43"/>
        <v>ProVisioNET_study_106_06_cam4_1</v>
      </c>
      <c r="K189" s="156" t="s">
        <v>188</v>
      </c>
      <c r="L189" s="3" t="s">
        <v>196</v>
      </c>
      <c r="M189" s="3" t="s">
        <v>183</v>
      </c>
      <c r="N189" s="3">
        <v>5</v>
      </c>
      <c r="O189" s="3" t="s">
        <v>191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45"/>
        <v>16/8/1996</v>
      </c>
      <c r="W189" s="157">
        <v>15</v>
      </c>
      <c r="X189" s="157">
        <v>9</v>
      </c>
      <c r="Y189" s="157">
        <v>2021</v>
      </c>
      <c r="Z189" s="157" t="str">
        <f t="shared" si="544"/>
        <v>15/9/2021</v>
      </c>
    </row>
    <row r="190" spans="1:26" ht="15.75" x14ac:dyDescent="0.25">
      <c r="A190" s="154" t="s">
        <v>117</v>
      </c>
      <c r="B190" s="3">
        <v>7</v>
      </c>
      <c r="C190" t="s">
        <v>176</v>
      </c>
      <c r="D190" s="3" t="s">
        <v>0</v>
      </c>
      <c r="E190" s="155" t="s">
        <v>211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43"/>
        <v>ProVisioNET_study_106_06_cam4_2</v>
      </c>
      <c r="K190" s="156" t="s">
        <v>188</v>
      </c>
      <c r="L190" s="3" t="s">
        <v>196</v>
      </c>
      <c r="M190" s="3" t="s">
        <v>183</v>
      </c>
      <c r="N190" s="3">
        <v>5</v>
      </c>
      <c r="O190" s="3" t="s">
        <v>191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45"/>
        <v>16/8/1996</v>
      </c>
      <c r="W190" s="157">
        <v>15</v>
      </c>
      <c r="X190" s="157">
        <v>9</v>
      </c>
      <c r="Y190" s="157">
        <v>2021</v>
      </c>
      <c r="Z190" s="157" t="str">
        <f t="shared" si="544"/>
        <v>15/9/2021</v>
      </c>
    </row>
    <row r="191" spans="1:26" ht="15.75" x14ac:dyDescent="0.25">
      <c r="A191" s="154" t="s">
        <v>117</v>
      </c>
      <c r="B191" s="3">
        <v>7</v>
      </c>
      <c r="C191" t="s">
        <v>176</v>
      </c>
      <c r="D191" s="3" t="s">
        <v>0</v>
      </c>
      <c r="E191" s="155" t="s">
        <v>211</v>
      </c>
      <c r="F191" s="162" t="s">
        <v>128</v>
      </c>
      <c r="G191" s="150">
        <v>7</v>
      </c>
      <c r="H191" s="150" t="s">
        <v>120</v>
      </c>
      <c r="J191" s="150" t="str">
        <f t="shared" ref="J191:J198" si="546">CONCATENATE(C191,"_",D191,"_",E191,"_",F191,"_",H191)</f>
        <v>ProVisioNET_study_106_06_glasses</v>
      </c>
      <c r="K191" s="156" t="s">
        <v>188</v>
      </c>
      <c r="L191" s="3" t="s">
        <v>196</v>
      </c>
      <c r="M191" s="3" t="s">
        <v>183</v>
      </c>
      <c r="N191" s="3">
        <v>5</v>
      </c>
      <c r="O191" s="3" t="s">
        <v>191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45"/>
        <v>16/8/1996</v>
      </c>
      <c r="W191" s="157">
        <v>15</v>
      </c>
      <c r="X191" s="157">
        <v>9</v>
      </c>
      <c r="Y191" s="157">
        <v>2021</v>
      </c>
      <c r="Z191" s="157" t="str">
        <f t="shared" si="544"/>
        <v>15/9/2021</v>
      </c>
    </row>
    <row r="192" spans="1:26" ht="15.75" x14ac:dyDescent="0.25">
      <c r="A192" s="154" t="s">
        <v>117</v>
      </c>
      <c r="B192" s="3">
        <v>7</v>
      </c>
      <c r="C192" t="s">
        <v>176</v>
      </c>
      <c r="D192" s="3" t="s">
        <v>0</v>
      </c>
      <c r="E192" s="155" t="s">
        <v>211</v>
      </c>
      <c r="F192" s="162" t="s">
        <v>128</v>
      </c>
      <c r="G192" s="150">
        <v>7</v>
      </c>
      <c r="H192" s="150" t="s">
        <v>121</v>
      </c>
      <c r="J192" s="150" t="str">
        <f t="shared" si="546"/>
        <v>ProVisioNET_study_106_06_ambient</v>
      </c>
      <c r="K192" s="156" t="s">
        <v>188</v>
      </c>
      <c r="L192" s="3" t="s">
        <v>196</v>
      </c>
      <c r="M192" s="3" t="s">
        <v>183</v>
      </c>
      <c r="N192" s="3">
        <v>5</v>
      </c>
      <c r="O192" s="3" t="s">
        <v>191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45"/>
        <v>16/8/1996</v>
      </c>
      <c r="W192" s="157">
        <v>15</v>
      </c>
      <c r="X192" s="157">
        <v>9</v>
      </c>
      <c r="Y192" s="157">
        <v>2021</v>
      </c>
      <c r="Z192" s="157" t="str">
        <f t="shared" si="544"/>
        <v>15/9/2021</v>
      </c>
    </row>
    <row r="193" spans="1:26" ht="15.75" x14ac:dyDescent="0.25">
      <c r="A193" s="154" t="s">
        <v>117</v>
      </c>
      <c r="B193" s="3">
        <v>7</v>
      </c>
      <c r="C193" t="s">
        <v>176</v>
      </c>
      <c r="D193" s="3" t="s">
        <v>0</v>
      </c>
      <c r="E193" s="155" t="s">
        <v>211</v>
      </c>
      <c r="F193" s="162" t="s">
        <v>128</v>
      </c>
      <c r="G193" s="150">
        <v>7</v>
      </c>
      <c r="H193" s="150" t="s">
        <v>122</v>
      </c>
      <c r="J193" s="150" t="str">
        <f t="shared" si="546"/>
        <v>ProVisioNET_study_106_06_ETrawdata</v>
      </c>
      <c r="K193" s="156" t="s">
        <v>188</v>
      </c>
      <c r="L193" s="3" t="s">
        <v>196</v>
      </c>
      <c r="M193" s="3" t="s">
        <v>183</v>
      </c>
      <c r="N193" s="3">
        <v>5</v>
      </c>
      <c r="O193" s="3" t="s">
        <v>191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45"/>
        <v>16/8/1996</v>
      </c>
      <c r="W193" s="157">
        <v>15</v>
      </c>
      <c r="X193" s="157">
        <v>9</v>
      </c>
      <c r="Y193" s="157">
        <v>2021</v>
      </c>
      <c r="Z193" s="157" t="str">
        <f t="shared" si="544"/>
        <v>15/9/2021</v>
      </c>
    </row>
    <row r="194" spans="1:26" ht="15.75" x14ac:dyDescent="0.25">
      <c r="A194" s="154" t="s">
        <v>117</v>
      </c>
      <c r="B194" s="3">
        <v>7</v>
      </c>
      <c r="C194" t="s">
        <v>176</v>
      </c>
      <c r="D194" s="3" t="s">
        <v>0</v>
      </c>
      <c r="E194" s="155" t="s">
        <v>211</v>
      </c>
      <c r="F194" s="162" t="s">
        <v>128</v>
      </c>
      <c r="G194" s="150">
        <v>7</v>
      </c>
      <c r="H194" s="150" t="s">
        <v>186</v>
      </c>
      <c r="J194" s="150" t="str">
        <f t="shared" si="546"/>
        <v>ProVisioNET_study_106_06_sri_obs</v>
      </c>
      <c r="K194" s="156" t="s">
        <v>188</v>
      </c>
      <c r="L194" s="3" t="s">
        <v>196</v>
      </c>
      <c r="M194" s="3" t="s">
        <v>183</v>
      </c>
      <c r="N194" s="3">
        <v>5</v>
      </c>
      <c r="O194" s="3" t="s">
        <v>191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45"/>
        <v>16/8/1996</v>
      </c>
      <c r="W194" s="157">
        <v>15</v>
      </c>
      <c r="X194" s="157">
        <v>9</v>
      </c>
      <c r="Y194" s="157">
        <v>2021</v>
      </c>
      <c r="Z194" s="157" t="str">
        <f t="shared" si="544"/>
        <v>15/9/2021</v>
      </c>
    </row>
    <row r="195" spans="1:26" ht="15.75" x14ac:dyDescent="0.25">
      <c r="A195" s="154" t="s">
        <v>117</v>
      </c>
      <c r="B195" s="3">
        <v>7</v>
      </c>
      <c r="C195" t="s">
        <v>176</v>
      </c>
      <c r="D195" s="3" t="s">
        <v>0</v>
      </c>
      <c r="E195" s="155" t="s">
        <v>211</v>
      </c>
      <c r="F195" s="162" t="s">
        <v>128</v>
      </c>
      <c r="G195" s="150">
        <v>7</v>
      </c>
      <c r="H195" s="150" t="s">
        <v>180</v>
      </c>
      <c r="J195" s="150" t="str">
        <f t="shared" si="546"/>
        <v>ProVisioNET_study_106_06_sri_ambient</v>
      </c>
      <c r="K195" s="156" t="s">
        <v>188</v>
      </c>
      <c r="L195" s="3" t="s">
        <v>196</v>
      </c>
      <c r="M195" s="3" t="s">
        <v>183</v>
      </c>
      <c r="N195" s="3">
        <v>5</v>
      </c>
      <c r="O195" s="3" t="s">
        <v>191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45"/>
        <v>16/8/1996</v>
      </c>
      <c r="W195" s="157">
        <v>15</v>
      </c>
      <c r="X195" s="157">
        <v>9</v>
      </c>
      <c r="Y195" s="157">
        <v>2021</v>
      </c>
      <c r="Z195" s="157" t="str">
        <f t="shared" si="544"/>
        <v>15/9/2021</v>
      </c>
    </row>
    <row r="196" spans="1:26" ht="15.75" x14ac:dyDescent="0.25">
      <c r="A196" s="154" t="s">
        <v>117</v>
      </c>
      <c r="B196" s="3">
        <v>7</v>
      </c>
      <c r="C196" t="s">
        <v>176</v>
      </c>
      <c r="D196" s="3" t="s">
        <v>0</v>
      </c>
      <c r="E196" s="155" t="s">
        <v>211</v>
      </c>
      <c r="F196" s="162" t="s">
        <v>128</v>
      </c>
      <c r="G196" s="150">
        <v>7</v>
      </c>
      <c r="H196" s="150" t="s">
        <v>199</v>
      </c>
      <c r="J196" s="150" t="str">
        <f t="shared" si="546"/>
        <v>ProVisioNET_study_106_06_fitbit</v>
      </c>
      <c r="K196" s="156" t="s">
        <v>188</v>
      </c>
      <c r="L196" s="3" t="s">
        <v>196</v>
      </c>
      <c r="M196" s="3" t="s">
        <v>183</v>
      </c>
      <c r="N196" s="3">
        <v>5</v>
      </c>
      <c r="O196" s="3" t="s">
        <v>191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45"/>
        <v>16/8/1996</v>
      </c>
      <c r="W196" s="157">
        <v>15</v>
      </c>
      <c r="X196" s="157">
        <v>9</v>
      </c>
      <c r="Y196" s="157">
        <v>2021</v>
      </c>
      <c r="Z196" s="157" t="str">
        <f t="shared" si="544"/>
        <v>15/9/2021</v>
      </c>
    </row>
    <row r="197" spans="1:26" s="166" customFormat="1" ht="15.75" x14ac:dyDescent="0.25">
      <c r="A197" s="159" t="s">
        <v>117</v>
      </c>
      <c r="B197" s="5">
        <v>7</v>
      </c>
      <c r="C197" s="166" t="s">
        <v>176</v>
      </c>
      <c r="D197" s="5" t="s">
        <v>0</v>
      </c>
      <c r="E197" s="161" t="s">
        <v>211</v>
      </c>
      <c r="F197" s="167" t="s">
        <v>128</v>
      </c>
      <c r="G197" s="160">
        <v>7</v>
      </c>
      <c r="H197" s="160" t="s">
        <v>195</v>
      </c>
      <c r="J197" s="160" t="str">
        <f t="shared" si="546"/>
        <v>ProVisioNET_study_106_06_zed</v>
      </c>
      <c r="K197" s="165" t="s">
        <v>188</v>
      </c>
      <c r="L197" s="5" t="s">
        <v>196</v>
      </c>
      <c r="M197" s="5" t="s">
        <v>183</v>
      </c>
      <c r="N197" s="5">
        <v>5</v>
      </c>
      <c r="O197" s="5" t="s">
        <v>191</v>
      </c>
      <c r="P197" s="160">
        <v>0</v>
      </c>
      <c r="Q197" s="160" t="s">
        <v>11</v>
      </c>
      <c r="R197" s="160" t="s">
        <v>18</v>
      </c>
      <c r="S197" s="5">
        <v>16</v>
      </c>
      <c r="T197" s="5">
        <v>8</v>
      </c>
      <c r="U197" s="5">
        <v>1996</v>
      </c>
      <c r="V197" s="5" t="str">
        <f t="shared" si="545"/>
        <v>16/8/1996</v>
      </c>
      <c r="W197" s="160">
        <v>15</v>
      </c>
      <c r="X197" s="160">
        <v>9</v>
      </c>
      <c r="Y197" s="160">
        <v>2021</v>
      </c>
      <c r="Z197" s="160" t="str">
        <f t="shared" si="544"/>
        <v>15/9/2021</v>
      </c>
    </row>
    <row r="198" spans="1:26" ht="15.75" x14ac:dyDescent="0.25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209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46"/>
        <v>ProVisioNET_study_202_02_label</v>
      </c>
      <c r="K198" s="147" t="s">
        <v>115</v>
      </c>
      <c r="L198" s="151" t="s">
        <v>178</v>
      </c>
      <c r="M198" s="147" t="s">
        <v>183</v>
      </c>
      <c r="N198" s="147">
        <v>5</v>
      </c>
      <c r="O198" s="147" t="s">
        <v>201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75" x14ac:dyDescent="0.25">
      <c r="A199" s="154" t="s">
        <v>117</v>
      </c>
      <c r="B199" s="3">
        <v>8</v>
      </c>
      <c r="C199" t="s">
        <v>176</v>
      </c>
      <c r="D199" s="3" t="s">
        <v>0</v>
      </c>
      <c r="E199" s="155" t="s">
        <v>209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47">CONCATENATE(C199,"_",D199,"_",E199,"_",F199,"_",H199,"_",I199)</f>
        <v>ProVisioNET_study_202_02_cam1_1</v>
      </c>
      <c r="K199" s="156" t="s">
        <v>188</v>
      </c>
      <c r="L199" s="3" t="s">
        <v>178</v>
      </c>
      <c r="M199" s="3" t="s">
        <v>183</v>
      </c>
      <c r="N199" s="3">
        <v>5</v>
      </c>
      <c r="O199" s="3" t="s">
        <v>201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48">W199&amp;"/"&amp;X199&amp;"/"&amp;Y199</f>
        <v>27/9/2021</v>
      </c>
    </row>
    <row r="200" spans="1:26" ht="15.75" x14ac:dyDescent="0.25">
      <c r="A200" s="154" t="s">
        <v>117</v>
      </c>
      <c r="B200" s="3">
        <v>8</v>
      </c>
      <c r="C200" t="s">
        <v>176</v>
      </c>
      <c r="D200" s="3" t="s">
        <v>0</v>
      </c>
      <c r="E200" s="155" t="s">
        <v>209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47"/>
        <v>ProVisioNET_study_202_02_cam1_2</v>
      </c>
      <c r="K200" s="156" t="s">
        <v>188</v>
      </c>
      <c r="L200" s="3" t="s">
        <v>178</v>
      </c>
      <c r="M200" s="3" t="s">
        <v>183</v>
      </c>
      <c r="N200" s="3">
        <v>5</v>
      </c>
      <c r="O200" s="3" t="s">
        <v>201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49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48"/>
        <v>27/9/2021</v>
      </c>
    </row>
    <row r="201" spans="1:26" ht="15.75" x14ac:dyDescent="0.25">
      <c r="A201" s="154" t="s">
        <v>117</v>
      </c>
      <c r="B201" s="3">
        <v>8</v>
      </c>
      <c r="C201" t="s">
        <v>176</v>
      </c>
      <c r="D201" s="3" t="s">
        <v>0</v>
      </c>
      <c r="E201" s="155" t="s">
        <v>209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47"/>
        <v>ProVisioNET_study_202_02_cam2_1</v>
      </c>
      <c r="K201" s="156" t="s">
        <v>188</v>
      </c>
      <c r="L201" s="3" t="s">
        <v>178</v>
      </c>
      <c r="M201" s="3" t="s">
        <v>183</v>
      </c>
      <c r="N201" s="3">
        <v>5</v>
      </c>
      <c r="O201" s="3" t="s">
        <v>201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49"/>
        <v>7/7/1965</v>
      </c>
      <c r="W201" s="157">
        <v>27</v>
      </c>
      <c r="X201" s="157">
        <v>9</v>
      </c>
      <c r="Y201" s="157">
        <v>2021</v>
      </c>
      <c r="Z201" s="157" t="str">
        <f t="shared" si="548"/>
        <v>27/9/2021</v>
      </c>
    </row>
    <row r="202" spans="1:26" ht="15.75" x14ac:dyDescent="0.25">
      <c r="A202" s="154" t="s">
        <v>117</v>
      </c>
      <c r="B202" s="3">
        <v>8</v>
      </c>
      <c r="C202" t="s">
        <v>176</v>
      </c>
      <c r="D202" s="3" t="s">
        <v>0</v>
      </c>
      <c r="E202" s="155" t="s">
        <v>209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47"/>
        <v>ProVisioNET_study_202_02_cam2_2</v>
      </c>
      <c r="K202" s="156" t="s">
        <v>188</v>
      </c>
      <c r="L202" s="3" t="s">
        <v>178</v>
      </c>
      <c r="M202" s="3" t="s">
        <v>183</v>
      </c>
      <c r="N202" s="3">
        <v>5</v>
      </c>
      <c r="O202" s="3" t="s">
        <v>201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49"/>
        <v>7/7/1965</v>
      </c>
      <c r="W202" s="157">
        <v>27</v>
      </c>
      <c r="X202" s="157">
        <v>9</v>
      </c>
      <c r="Y202" s="157">
        <v>2021</v>
      </c>
      <c r="Z202" s="157" t="str">
        <f t="shared" si="548"/>
        <v>27/9/2021</v>
      </c>
    </row>
    <row r="203" spans="1:26" ht="15.75" x14ac:dyDescent="0.25">
      <c r="A203" s="154" t="s">
        <v>117</v>
      </c>
      <c r="B203" s="3">
        <v>8</v>
      </c>
      <c r="C203" t="s">
        <v>176</v>
      </c>
      <c r="D203" s="3" t="s">
        <v>0</v>
      </c>
      <c r="E203" s="155" t="s">
        <v>209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47"/>
        <v>ProVisioNET_study_202_02_cam3_1</v>
      </c>
      <c r="K203" s="156" t="s">
        <v>188</v>
      </c>
      <c r="L203" s="3" t="s">
        <v>178</v>
      </c>
      <c r="M203" s="3" t="s">
        <v>183</v>
      </c>
      <c r="N203" s="3">
        <v>5</v>
      </c>
      <c r="O203" s="3" t="s">
        <v>201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49"/>
        <v>7/7/1965</v>
      </c>
      <c r="W203" s="157">
        <v>27</v>
      </c>
      <c r="X203" s="157">
        <v>9</v>
      </c>
      <c r="Y203" s="157">
        <v>2021</v>
      </c>
      <c r="Z203" s="157" t="str">
        <f t="shared" si="548"/>
        <v>27/9/2021</v>
      </c>
    </row>
    <row r="204" spans="1:26" ht="15.75" x14ac:dyDescent="0.25">
      <c r="A204" s="154" t="s">
        <v>117</v>
      </c>
      <c r="B204" s="3">
        <v>8</v>
      </c>
      <c r="C204" t="s">
        <v>176</v>
      </c>
      <c r="D204" s="3" t="s">
        <v>0</v>
      </c>
      <c r="E204" s="155" t="s">
        <v>209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47"/>
        <v>ProVisioNET_study_202_02_cam3_2</v>
      </c>
      <c r="K204" s="156" t="s">
        <v>188</v>
      </c>
      <c r="L204" s="3" t="s">
        <v>178</v>
      </c>
      <c r="M204" s="3" t="s">
        <v>183</v>
      </c>
      <c r="N204" s="3">
        <v>5</v>
      </c>
      <c r="O204" s="3" t="s">
        <v>201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49"/>
        <v>7/7/1965</v>
      </c>
      <c r="W204" s="157">
        <v>27</v>
      </c>
      <c r="X204" s="157">
        <v>9</v>
      </c>
      <c r="Y204" s="157">
        <v>2021</v>
      </c>
      <c r="Z204" s="157" t="str">
        <f t="shared" si="548"/>
        <v>27/9/2021</v>
      </c>
    </row>
    <row r="205" spans="1:26" ht="15.75" x14ac:dyDescent="0.25">
      <c r="A205" s="154" t="s">
        <v>117</v>
      </c>
      <c r="B205" s="3">
        <v>8</v>
      </c>
      <c r="C205" t="s">
        <v>176</v>
      </c>
      <c r="D205" s="3" t="s">
        <v>0</v>
      </c>
      <c r="E205" s="155" t="s">
        <v>209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47"/>
        <v>ProVisioNET_study_202_02_cam4_1</v>
      </c>
      <c r="K205" s="156" t="s">
        <v>188</v>
      </c>
      <c r="L205" s="3" t="s">
        <v>178</v>
      </c>
      <c r="M205" s="3" t="s">
        <v>183</v>
      </c>
      <c r="N205" s="3">
        <v>5</v>
      </c>
      <c r="O205" s="3" t="s">
        <v>201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49"/>
        <v>7/7/1965</v>
      </c>
      <c r="W205" s="157">
        <v>27</v>
      </c>
      <c r="X205" s="157">
        <v>9</v>
      </c>
      <c r="Y205" s="157">
        <v>2021</v>
      </c>
      <c r="Z205" s="157" t="str">
        <f t="shared" si="548"/>
        <v>27/9/2021</v>
      </c>
    </row>
    <row r="206" spans="1:26" ht="15.75" x14ac:dyDescent="0.25">
      <c r="A206" s="154" t="s">
        <v>117</v>
      </c>
      <c r="B206" s="3">
        <v>8</v>
      </c>
      <c r="C206" t="s">
        <v>176</v>
      </c>
      <c r="D206" s="3" t="s">
        <v>0</v>
      </c>
      <c r="E206" s="155" t="s">
        <v>209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47"/>
        <v>ProVisioNET_study_202_02_cam4_2</v>
      </c>
      <c r="K206" s="156" t="s">
        <v>188</v>
      </c>
      <c r="L206" s="3" t="s">
        <v>178</v>
      </c>
      <c r="M206" s="3" t="s">
        <v>183</v>
      </c>
      <c r="N206" s="3">
        <v>5</v>
      </c>
      <c r="O206" s="3" t="s">
        <v>201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49"/>
        <v>7/7/1965</v>
      </c>
      <c r="W206" s="157">
        <v>27</v>
      </c>
      <c r="X206" s="157">
        <v>9</v>
      </c>
      <c r="Y206" s="157">
        <v>2021</v>
      </c>
      <c r="Z206" s="157" t="str">
        <f t="shared" si="548"/>
        <v>27/9/2021</v>
      </c>
    </row>
    <row r="207" spans="1:26" ht="15.75" x14ac:dyDescent="0.25">
      <c r="A207" s="154" t="s">
        <v>117</v>
      </c>
      <c r="B207" s="3">
        <v>8</v>
      </c>
      <c r="C207" t="s">
        <v>176</v>
      </c>
      <c r="D207" s="3" t="s">
        <v>0</v>
      </c>
      <c r="E207" s="155" t="s">
        <v>209</v>
      </c>
      <c r="F207" s="162" t="s">
        <v>21</v>
      </c>
      <c r="G207" s="150">
        <v>8</v>
      </c>
      <c r="H207" s="150" t="s">
        <v>120</v>
      </c>
      <c r="J207" s="150" t="str">
        <f t="shared" ref="J207:J210" si="550">CONCATENATE(C207,"_",D207,"_",E207,"_",F207,"_",H207)</f>
        <v>ProVisioNET_study_202_02_glasses</v>
      </c>
      <c r="K207" s="156" t="s">
        <v>188</v>
      </c>
      <c r="L207" s="3" t="s">
        <v>178</v>
      </c>
      <c r="M207" s="3" t="s">
        <v>183</v>
      </c>
      <c r="N207" s="3">
        <v>5</v>
      </c>
      <c r="O207" s="3" t="s">
        <v>201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49"/>
        <v>7/7/1965</v>
      </c>
      <c r="W207" s="157">
        <v>27</v>
      </c>
      <c r="X207" s="157">
        <v>9</v>
      </c>
      <c r="Y207" s="157">
        <v>2021</v>
      </c>
      <c r="Z207" s="157" t="str">
        <f t="shared" si="548"/>
        <v>27/9/2021</v>
      </c>
    </row>
    <row r="208" spans="1:26" ht="15.75" x14ac:dyDescent="0.25">
      <c r="A208" s="154" t="s">
        <v>117</v>
      </c>
      <c r="B208" s="3">
        <v>8</v>
      </c>
      <c r="C208" t="s">
        <v>176</v>
      </c>
      <c r="D208" s="3" t="s">
        <v>0</v>
      </c>
      <c r="E208" s="155" t="s">
        <v>209</v>
      </c>
      <c r="F208" s="162" t="s">
        <v>21</v>
      </c>
      <c r="G208" s="150">
        <v>8</v>
      </c>
      <c r="H208" s="150" t="s">
        <v>121</v>
      </c>
      <c r="J208" s="150" t="str">
        <f t="shared" si="550"/>
        <v>ProVisioNET_study_202_02_ambient</v>
      </c>
      <c r="K208" s="156" t="s">
        <v>188</v>
      </c>
      <c r="L208" s="3" t="s">
        <v>178</v>
      </c>
      <c r="M208" s="3" t="s">
        <v>183</v>
      </c>
      <c r="N208" s="3">
        <v>5</v>
      </c>
      <c r="O208" s="3" t="s">
        <v>201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49"/>
        <v>7/7/1965</v>
      </c>
      <c r="W208" s="157">
        <v>27</v>
      </c>
      <c r="X208" s="157">
        <v>9</v>
      </c>
      <c r="Y208" s="157">
        <v>2021</v>
      </c>
      <c r="Z208" s="157" t="str">
        <f t="shared" si="548"/>
        <v>27/9/2021</v>
      </c>
    </row>
    <row r="209" spans="1:26" ht="15.75" x14ac:dyDescent="0.25">
      <c r="A209" s="154" t="s">
        <v>117</v>
      </c>
      <c r="B209" s="3">
        <v>8</v>
      </c>
      <c r="C209" t="s">
        <v>176</v>
      </c>
      <c r="D209" s="3" t="s">
        <v>0</v>
      </c>
      <c r="E209" s="155" t="s">
        <v>209</v>
      </c>
      <c r="F209" s="162" t="s">
        <v>21</v>
      </c>
      <c r="G209" s="150">
        <v>8</v>
      </c>
      <c r="H209" s="150" t="s">
        <v>122</v>
      </c>
      <c r="J209" s="150" t="str">
        <f t="shared" si="550"/>
        <v>ProVisioNET_study_202_02_ETrawdata</v>
      </c>
      <c r="K209" s="156" t="s">
        <v>188</v>
      </c>
      <c r="L209" s="3" t="s">
        <v>178</v>
      </c>
      <c r="M209" s="3" t="s">
        <v>183</v>
      </c>
      <c r="N209" s="3">
        <v>5</v>
      </c>
      <c r="O209" s="3" t="s">
        <v>201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49"/>
        <v>7/7/1965</v>
      </c>
      <c r="W209" s="157">
        <v>27</v>
      </c>
      <c r="X209" s="157">
        <v>9</v>
      </c>
      <c r="Y209" s="157">
        <v>2021</v>
      </c>
      <c r="Z209" s="157" t="str">
        <f t="shared" si="548"/>
        <v>27/9/2021</v>
      </c>
    </row>
    <row r="210" spans="1:26" ht="15.75" x14ac:dyDescent="0.25">
      <c r="A210" s="154" t="s">
        <v>117</v>
      </c>
      <c r="B210" s="3">
        <v>8</v>
      </c>
      <c r="C210" t="s">
        <v>176</v>
      </c>
      <c r="D210" s="3" t="s">
        <v>0</v>
      </c>
      <c r="E210" s="155" t="s">
        <v>209</v>
      </c>
      <c r="F210" s="162" t="s">
        <v>21</v>
      </c>
      <c r="G210" s="150">
        <v>8</v>
      </c>
      <c r="H210" s="150" t="s">
        <v>186</v>
      </c>
      <c r="J210" s="150" t="str">
        <f t="shared" si="550"/>
        <v>ProVisioNET_study_202_02_sri_obs</v>
      </c>
      <c r="K210" s="156" t="s">
        <v>188</v>
      </c>
      <c r="L210" s="3" t="s">
        <v>178</v>
      </c>
      <c r="M210" s="3" t="s">
        <v>183</v>
      </c>
      <c r="N210" s="3">
        <v>5</v>
      </c>
      <c r="O210" s="3" t="s">
        <v>201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49"/>
        <v>7/7/1965</v>
      </c>
      <c r="W210" s="157">
        <v>27</v>
      </c>
      <c r="X210" s="157">
        <v>9</v>
      </c>
      <c r="Y210" s="157">
        <v>2021</v>
      </c>
      <c r="Z210" s="157" t="str">
        <f t="shared" si="548"/>
        <v>27/9/2021</v>
      </c>
    </row>
    <row r="211" spans="1:26" ht="15.75" x14ac:dyDescent="0.25">
      <c r="A211" s="154" t="s">
        <v>117</v>
      </c>
      <c r="B211" s="3">
        <v>8</v>
      </c>
      <c r="C211" t="s">
        <v>176</v>
      </c>
      <c r="D211" s="3" t="s">
        <v>0</v>
      </c>
      <c r="E211" s="155" t="s">
        <v>209</v>
      </c>
      <c r="F211" s="162" t="s">
        <v>21</v>
      </c>
      <c r="G211" s="150">
        <v>8</v>
      </c>
      <c r="H211" s="150" t="s">
        <v>180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188</v>
      </c>
      <c r="L211" s="3" t="s">
        <v>178</v>
      </c>
      <c r="M211" s="3" t="s">
        <v>183</v>
      </c>
      <c r="N211" s="3">
        <v>5</v>
      </c>
      <c r="O211" s="3" t="s">
        <v>201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49"/>
        <v>7/7/1965</v>
      </c>
      <c r="W211" s="157">
        <v>27</v>
      </c>
      <c r="X211" s="157">
        <v>9</v>
      </c>
      <c r="Y211" s="157">
        <v>2021</v>
      </c>
      <c r="Z211" s="157" t="str">
        <f t="shared" si="548"/>
        <v>27/9/2021</v>
      </c>
    </row>
    <row r="212" spans="1:26" ht="15.75" x14ac:dyDescent="0.25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180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188</v>
      </c>
      <c r="L212" s="3" t="s">
        <v>178</v>
      </c>
      <c r="M212" s="3" t="s">
        <v>183</v>
      </c>
      <c r="N212" s="3">
        <v>5</v>
      </c>
      <c r="O212" s="3" t="s">
        <v>201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49"/>
        <v>7/7/1965</v>
      </c>
      <c r="W212" s="157">
        <v>27</v>
      </c>
      <c r="X212" s="157">
        <v>9</v>
      </c>
      <c r="Y212" s="157">
        <v>2021</v>
      </c>
      <c r="Z212" s="157" t="str">
        <f t="shared" si="548"/>
        <v>27/9/2021</v>
      </c>
    </row>
    <row r="213" spans="1:26" ht="15.75" x14ac:dyDescent="0.25">
      <c r="A213" s="154" t="s">
        <v>117</v>
      </c>
      <c r="B213" s="3">
        <v>8</v>
      </c>
      <c r="C213" t="s">
        <v>176</v>
      </c>
      <c r="D213" s="3" t="s">
        <v>0</v>
      </c>
      <c r="E213" s="155" t="s">
        <v>209</v>
      </c>
      <c r="F213" s="162" t="s">
        <v>21</v>
      </c>
      <c r="G213" s="150">
        <v>8</v>
      </c>
      <c r="H213" s="150" t="s">
        <v>199</v>
      </c>
      <c r="J213" s="150" t="str">
        <f>CONCATENATE(C213,"_",D213,"_",E213,"_",F213,"_",H213)</f>
        <v>ProVisioNET_study_202_02_fitbit</v>
      </c>
      <c r="K213" s="156" t="s">
        <v>188</v>
      </c>
      <c r="L213" s="3" t="s">
        <v>178</v>
      </c>
      <c r="M213" s="3" t="s">
        <v>183</v>
      </c>
      <c r="N213" s="3">
        <v>5</v>
      </c>
      <c r="O213" s="3" t="s">
        <v>201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49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s="166" customFormat="1" ht="15.75" x14ac:dyDescent="0.25">
      <c r="A214" s="159" t="s">
        <v>117</v>
      </c>
      <c r="B214" s="5">
        <v>8</v>
      </c>
      <c r="C214" s="166" t="s">
        <v>176</v>
      </c>
      <c r="D214" s="5" t="s">
        <v>0</v>
      </c>
      <c r="E214" s="161" t="s">
        <v>209</v>
      </c>
      <c r="F214" s="167" t="s">
        <v>21</v>
      </c>
      <c r="G214" s="160">
        <v>8</v>
      </c>
      <c r="H214" s="160" t="s">
        <v>195</v>
      </c>
      <c r="J214" s="160" t="str">
        <f>CONCATENATE(C214,"_",D214,"_",E214,"_",F214,"_",H214)</f>
        <v>ProVisioNET_study_202_02_zed</v>
      </c>
      <c r="K214" s="165" t="s">
        <v>188</v>
      </c>
      <c r="L214" s="5" t="s">
        <v>178</v>
      </c>
      <c r="M214" s="5" t="s">
        <v>183</v>
      </c>
      <c r="N214" s="5">
        <v>5</v>
      </c>
      <c r="O214" s="5" t="s">
        <v>201</v>
      </c>
      <c r="P214" s="5">
        <v>32</v>
      </c>
      <c r="Q214" s="160" t="s">
        <v>11</v>
      </c>
      <c r="R214" s="160" t="s">
        <v>18</v>
      </c>
      <c r="S214" s="5">
        <v>7</v>
      </c>
      <c r="T214" s="5">
        <v>7</v>
      </c>
      <c r="U214" s="5">
        <v>1965</v>
      </c>
      <c r="V214" s="5" t="str">
        <f t="shared" si="549"/>
        <v>7/7/1965</v>
      </c>
      <c r="W214" s="160">
        <v>27</v>
      </c>
      <c r="X214" s="160">
        <v>9</v>
      </c>
      <c r="Y214" s="160">
        <v>2021</v>
      </c>
      <c r="Z214" s="160" t="str">
        <f>W214&amp;"/"&amp;X214&amp;"/"&amp;Y214</f>
        <v>27/9/2021</v>
      </c>
    </row>
    <row r="215" spans="1:26" ht="15.75" x14ac:dyDescent="0.25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210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178</v>
      </c>
      <c r="M215" s="147" t="s">
        <v>214</v>
      </c>
      <c r="N215" s="147">
        <v>3</v>
      </c>
      <c r="O215" s="147" t="s">
        <v>218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75" x14ac:dyDescent="0.25">
      <c r="A216" s="154" t="s">
        <v>117</v>
      </c>
      <c r="B216" s="3">
        <v>9</v>
      </c>
      <c r="C216" t="s">
        <v>176</v>
      </c>
      <c r="D216" s="3" t="s">
        <v>0</v>
      </c>
      <c r="E216" s="155" t="s">
        <v>210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51">CONCATENATE(C216,"_",D216,"_",E216,"_",F216,"_",H216,"_",I216)</f>
        <v>ProVisioNET_study_203_03_cam1_1</v>
      </c>
      <c r="K216" s="156" t="s">
        <v>188</v>
      </c>
      <c r="L216" s="3" t="s">
        <v>178</v>
      </c>
      <c r="M216" s="3" t="s">
        <v>215</v>
      </c>
      <c r="N216" s="3">
        <v>3</v>
      </c>
      <c r="O216" t="s">
        <v>218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52">W216&amp;"/"&amp;X216&amp;"/"&amp;Y216</f>
        <v>5/10/2021</v>
      </c>
    </row>
    <row r="217" spans="1:26" ht="15.75" x14ac:dyDescent="0.25">
      <c r="A217" s="154" t="s">
        <v>117</v>
      </c>
      <c r="B217" s="3">
        <v>9</v>
      </c>
      <c r="C217" t="s">
        <v>176</v>
      </c>
      <c r="D217" s="3" t="s">
        <v>0</v>
      </c>
      <c r="E217" s="155" t="s">
        <v>210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51"/>
        <v>ProVisioNET_study_203_03_cam1_2</v>
      </c>
      <c r="K217" s="156" t="s">
        <v>188</v>
      </c>
      <c r="L217" s="3" t="s">
        <v>178</v>
      </c>
      <c r="M217" s="3" t="s">
        <v>215</v>
      </c>
      <c r="N217" s="3">
        <v>3</v>
      </c>
      <c r="O217" t="s">
        <v>218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53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52"/>
        <v>5/10/2021</v>
      </c>
    </row>
    <row r="218" spans="1:26" ht="15.75" x14ac:dyDescent="0.25">
      <c r="A218" s="154" t="s">
        <v>117</v>
      </c>
      <c r="B218" s="3">
        <v>9</v>
      </c>
      <c r="C218" t="s">
        <v>176</v>
      </c>
      <c r="D218" s="3" t="s">
        <v>0</v>
      </c>
      <c r="E218" s="155" t="s">
        <v>210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51"/>
        <v>ProVisioNET_study_203_03_cam2_1</v>
      </c>
      <c r="K218" s="156" t="s">
        <v>188</v>
      </c>
      <c r="L218" s="3" t="s">
        <v>178</v>
      </c>
      <c r="M218" s="3" t="s">
        <v>215</v>
      </c>
      <c r="N218" s="3">
        <v>3</v>
      </c>
      <c r="O218" t="s">
        <v>218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53"/>
        <v>30/1/1994</v>
      </c>
      <c r="W218" s="157">
        <v>5</v>
      </c>
      <c r="X218" s="157">
        <v>10</v>
      </c>
      <c r="Y218" s="157">
        <v>2021</v>
      </c>
      <c r="Z218" s="157" t="str">
        <f t="shared" si="552"/>
        <v>5/10/2021</v>
      </c>
    </row>
    <row r="219" spans="1:26" ht="15.75" x14ac:dyDescent="0.25">
      <c r="A219" s="154" t="s">
        <v>117</v>
      </c>
      <c r="B219" s="3">
        <v>9</v>
      </c>
      <c r="C219" t="s">
        <v>176</v>
      </c>
      <c r="D219" s="3" t="s">
        <v>0</v>
      </c>
      <c r="E219" s="155" t="s">
        <v>210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51"/>
        <v>ProVisioNET_study_203_03_cam2_2</v>
      </c>
      <c r="K219" s="156" t="s">
        <v>188</v>
      </c>
      <c r="L219" s="3" t="s">
        <v>178</v>
      </c>
      <c r="M219" s="3" t="s">
        <v>215</v>
      </c>
      <c r="N219" s="3">
        <v>3</v>
      </c>
      <c r="O219" t="s">
        <v>218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53"/>
        <v>30/1/1994</v>
      </c>
      <c r="W219" s="157">
        <v>5</v>
      </c>
      <c r="X219" s="157">
        <v>10</v>
      </c>
      <c r="Y219" s="157">
        <v>2021</v>
      </c>
      <c r="Z219" s="157" t="str">
        <f t="shared" si="552"/>
        <v>5/10/2021</v>
      </c>
    </row>
    <row r="220" spans="1:26" ht="15.75" x14ac:dyDescent="0.25">
      <c r="A220" s="154" t="s">
        <v>117</v>
      </c>
      <c r="B220" s="3">
        <v>9</v>
      </c>
      <c r="C220" t="s">
        <v>176</v>
      </c>
      <c r="D220" s="3" t="s">
        <v>0</v>
      </c>
      <c r="E220" s="155" t="s">
        <v>210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51"/>
        <v>ProVisioNET_study_203_03_cam3_1</v>
      </c>
      <c r="K220" s="156" t="s">
        <v>188</v>
      </c>
      <c r="L220" s="3" t="s">
        <v>178</v>
      </c>
      <c r="M220" s="3" t="s">
        <v>215</v>
      </c>
      <c r="N220" s="3">
        <v>3</v>
      </c>
      <c r="O220" t="s">
        <v>218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53"/>
        <v>30/1/1994</v>
      </c>
      <c r="W220" s="157">
        <v>5</v>
      </c>
      <c r="X220" s="157">
        <v>10</v>
      </c>
      <c r="Y220" s="157">
        <v>2021</v>
      </c>
      <c r="Z220" s="157" t="str">
        <f t="shared" si="552"/>
        <v>5/10/2021</v>
      </c>
    </row>
    <row r="221" spans="1:26" ht="15.75" x14ac:dyDescent="0.25">
      <c r="A221" s="154" t="s">
        <v>117</v>
      </c>
      <c r="B221" s="3">
        <v>9</v>
      </c>
      <c r="C221" t="s">
        <v>176</v>
      </c>
      <c r="D221" s="3" t="s">
        <v>0</v>
      </c>
      <c r="E221" s="155" t="s">
        <v>210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51"/>
        <v>ProVisioNET_study_203_03_cam3_2</v>
      </c>
      <c r="K221" s="156" t="s">
        <v>188</v>
      </c>
      <c r="L221" s="3" t="s">
        <v>178</v>
      </c>
      <c r="M221" s="3" t="s">
        <v>215</v>
      </c>
      <c r="N221" s="3">
        <v>3</v>
      </c>
      <c r="O221" t="s">
        <v>218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53"/>
        <v>30/1/1994</v>
      </c>
      <c r="W221" s="157">
        <v>5</v>
      </c>
      <c r="X221" s="157">
        <v>10</v>
      </c>
      <c r="Y221" s="157">
        <v>2021</v>
      </c>
      <c r="Z221" s="157" t="str">
        <f t="shared" si="552"/>
        <v>5/10/2021</v>
      </c>
    </row>
    <row r="222" spans="1:26" ht="15.75" x14ac:dyDescent="0.25">
      <c r="A222" s="154" t="s">
        <v>117</v>
      </c>
      <c r="B222" s="3">
        <v>9</v>
      </c>
      <c r="C222" t="s">
        <v>176</v>
      </c>
      <c r="D222" s="3" t="s">
        <v>0</v>
      </c>
      <c r="E222" s="155" t="s">
        <v>210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51"/>
        <v>ProVisioNET_study_203_03_cam4_1</v>
      </c>
      <c r="K222" s="156" t="s">
        <v>188</v>
      </c>
      <c r="L222" s="3" t="s">
        <v>178</v>
      </c>
      <c r="M222" s="3" t="s">
        <v>215</v>
      </c>
      <c r="N222" s="3">
        <v>3</v>
      </c>
      <c r="O222" t="s">
        <v>218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53"/>
        <v>30/1/1994</v>
      </c>
      <c r="W222" s="157">
        <v>5</v>
      </c>
      <c r="X222" s="157">
        <v>10</v>
      </c>
      <c r="Y222" s="157">
        <v>2021</v>
      </c>
      <c r="Z222" s="157" t="str">
        <f t="shared" si="552"/>
        <v>5/10/2021</v>
      </c>
    </row>
    <row r="223" spans="1:26" ht="15.75" x14ac:dyDescent="0.25">
      <c r="A223" s="154" t="s">
        <v>117</v>
      </c>
      <c r="B223" s="3">
        <v>9</v>
      </c>
      <c r="C223" t="s">
        <v>176</v>
      </c>
      <c r="D223" s="3" t="s">
        <v>0</v>
      </c>
      <c r="E223" s="155" t="s">
        <v>210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51"/>
        <v>ProVisioNET_study_203_03_cam4_2</v>
      </c>
      <c r="K223" s="156" t="s">
        <v>188</v>
      </c>
      <c r="L223" s="3" t="s">
        <v>178</v>
      </c>
      <c r="M223" s="3" t="s">
        <v>215</v>
      </c>
      <c r="N223" s="3">
        <v>3</v>
      </c>
      <c r="O223" t="s">
        <v>218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53"/>
        <v>30/1/1994</v>
      </c>
      <c r="W223" s="157">
        <v>5</v>
      </c>
      <c r="X223" s="157">
        <v>10</v>
      </c>
      <c r="Y223" s="157">
        <v>2021</v>
      </c>
      <c r="Z223" s="157" t="str">
        <f t="shared" si="552"/>
        <v>5/10/2021</v>
      </c>
    </row>
    <row r="224" spans="1:26" ht="15.75" x14ac:dyDescent="0.25">
      <c r="A224" s="154" t="s">
        <v>117</v>
      </c>
      <c r="B224" s="3">
        <v>9</v>
      </c>
      <c r="C224" t="s">
        <v>176</v>
      </c>
      <c r="D224" s="3" t="s">
        <v>0</v>
      </c>
      <c r="E224" s="155" t="s">
        <v>210</v>
      </c>
      <c r="F224" s="162" t="s">
        <v>22</v>
      </c>
      <c r="G224" s="150">
        <v>9</v>
      </c>
      <c r="H224" s="150" t="s">
        <v>120</v>
      </c>
      <c r="J224" s="150" t="str">
        <f t="shared" ref="J224:J231" si="554">CONCATENATE(C224,"_",D224,"_",E224,"_",F224,"_",H224)</f>
        <v>ProVisioNET_study_203_03_glasses</v>
      </c>
      <c r="K224" s="156" t="s">
        <v>188</v>
      </c>
      <c r="L224" s="3" t="s">
        <v>178</v>
      </c>
      <c r="M224" s="3" t="s">
        <v>215</v>
      </c>
      <c r="N224" s="3">
        <v>3</v>
      </c>
      <c r="O224" t="s">
        <v>218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53"/>
        <v>30/1/1994</v>
      </c>
      <c r="W224" s="157">
        <v>5</v>
      </c>
      <c r="X224" s="157">
        <v>10</v>
      </c>
      <c r="Y224" s="157">
        <v>2021</v>
      </c>
      <c r="Z224" s="157" t="str">
        <f t="shared" si="552"/>
        <v>5/10/2021</v>
      </c>
    </row>
    <row r="225" spans="1:26" ht="15.75" x14ac:dyDescent="0.25">
      <c r="A225" s="154" t="s">
        <v>117</v>
      </c>
      <c r="B225" s="3">
        <v>9</v>
      </c>
      <c r="C225" t="s">
        <v>176</v>
      </c>
      <c r="D225" s="3" t="s">
        <v>0</v>
      </c>
      <c r="E225" s="155" t="s">
        <v>210</v>
      </c>
      <c r="F225" s="162" t="s">
        <v>22</v>
      </c>
      <c r="G225" s="150">
        <v>9</v>
      </c>
      <c r="H225" s="150" t="s">
        <v>121</v>
      </c>
      <c r="J225" s="150" t="str">
        <f t="shared" si="554"/>
        <v>ProVisioNET_study_203_03_ambient</v>
      </c>
      <c r="K225" s="156" t="s">
        <v>188</v>
      </c>
      <c r="L225" s="3" t="s">
        <v>178</v>
      </c>
      <c r="M225" s="3" t="s">
        <v>215</v>
      </c>
      <c r="N225" s="3">
        <v>3</v>
      </c>
      <c r="O225" t="s">
        <v>218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53"/>
        <v>30/1/1994</v>
      </c>
      <c r="W225" s="157">
        <v>5</v>
      </c>
      <c r="X225" s="157">
        <v>10</v>
      </c>
      <c r="Y225" s="157">
        <v>2021</v>
      </c>
      <c r="Z225" s="157" t="str">
        <f t="shared" si="552"/>
        <v>5/10/2021</v>
      </c>
    </row>
    <row r="226" spans="1:26" ht="15.75" x14ac:dyDescent="0.25">
      <c r="A226" s="154" t="s">
        <v>117</v>
      </c>
      <c r="B226" s="3">
        <v>9</v>
      </c>
      <c r="C226" t="s">
        <v>176</v>
      </c>
      <c r="D226" s="3" t="s">
        <v>0</v>
      </c>
      <c r="E226" s="155" t="s">
        <v>210</v>
      </c>
      <c r="F226" s="162" t="s">
        <v>22</v>
      </c>
      <c r="G226" s="150">
        <v>9</v>
      </c>
      <c r="H226" s="150" t="s">
        <v>122</v>
      </c>
      <c r="J226" s="150" t="str">
        <f t="shared" si="554"/>
        <v>ProVisioNET_study_203_03_ETrawdata</v>
      </c>
      <c r="K226" s="156" t="s">
        <v>188</v>
      </c>
      <c r="L226" s="3" t="s">
        <v>178</v>
      </c>
      <c r="M226" s="3" t="s">
        <v>215</v>
      </c>
      <c r="N226" s="3">
        <v>3</v>
      </c>
      <c r="O226" t="s">
        <v>218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53"/>
        <v>30/1/1994</v>
      </c>
      <c r="W226" s="157">
        <v>5</v>
      </c>
      <c r="X226" s="157">
        <v>10</v>
      </c>
      <c r="Y226" s="157">
        <v>2021</v>
      </c>
      <c r="Z226" s="157" t="str">
        <f t="shared" si="552"/>
        <v>5/10/2021</v>
      </c>
    </row>
    <row r="227" spans="1:26" ht="15.75" x14ac:dyDescent="0.25">
      <c r="A227" s="154" t="s">
        <v>117</v>
      </c>
      <c r="B227" s="3">
        <v>9</v>
      </c>
      <c r="C227" t="s">
        <v>176</v>
      </c>
      <c r="D227" s="3" t="s">
        <v>0</v>
      </c>
      <c r="E227" s="155" t="s">
        <v>210</v>
      </c>
      <c r="F227" s="162" t="s">
        <v>22</v>
      </c>
      <c r="G227" s="150">
        <v>9</v>
      </c>
      <c r="H227" s="150" t="s">
        <v>186</v>
      </c>
      <c r="J227" s="150" t="str">
        <f t="shared" si="554"/>
        <v>ProVisioNET_study_203_03_sri_obs</v>
      </c>
      <c r="K227" s="156" t="s">
        <v>188</v>
      </c>
      <c r="L227" s="3" t="s">
        <v>178</v>
      </c>
      <c r="M227" s="3" t="s">
        <v>215</v>
      </c>
      <c r="N227" s="3">
        <v>3</v>
      </c>
      <c r="O227" t="s">
        <v>218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53"/>
        <v>30/1/1994</v>
      </c>
      <c r="W227" s="157">
        <v>5</v>
      </c>
      <c r="X227" s="157">
        <v>10</v>
      </c>
      <c r="Y227" s="157">
        <v>2021</v>
      </c>
      <c r="Z227" s="157" t="str">
        <f t="shared" si="552"/>
        <v>5/10/2021</v>
      </c>
    </row>
    <row r="228" spans="1:26" ht="15.75" x14ac:dyDescent="0.25">
      <c r="A228" s="154" t="s">
        <v>117</v>
      </c>
      <c r="B228" s="3">
        <v>9</v>
      </c>
      <c r="C228" t="s">
        <v>176</v>
      </c>
      <c r="D228" s="3" t="s">
        <v>0</v>
      </c>
      <c r="E228" s="155" t="s">
        <v>210</v>
      </c>
      <c r="F228" s="162" t="s">
        <v>22</v>
      </c>
      <c r="G228" s="150">
        <v>9</v>
      </c>
      <c r="H228" s="150" t="s">
        <v>180</v>
      </c>
      <c r="J228" s="150" t="str">
        <f t="shared" si="554"/>
        <v>ProVisioNET_study_203_03_sri_ambient</v>
      </c>
      <c r="K228" s="156" t="s">
        <v>188</v>
      </c>
      <c r="L228" s="3" t="s">
        <v>178</v>
      </c>
      <c r="M228" s="3" t="s">
        <v>215</v>
      </c>
      <c r="N228" s="3">
        <v>3</v>
      </c>
      <c r="O228" t="s">
        <v>218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53"/>
        <v>30/1/1994</v>
      </c>
      <c r="W228" s="157">
        <v>5</v>
      </c>
      <c r="X228" s="157">
        <v>10</v>
      </c>
      <c r="Y228" s="157">
        <v>2021</v>
      </c>
      <c r="Z228" s="157" t="str">
        <f t="shared" si="552"/>
        <v>5/10/2021</v>
      </c>
    </row>
    <row r="229" spans="1:26" ht="15.75" x14ac:dyDescent="0.25">
      <c r="A229" s="154" t="s">
        <v>117</v>
      </c>
      <c r="B229" s="3">
        <v>9</v>
      </c>
      <c r="C229" t="s">
        <v>176</v>
      </c>
      <c r="D229" s="3" t="s">
        <v>0</v>
      </c>
      <c r="E229" s="155" t="s">
        <v>210</v>
      </c>
      <c r="F229" s="162" t="s">
        <v>22</v>
      </c>
      <c r="G229" s="150">
        <v>9</v>
      </c>
      <c r="H229" s="150" t="s">
        <v>199</v>
      </c>
      <c r="J229" s="150" t="str">
        <f t="shared" si="554"/>
        <v>ProVisioNET_study_203_03_fitbit</v>
      </c>
      <c r="K229" s="156" t="s">
        <v>188</v>
      </c>
      <c r="L229" s="3" t="s">
        <v>178</v>
      </c>
      <c r="M229" s="3" t="s">
        <v>215</v>
      </c>
      <c r="N229" s="3">
        <v>3</v>
      </c>
      <c r="O229" t="s">
        <v>218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53"/>
        <v>30/1/1994</v>
      </c>
      <c r="W229" s="157">
        <v>5</v>
      </c>
      <c r="X229" s="157">
        <v>10</v>
      </c>
      <c r="Y229" s="157">
        <v>2021</v>
      </c>
      <c r="Z229" s="157" t="str">
        <f t="shared" si="552"/>
        <v>5/10/2021</v>
      </c>
    </row>
    <row r="230" spans="1:26" s="166" customFormat="1" ht="15.75" x14ac:dyDescent="0.25">
      <c r="A230" s="159" t="s">
        <v>117</v>
      </c>
      <c r="B230" s="5">
        <v>9</v>
      </c>
      <c r="C230" s="166" t="s">
        <v>176</v>
      </c>
      <c r="D230" s="5" t="s">
        <v>0</v>
      </c>
      <c r="E230" s="161" t="s">
        <v>210</v>
      </c>
      <c r="F230" s="167" t="s">
        <v>22</v>
      </c>
      <c r="G230" s="160">
        <v>9</v>
      </c>
      <c r="H230" s="160" t="s">
        <v>195</v>
      </c>
      <c r="J230" s="160" t="str">
        <f t="shared" si="554"/>
        <v>ProVisioNET_study_203_03_zed</v>
      </c>
      <c r="K230" s="165" t="s">
        <v>188</v>
      </c>
      <c r="L230" s="5" t="s">
        <v>178</v>
      </c>
      <c r="M230" s="5" t="s">
        <v>215</v>
      </c>
      <c r="N230" s="5">
        <v>3</v>
      </c>
      <c r="O230" s="166" t="s">
        <v>218</v>
      </c>
      <c r="P230" s="5">
        <v>3</v>
      </c>
      <c r="Q230" s="160" t="s">
        <v>11</v>
      </c>
      <c r="R230" s="160" t="s">
        <v>18</v>
      </c>
      <c r="S230" s="5">
        <v>30</v>
      </c>
      <c r="T230" s="5">
        <v>1</v>
      </c>
      <c r="U230" s="5">
        <v>1994</v>
      </c>
      <c r="V230" s="5" t="str">
        <f t="shared" si="553"/>
        <v>30/1/1994</v>
      </c>
      <c r="W230" s="160">
        <v>5</v>
      </c>
      <c r="X230" s="160">
        <v>10</v>
      </c>
      <c r="Y230" s="160">
        <v>2021</v>
      </c>
      <c r="Z230" s="160" t="str">
        <f t="shared" si="552"/>
        <v>5/10/2021</v>
      </c>
    </row>
    <row r="231" spans="1:26" s="18" customFormat="1" ht="15.75" x14ac:dyDescent="0.25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212</v>
      </c>
      <c r="F231" s="149" t="s">
        <v>213</v>
      </c>
      <c r="G231" s="147">
        <v>10</v>
      </c>
      <c r="H231" s="147" t="s">
        <v>117</v>
      </c>
      <c r="I231" s="147"/>
      <c r="J231" s="150" t="str">
        <f t="shared" si="554"/>
        <v>ProVisioNET_study_107_07_label</v>
      </c>
      <c r="K231" s="147" t="s">
        <v>115</v>
      </c>
      <c r="L231" s="151" t="s">
        <v>178</v>
      </c>
      <c r="M231" s="147" t="s">
        <v>183</v>
      </c>
      <c r="N231" s="147">
        <v>7</v>
      </c>
      <c r="O231" s="147" t="s">
        <v>218</v>
      </c>
      <c r="P231" s="147">
        <v>0</v>
      </c>
      <c r="Q231" s="147" t="s">
        <v>11</v>
      </c>
      <c r="R231" s="147" t="s">
        <v>18</v>
      </c>
      <c r="S231" s="147">
        <v>28</v>
      </c>
      <c r="T231" s="147">
        <v>8</v>
      </c>
      <c r="U231" s="147">
        <v>1998</v>
      </c>
      <c r="V231" s="147" t="str">
        <f>S231&amp;"/"&amp;T231&amp;"/"&amp;U231</f>
        <v>28/8/1998</v>
      </c>
      <c r="W231" s="147">
        <v>6</v>
      </c>
      <c r="X231" s="147">
        <v>10</v>
      </c>
      <c r="Y231" s="147">
        <v>2021</v>
      </c>
      <c r="Z231" s="147" t="str">
        <f>W231&amp;"/"&amp;X231&amp;"/"&amp;Y231</f>
        <v>6/10/2021</v>
      </c>
    </row>
    <row r="232" spans="1:26" ht="15.75" x14ac:dyDescent="0.25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212</v>
      </c>
      <c r="F232" s="162" t="s">
        <v>213</v>
      </c>
      <c r="G232" s="150">
        <v>10</v>
      </c>
      <c r="H232" s="150" t="s">
        <v>119</v>
      </c>
      <c r="I232" s="3">
        <v>1</v>
      </c>
      <c r="J232" s="150" t="str">
        <f t="shared" ref="J232:J239" si="555">CONCATENATE(C232,"_",D232,"_",E232,"_",F232,"_",H232,"_",I232)</f>
        <v>ProVisioNET_study_107_07_cam1_1</v>
      </c>
      <c r="K232" s="156" t="s">
        <v>188</v>
      </c>
      <c r="L232" s="3" t="s">
        <v>178</v>
      </c>
      <c r="M232" s="3" t="s">
        <v>183</v>
      </c>
      <c r="N232" s="3">
        <v>7</v>
      </c>
      <c r="O232" t="s">
        <v>218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56">W232&amp;"/"&amp;X232&amp;"/"&amp;Y232</f>
        <v>6/10/2021</v>
      </c>
    </row>
    <row r="233" spans="1:26" ht="15.75" x14ac:dyDescent="0.25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212</v>
      </c>
      <c r="F233" s="162" t="s">
        <v>213</v>
      </c>
      <c r="G233" s="150">
        <v>10</v>
      </c>
      <c r="H233" s="150" t="s">
        <v>119</v>
      </c>
      <c r="I233" s="150">
        <v>2</v>
      </c>
      <c r="J233" s="150" t="str">
        <f t="shared" si="555"/>
        <v>ProVisioNET_study_107_07_cam1_2</v>
      </c>
      <c r="K233" s="156" t="s">
        <v>188</v>
      </c>
      <c r="L233" s="3" t="s">
        <v>178</v>
      </c>
      <c r="M233" s="3" t="s">
        <v>183</v>
      </c>
      <c r="N233" s="3">
        <v>7</v>
      </c>
      <c r="O233" t="s">
        <v>218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57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56"/>
        <v>6/10/2021</v>
      </c>
    </row>
    <row r="234" spans="1:26" ht="15.75" x14ac:dyDescent="0.25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212</v>
      </c>
      <c r="F234" s="162" t="s">
        <v>213</v>
      </c>
      <c r="G234" s="150">
        <v>10</v>
      </c>
      <c r="H234" s="150" t="s">
        <v>31</v>
      </c>
      <c r="I234" s="150">
        <v>1</v>
      </c>
      <c r="J234" s="150" t="str">
        <f t="shared" si="555"/>
        <v>ProVisioNET_study_107_07_cam2_1</v>
      </c>
      <c r="K234" s="156" t="s">
        <v>188</v>
      </c>
      <c r="L234" s="3" t="s">
        <v>178</v>
      </c>
      <c r="M234" s="3" t="s">
        <v>183</v>
      </c>
      <c r="N234" s="3">
        <v>7</v>
      </c>
      <c r="O234" t="s">
        <v>218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57"/>
        <v>28/8/1998</v>
      </c>
      <c r="W234" s="157">
        <v>6</v>
      </c>
      <c r="X234" s="157">
        <v>10</v>
      </c>
      <c r="Y234" s="157">
        <v>2021</v>
      </c>
      <c r="Z234" s="157" t="str">
        <f t="shared" si="556"/>
        <v>6/10/2021</v>
      </c>
    </row>
    <row r="235" spans="1:26" ht="15.75" x14ac:dyDescent="0.25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212</v>
      </c>
      <c r="F235" s="162" t="s">
        <v>213</v>
      </c>
      <c r="G235" s="150">
        <v>10</v>
      </c>
      <c r="H235" s="150" t="s">
        <v>31</v>
      </c>
      <c r="I235" s="150">
        <v>2</v>
      </c>
      <c r="J235" s="150" t="str">
        <f t="shared" si="555"/>
        <v>ProVisioNET_study_107_07_cam2_2</v>
      </c>
      <c r="K235" s="156" t="s">
        <v>188</v>
      </c>
      <c r="L235" s="3" t="s">
        <v>178</v>
      </c>
      <c r="M235" s="3" t="s">
        <v>183</v>
      </c>
      <c r="N235" s="3">
        <v>7</v>
      </c>
      <c r="O235" t="s">
        <v>218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57"/>
        <v>28/8/1998</v>
      </c>
      <c r="W235" s="157">
        <v>6</v>
      </c>
      <c r="X235" s="157">
        <v>10</v>
      </c>
      <c r="Y235" s="157">
        <v>2021</v>
      </c>
      <c r="Z235" s="157" t="str">
        <f t="shared" si="556"/>
        <v>6/10/2021</v>
      </c>
    </row>
    <row r="236" spans="1:26" ht="15.75" x14ac:dyDescent="0.25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212</v>
      </c>
      <c r="F236" s="162" t="s">
        <v>213</v>
      </c>
      <c r="G236" s="150">
        <v>10</v>
      </c>
      <c r="H236" s="150" t="s">
        <v>32</v>
      </c>
      <c r="I236" s="150">
        <v>1</v>
      </c>
      <c r="J236" s="150" t="str">
        <f t="shared" si="555"/>
        <v>ProVisioNET_study_107_07_cam3_1</v>
      </c>
      <c r="K236" s="156" t="s">
        <v>188</v>
      </c>
      <c r="L236" s="3" t="s">
        <v>178</v>
      </c>
      <c r="M236" s="3" t="s">
        <v>183</v>
      </c>
      <c r="N236" s="3">
        <v>7</v>
      </c>
      <c r="O236" t="s">
        <v>218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57"/>
        <v>28/8/1998</v>
      </c>
      <c r="W236" s="157">
        <v>6</v>
      </c>
      <c r="X236" s="157">
        <v>10</v>
      </c>
      <c r="Y236" s="157">
        <v>2021</v>
      </c>
      <c r="Z236" s="157" t="str">
        <f t="shared" si="556"/>
        <v>6/10/2021</v>
      </c>
    </row>
    <row r="237" spans="1:26" ht="15.75" x14ac:dyDescent="0.25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212</v>
      </c>
      <c r="F237" s="162" t="s">
        <v>213</v>
      </c>
      <c r="G237" s="150">
        <v>10</v>
      </c>
      <c r="H237" s="150" t="s">
        <v>32</v>
      </c>
      <c r="I237" s="150">
        <v>2</v>
      </c>
      <c r="J237" s="150" t="str">
        <f t="shared" si="555"/>
        <v>ProVisioNET_study_107_07_cam3_2</v>
      </c>
      <c r="K237" s="156" t="s">
        <v>188</v>
      </c>
      <c r="L237" s="3" t="s">
        <v>178</v>
      </c>
      <c r="M237" s="3" t="s">
        <v>183</v>
      </c>
      <c r="N237" s="3">
        <v>7</v>
      </c>
      <c r="O237" t="s">
        <v>218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57"/>
        <v>28/8/1998</v>
      </c>
      <c r="W237" s="157">
        <v>6</v>
      </c>
      <c r="X237" s="157">
        <v>10</v>
      </c>
      <c r="Y237" s="157">
        <v>2021</v>
      </c>
      <c r="Z237" s="157" t="str">
        <f t="shared" si="556"/>
        <v>6/10/2021</v>
      </c>
    </row>
    <row r="238" spans="1:26" ht="15.75" x14ac:dyDescent="0.25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212</v>
      </c>
      <c r="F238" s="162" t="s">
        <v>213</v>
      </c>
      <c r="G238" s="150">
        <v>10</v>
      </c>
      <c r="H238" s="150" t="s">
        <v>33</v>
      </c>
      <c r="I238" s="150">
        <v>1</v>
      </c>
      <c r="J238" s="150" t="str">
        <f t="shared" si="555"/>
        <v>ProVisioNET_study_107_07_cam4_1</v>
      </c>
      <c r="K238" s="156" t="s">
        <v>188</v>
      </c>
      <c r="L238" s="3" t="s">
        <v>178</v>
      </c>
      <c r="M238" s="3" t="s">
        <v>183</v>
      </c>
      <c r="N238" s="3">
        <v>7</v>
      </c>
      <c r="O238" t="s">
        <v>218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57"/>
        <v>28/8/1998</v>
      </c>
      <c r="W238" s="157">
        <v>6</v>
      </c>
      <c r="X238" s="157">
        <v>10</v>
      </c>
      <c r="Y238" s="157">
        <v>2021</v>
      </c>
      <c r="Z238" s="157" t="str">
        <f t="shared" si="556"/>
        <v>6/10/2021</v>
      </c>
    </row>
    <row r="239" spans="1:26" ht="15.75" x14ac:dyDescent="0.25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212</v>
      </c>
      <c r="F239" s="162" t="s">
        <v>213</v>
      </c>
      <c r="G239" s="150">
        <v>10</v>
      </c>
      <c r="H239" s="150" t="s">
        <v>33</v>
      </c>
      <c r="I239" s="150">
        <v>2</v>
      </c>
      <c r="J239" s="150" t="str">
        <f t="shared" si="555"/>
        <v>ProVisioNET_study_107_07_cam4_2</v>
      </c>
      <c r="K239" s="156" t="s">
        <v>188</v>
      </c>
      <c r="L239" s="3" t="s">
        <v>178</v>
      </c>
      <c r="M239" s="3" t="s">
        <v>183</v>
      </c>
      <c r="N239" s="3">
        <v>7</v>
      </c>
      <c r="O239" t="s">
        <v>218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57"/>
        <v>28/8/1998</v>
      </c>
      <c r="W239" s="157">
        <v>6</v>
      </c>
      <c r="X239" s="157">
        <v>10</v>
      </c>
      <c r="Y239" s="157">
        <v>2021</v>
      </c>
      <c r="Z239" s="157" t="str">
        <f t="shared" si="556"/>
        <v>6/10/2021</v>
      </c>
    </row>
    <row r="240" spans="1:26" ht="15.75" x14ac:dyDescent="0.25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212</v>
      </c>
      <c r="F240" s="162" t="s">
        <v>213</v>
      </c>
      <c r="G240" s="150">
        <v>10</v>
      </c>
      <c r="H240" s="150" t="s">
        <v>120</v>
      </c>
      <c r="J240" s="150" t="str">
        <f t="shared" ref="J240:J247" si="558">CONCATENATE(C240,"_",D240,"_",E240,"_",F240,"_",H240)</f>
        <v>ProVisioNET_study_107_07_glasses</v>
      </c>
      <c r="K240" s="156" t="s">
        <v>188</v>
      </c>
      <c r="L240" s="3" t="s">
        <v>178</v>
      </c>
      <c r="M240" s="3" t="s">
        <v>183</v>
      </c>
      <c r="N240" s="3">
        <v>7</v>
      </c>
      <c r="O240" t="s">
        <v>218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57"/>
        <v>28/8/1998</v>
      </c>
      <c r="W240" s="157">
        <v>6</v>
      </c>
      <c r="X240" s="157">
        <v>10</v>
      </c>
      <c r="Y240" s="157">
        <v>2021</v>
      </c>
      <c r="Z240" s="157" t="str">
        <f t="shared" si="556"/>
        <v>6/10/2021</v>
      </c>
    </row>
    <row r="241" spans="1:26" ht="15.75" x14ac:dyDescent="0.25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212</v>
      </c>
      <c r="F241" s="162" t="s">
        <v>213</v>
      </c>
      <c r="G241" s="150">
        <v>10</v>
      </c>
      <c r="H241" s="150" t="s">
        <v>121</v>
      </c>
      <c r="J241" s="150" t="str">
        <f t="shared" si="558"/>
        <v>ProVisioNET_study_107_07_ambient</v>
      </c>
      <c r="K241" s="156" t="s">
        <v>188</v>
      </c>
      <c r="L241" s="3" t="s">
        <v>178</v>
      </c>
      <c r="M241" s="3" t="s">
        <v>183</v>
      </c>
      <c r="N241" s="3">
        <v>7</v>
      </c>
      <c r="O241" t="s">
        <v>218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57"/>
        <v>28/8/1998</v>
      </c>
      <c r="W241" s="157">
        <v>6</v>
      </c>
      <c r="X241" s="157">
        <v>10</v>
      </c>
      <c r="Y241" s="157">
        <v>2021</v>
      </c>
      <c r="Z241" s="157" t="str">
        <f t="shared" si="556"/>
        <v>6/10/2021</v>
      </c>
    </row>
    <row r="242" spans="1:26" ht="15.75" x14ac:dyDescent="0.25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219</v>
      </c>
      <c r="F242" s="162" t="s">
        <v>213</v>
      </c>
      <c r="G242" s="150">
        <v>10</v>
      </c>
      <c r="H242" s="150" t="s">
        <v>122</v>
      </c>
      <c r="J242" s="150" t="str">
        <f t="shared" si="558"/>
        <v>ProVisioNET_study_108_07_ETrawdata</v>
      </c>
      <c r="K242" s="156" t="s">
        <v>188</v>
      </c>
      <c r="L242" s="3" t="s">
        <v>178</v>
      </c>
      <c r="M242" s="3" t="s">
        <v>183</v>
      </c>
      <c r="N242" s="3">
        <v>7</v>
      </c>
      <c r="O242" t="s">
        <v>218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57"/>
        <v>28/8/1998</v>
      </c>
      <c r="W242" s="157">
        <v>6</v>
      </c>
      <c r="X242" s="157">
        <v>10</v>
      </c>
      <c r="Y242" s="157">
        <v>2021</v>
      </c>
      <c r="Z242" s="157" t="str">
        <f t="shared" si="556"/>
        <v>6/10/2021</v>
      </c>
    </row>
    <row r="243" spans="1:26" ht="15.75" x14ac:dyDescent="0.25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219</v>
      </c>
      <c r="F243" s="162" t="s">
        <v>213</v>
      </c>
      <c r="G243" s="150">
        <v>10</v>
      </c>
      <c r="H243" s="150" t="s">
        <v>186</v>
      </c>
      <c r="J243" s="150" t="str">
        <f t="shared" si="558"/>
        <v>ProVisioNET_study_108_07_sri_obs</v>
      </c>
      <c r="K243" s="156" t="s">
        <v>188</v>
      </c>
      <c r="L243" s="3" t="s">
        <v>178</v>
      </c>
      <c r="M243" s="3" t="s">
        <v>183</v>
      </c>
      <c r="N243" s="3">
        <v>7</v>
      </c>
      <c r="O243" t="s">
        <v>218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57"/>
        <v>28/8/1998</v>
      </c>
      <c r="W243" s="157">
        <v>6</v>
      </c>
      <c r="X243" s="157">
        <v>10</v>
      </c>
      <c r="Y243" s="157">
        <v>2021</v>
      </c>
      <c r="Z243" s="157" t="str">
        <f t="shared" si="556"/>
        <v>6/10/2021</v>
      </c>
    </row>
    <row r="244" spans="1:26" ht="15.75" x14ac:dyDescent="0.25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219</v>
      </c>
      <c r="F244" s="162" t="s">
        <v>213</v>
      </c>
      <c r="G244" s="150">
        <v>10</v>
      </c>
      <c r="H244" s="150" t="s">
        <v>180</v>
      </c>
      <c r="J244" s="150" t="str">
        <f t="shared" si="558"/>
        <v>ProVisioNET_study_108_07_sri_ambient</v>
      </c>
      <c r="K244" s="156" t="s">
        <v>188</v>
      </c>
      <c r="L244" s="3" t="s">
        <v>178</v>
      </c>
      <c r="M244" s="3" t="s">
        <v>183</v>
      </c>
      <c r="N244" s="3">
        <v>7</v>
      </c>
      <c r="O244" t="s">
        <v>218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57"/>
        <v>28/8/1998</v>
      </c>
      <c r="W244" s="157">
        <v>6</v>
      </c>
      <c r="X244" s="157">
        <v>10</v>
      </c>
      <c r="Y244" s="157">
        <v>2021</v>
      </c>
      <c r="Z244" s="157" t="str">
        <f t="shared" si="556"/>
        <v>6/10/2021</v>
      </c>
    </row>
    <row r="245" spans="1:26" ht="15.75" x14ac:dyDescent="0.25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219</v>
      </c>
      <c r="F245" s="162" t="s">
        <v>213</v>
      </c>
      <c r="G245" s="150">
        <v>10</v>
      </c>
      <c r="H245" s="150" t="s">
        <v>199</v>
      </c>
      <c r="J245" s="150" t="str">
        <f t="shared" si="558"/>
        <v>ProVisioNET_study_108_07_fitbit</v>
      </c>
      <c r="K245" s="156" t="s">
        <v>188</v>
      </c>
      <c r="L245" s="3" t="s">
        <v>178</v>
      </c>
      <c r="M245" s="3" t="s">
        <v>183</v>
      </c>
      <c r="N245" s="3">
        <v>7</v>
      </c>
      <c r="O245" t="s">
        <v>218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57"/>
        <v>28/8/1998</v>
      </c>
      <c r="W245" s="157">
        <v>6</v>
      </c>
      <c r="X245" s="157">
        <v>10</v>
      </c>
      <c r="Y245" s="157">
        <v>2021</v>
      </c>
      <c r="Z245" s="157" t="str">
        <f t="shared" si="556"/>
        <v>6/10/2021</v>
      </c>
    </row>
    <row r="246" spans="1:26" s="166" customFormat="1" ht="15.75" x14ac:dyDescent="0.25">
      <c r="A246" s="159" t="s">
        <v>117</v>
      </c>
      <c r="B246" s="5">
        <v>10</v>
      </c>
      <c r="C246" s="166" t="s">
        <v>176</v>
      </c>
      <c r="D246" s="5" t="s">
        <v>0</v>
      </c>
      <c r="E246" s="161" t="s">
        <v>219</v>
      </c>
      <c r="F246" s="167" t="s">
        <v>213</v>
      </c>
      <c r="G246" s="160">
        <v>10</v>
      </c>
      <c r="H246" s="160" t="s">
        <v>195</v>
      </c>
      <c r="J246" s="160" t="str">
        <f t="shared" si="558"/>
        <v>ProVisioNET_study_108_07_zed</v>
      </c>
      <c r="K246" s="165" t="s">
        <v>188</v>
      </c>
      <c r="L246" s="5" t="s">
        <v>178</v>
      </c>
      <c r="M246" s="5" t="s">
        <v>183</v>
      </c>
      <c r="N246" s="5">
        <v>7</v>
      </c>
      <c r="O246" s="166" t="s">
        <v>218</v>
      </c>
      <c r="P246" s="5">
        <v>0</v>
      </c>
      <c r="Q246" s="160" t="s">
        <v>11</v>
      </c>
      <c r="R246" s="160" t="s">
        <v>18</v>
      </c>
      <c r="S246" s="5">
        <v>28</v>
      </c>
      <c r="T246" s="5">
        <v>8</v>
      </c>
      <c r="U246" s="5">
        <v>1998</v>
      </c>
      <c r="V246" s="168" t="str">
        <f t="shared" si="557"/>
        <v>28/8/1998</v>
      </c>
      <c r="W246" s="160">
        <v>6</v>
      </c>
      <c r="X246" s="160">
        <v>10</v>
      </c>
      <c r="Y246" s="160">
        <v>2021</v>
      </c>
      <c r="Z246" s="160" t="str">
        <f t="shared" si="556"/>
        <v>6/10/2021</v>
      </c>
    </row>
    <row r="247" spans="1:26" ht="15.75" x14ac:dyDescent="0.25">
      <c r="A247" s="146" t="s">
        <v>117</v>
      </c>
      <c r="B247" s="147">
        <v>11</v>
      </c>
      <c r="C247" s="147" t="s">
        <v>176</v>
      </c>
      <c r="D247" s="147" t="s">
        <v>0</v>
      </c>
      <c r="E247" s="148" t="s">
        <v>219</v>
      </c>
      <c r="F247" s="149" t="s">
        <v>220</v>
      </c>
      <c r="G247" s="147">
        <v>11</v>
      </c>
      <c r="H247" s="147" t="s">
        <v>117</v>
      </c>
      <c r="I247" s="147"/>
      <c r="J247" s="150" t="str">
        <f t="shared" si="558"/>
        <v>ProVisioNET_study_108_08_label</v>
      </c>
      <c r="K247" s="147" t="s">
        <v>115</v>
      </c>
      <c r="L247" s="151" t="s">
        <v>178</v>
      </c>
      <c r="M247" s="147" t="s">
        <v>193</v>
      </c>
      <c r="N247" s="147">
        <v>10</v>
      </c>
      <c r="O247" s="147" t="s">
        <v>185</v>
      </c>
      <c r="P247" s="147">
        <v>0</v>
      </c>
      <c r="Q247" s="152" t="s">
        <v>11</v>
      </c>
      <c r="R247" s="152" t="s">
        <v>18</v>
      </c>
      <c r="S247" s="152">
        <v>14</v>
      </c>
      <c r="T247" s="152">
        <v>5</v>
      </c>
      <c r="U247" s="152">
        <v>1997</v>
      </c>
      <c r="V247" s="164" t="str">
        <f>"14/5/1997"</f>
        <v>14/5/1997</v>
      </c>
      <c r="W247" s="152">
        <v>13</v>
      </c>
      <c r="X247" s="152">
        <v>10</v>
      </c>
      <c r="Y247" s="152">
        <v>2021</v>
      </c>
      <c r="Z247" s="152" t="str">
        <f>W247&amp;"/"&amp;X247&amp;"/"&amp;Y247</f>
        <v>13/10/2021</v>
      </c>
    </row>
    <row r="248" spans="1:26" ht="15.75" x14ac:dyDescent="0.25">
      <c r="A248" s="154" t="s">
        <v>117</v>
      </c>
      <c r="B248" s="3">
        <v>11</v>
      </c>
      <c r="C248" t="s">
        <v>176</v>
      </c>
      <c r="D248" s="3" t="s">
        <v>0</v>
      </c>
      <c r="E248" s="155" t="s">
        <v>219</v>
      </c>
      <c r="F248" s="162" t="s">
        <v>220</v>
      </c>
      <c r="G248" s="150">
        <v>11</v>
      </c>
      <c r="H248" s="150" t="s">
        <v>119</v>
      </c>
      <c r="I248" s="3">
        <v>1</v>
      </c>
      <c r="J248" s="150" t="str">
        <f t="shared" ref="J248:J255" si="559">CONCATENATE(C248,"_",D248,"_",E248,"_",F248,"_",H248,"_",I248)</f>
        <v>ProVisioNET_study_108_08_cam1_1</v>
      </c>
      <c r="K248" s="156" t="s">
        <v>188</v>
      </c>
      <c r="L248" s="3" t="s">
        <v>178</v>
      </c>
      <c r="M248" s="3" t="s">
        <v>193</v>
      </c>
      <c r="N248" s="3">
        <v>10</v>
      </c>
      <c r="O248" s="3" t="s">
        <v>185</v>
      </c>
      <c r="P248" s="3">
        <v>0</v>
      </c>
      <c r="Q248" s="157" t="s">
        <v>11</v>
      </c>
      <c r="R248" s="157" t="s">
        <v>18</v>
      </c>
      <c r="S248" s="3">
        <v>14</v>
      </c>
      <c r="T248" s="3">
        <v>5</v>
      </c>
      <c r="U248" s="3">
        <v>1997</v>
      </c>
      <c r="V248" s="163" t="str">
        <f>"14/5/1997"</f>
        <v>14/5/1997</v>
      </c>
      <c r="W248" s="157">
        <v>13</v>
      </c>
      <c r="X248" s="157">
        <v>10</v>
      </c>
      <c r="Y248" s="157">
        <v>2021</v>
      </c>
      <c r="Z248" s="157" t="str">
        <f t="shared" ref="Z248:Z262" si="560">W248&amp;"/"&amp;X248&amp;"/"&amp;Y248</f>
        <v>13/10/2021</v>
      </c>
    </row>
    <row r="249" spans="1:26" ht="15.75" x14ac:dyDescent="0.25">
      <c r="A249" s="154" t="s">
        <v>117</v>
      </c>
      <c r="B249" s="3">
        <v>11</v>
      </c>
      <c r="C249" t="s">
        <v>176</v>
      </c>
      <c r="D249" s="3" t="s">
        <v>0</v>
      </c>
      <c r="E249" s="155" t="s">
        <v>219</v>
      </c>
      <c r="F249" s="162" t="s">
        <v>220</v>
      </c>
      <c r="G249" s="150">
        <v>11</v>
      </c>
      <c r="H249" s="150" t="s">
        <v>119</v>
      </c>
      <c r="I249" s="150">
        <v>2</v>
      </c>
      <c r="J249" s="150" t="str">
        <f t="shared" si="559"/>
        <v>ProVisioNET_study_108_08_cam1_2</v>
      </c>
      <c r="K249" s="156" t="s">
        <v>188</v>
      </c>
      <c r="L249" s="3" t="s">
        <v>178</v>
      </c>
      <c r="M249" s="3" t="s">
        <v>193</v>
      </c>
      <c r="N249" s="3">
        <v>10</v>
      </c>
      <c r="O249" s="3" t="s">
        <v>185</v>
      </c>
      <c r="P249" s="3">
        <v>0</v>
      </c>
      <c r="Q249" s="157" t="s">
        <v>11</v>
      </c>
      <c r="R249" s="157" t="s">
        <v>18</v>
      </c>
      <c r="S249" s="3">
        <v>14</v>
      </c>
      <c r="T249" s="3">
        <v>5</v>
      </c>
      <c r="U249" s="3">
        <v>1997</v>
      </c>
      <c r="V249" s="163" t="str">
        <f t="shared" ref="V249:V262" si="561">"14/5/1997"</f>
        <v>14/5/1997</v>
      </c>
      <c r="W249" s="157">
        <v>13</v>
      </c>
      <c r="X249" s="157">
        <v>10</v>
      </c>
      <c r="Y249" s="157">
        <v>2021</v>
      </c>
      <c r="Z249" s="157" t="str">
        <f t="shared" si="560"/>
        <v>13/10/2021</v>
      </c>
    </row>
    <row r="250" spans="1:26" ht="15.75" x14ac:dyDescent="0.25">
      <c r="A250" s="154" t="s">
        <v>117</v>
      </c>
      <c r="B250" s="3">
        <v>11</v>
      </c>
      <c r="C250" t="s">
        <v>176</v>
      </c>
      <c r="D250" s="3" t="s">
        <v>0</v>
      </c>
      <c r="E250" s="155" t="s">
        <v>219</v>
      </c>
      <c r="F250" s="162" t="s">
        <v>220</v>
      </c>
      <c r="G250" s="150">
        <v>11</v>
      </c>
      <c r="H250" s="150" t="s">
        <v>31</v>
      </c>
      <c r="I250" s="150">
        <v>1</v>
      </c>
      <c r="J250" s="150" t="str">
        <f t="shared" si="559"/>
        <v>ProVisioNET_study_108_08_cam2_1</v>
      </c>
      <c r="K250" s="156" t="s">
        <v>188</v>
      </c>
      <c r="L250" s="3" t="s">
        <v>178</v>
      </c>
      <c r="M250" s="3" t="s">
        <v>193</v>
      </c>
      <c r="N250" s="3">
        <v>10</v>
      </c>
      <c r="O250" s="3" t="s">
        <v>185</v>
      </c>
      <c r="P250" s="3">
        <v>0</v>
      </c>
      <c r="Q250" s="157" t="s">
        <v>11</v>
      </c>
      <c r="R250" s="157" t="s">
        <v>18</v>
      </c>
      <c r="S250" s="3">
        <v>14</v>
      </c>
      <c r="T250" s="3">
        <v>5</v>
      </c>
      <c r="U250" s="3">
        <v>1997</v>
      </c>
      <c r="V250" s="163" t="str">
        <f t="shared" si="561"/>
        <v>14/5/1997</v>
      </c>
      <c r="W250" s="157">
        <v>13</v>
      </c>
      <c r="X250" s="157">
        <v>10</v>
      </c>
      <c r="Y250" s="157">
        <v>2021</v>
      </c>
      <c r="Z250" s="157" t="str">
        <f t="shared" si="560"/>
        <v>13/10/2021</v>
      </c>
    </row>
    <row r="251" spans="1:26" ht="15.75" x14ac:dyDescent="0.25">
      <c r="A251" s="154" t="s">
        <v>117</v>
      </c>
      <c r="B251" s="3">
        <v>11</v>
      </c>
      <c r="C251" t="s">
        <v>176</v>
      </c>
      <c r="D251" s="3" t="s">
        <v>0</v>
      </c>
      <c r="E251" s="155" t="s">
        <v>219</v>
      </c>
      <c r="F251" s="162" t="s">
        <v>220</v>
      </c>
      <c r="G251" s="150">
        <v>11</v>
      </c>
      <c r="H251" s="150" t="s">
        <v>31</v>
      </c>
      <c r="I251" s="150">
        <v>2</v>
      </c>
      <c r="J251" s="150" t="str">
        <f t="shared" si="559"/>
        <v>ProVisioNET_study_108_08_cam2_2</v>
      </c>
      <c r="K251" s="156" t="s">
        <v>188</v>
      </c>
      <c r="L251" s="3" t="s">
        <v>178</v>
      </c>
      <c r="M251" s="3" t="s">
        <v>193</v>
      </c>
      <c r="N251" s="3">
        <v>10</v>
      </c>
      <c r="O251" s="3" t="s">
        <v>185</v>
      </c>
      <c r="P251" s="3">
        <v>0</v>
      </c>
      <c r="Q251" s="157" t="s">
        <v>11</v>
      </c>
      <c r="R251" s="157" t="s">
        <v>18</v>
      </c>
      <c r="S251" s="3">
        <v>14</v>
      </c>
      <c r="T251" s="3">
        <v>5</v>
      </c>
      <c r="U251" s="3">
        <v>1997</v>
      </c>
      <c r="V251" s="163" t="str">
        <f t="shared" si="561"/>
        <v>14/5/1997</v>
      </c>
      <c r="W251" s="157">
        <v>13</v>
      </c>
      <c r="X251" s="157">
        <v>10</v>
      </c>
      <c r="Y251" s="157">
        <v>2021</v>
      </c>
      <c r="Z251" s="157" t="str">
        <f t="shared" si="560"/>
        <v>13/10/2021</v>
      </c>
    </row>
    <row r="252" spans="1:26" ht="15.75" x14ac:dyDescent="0.25">
      <c r="A252" s="154" t="s">
        <v>117</v>
      </c>
      <c r="B252" s="3">
        <v>11</v>
      </c>
      <c r="C252" t="s">
        <v>176</v>
      </c>
      <c r="D252" s="3" t="s">
        <v>0</v>
      </c>
      <c r="E252" s="155" t="s">
        <v>219</v>
      </c>
      <c r="F252" s="162" t="s">
        <v>220</v>
      </c>
      <c r="G252" s="150">
        <v>11</v>
      </c>
      <c r="H252" s="150" t="s">
        <v>32</v>
      </c>
      <c r="I252" s="150">
        <v>1</v>
      </c>
      <c r="J252" s="150" t="str">
        <f t="shared" si="559"/>
        <v>ProVisioNET_study_108_08_cam3_1</v>
      </c>
      <c r="K252" s="156" t="s">
        <v>188</v>
      </c>
      <c r="L252" s="3" t="s">
        <v>178</v>
      </c>
      <c r="M252" s="3" t="s">
        <v>193</v>
      </c>
      <c r="N252" s="3">
        <v>10</v>
      </c>
      <c r="O252" s="3" t="s">
        <v>185</v>
      </c>
      <c r="P252" s="3">
        <v>0</v>
      </c>
      <c r="Q252" s="157" t="s">
        <v>11</v>
      </c>
      <c r="R252" s="157" t="s">
        <v>18</v>
      </c>
      <c r="S252" s="3">
        <v>14</v>
      </c>
      <c r="T252" s="3">
        <v>5</v>
      </c>
      <c r="U252" s="3">
        <v>1997</v>
      </c>
      <c r="V252" s="163" t="str">
        <f t="shared" si="561"/>
        <v>14/5/1997</v>
      </c>
      <c r="W252" s="157">
        <v>13</v>
      </c>
      <c r="X252" s="157">
        <v>10</v>
      </c>
      <c r="Y252" s="157">
        <v>2021</v>
      </c>
      <c r="Z252" s="157" t="str">
        <f t="shared" si="560"/>
        <v>13/10/2021</v>
      </c>
    </row>
    <row r="253" spans="1:26" ht="15.75" x14ac:dyDescent="0.25">
      <c r="A253" s="154" t="s">
        <v>117</v>
      </c>
      <c r="B253" s="3">
        <v>11</v>
      </c>
      <c r="C253" t="s">
        <v>176</v>
      </c>
      <c r="D253" s="3" t="s">
        <v>0</v>
      </c>
      <c r="E253" s="155" t="s">
        <v>219</v>
      </c>
      <c r="F253" s="162" t="s">
        <v>220</v>
      </c>
      <c r="G253" s="150">
        <v>11</v>
      </c>
      <c r="H253" s="150" t="s">
        <v>32</v>
      </c>
      <c r="I253" s="150">
        <v>2</v>
      </c>
      <c r="J253" s="150" t="str">
        <f t="shared" si="559"/>
        <v>ProVisioNET_study_108_08_cam3_2</v>
      </c>
      <c r="K253" s="156" t="s">
        <v>188</v>
      </c>
      <c r="L253" s="3" t="s">
        <v>178</v>
      </c>
      <c r="M253" s="3" t="s">
        <v>193</v>
      </c>
      <c r="N253" s="3">
        <v>10</v>
      </c>
      <c r="O253" s="3" t="s">
        <v>185</v>
      </c>
      <c r="P253" s="3">
        <v>0</v>
      </c>
      <c r="Q253" s="157" t="s">
        <v>11</v>
      </c>
      <c r="R253" s="157" t="s">
        <v>18</v>
      </c>
      <c r="S253" s="3">
        <v>14</v>
      </c>
      <c r="T253" s="3">
        <v>5</v>
      </c>
      <c r="U253" s="3">
        <v>1997</v>
      </c>
      <c r="V253" s="163" t="str">
        <f t="shared" si="561"/>
        <v>14/5/1997</v>
      </c>
      <c r="W253" s="157">
        <v>13</v>
      </c>
      <c r="X253" s="157">
        <v>10</v>
      </c>
      <c r="Y253" s="157">
        <v>2021</v>
      </c>
      <c r="Z253" s="157" t="str">
        <f t="shared" si="560"/>
        <v>13/10/2021</v>
      </c>
    </row>
    <row r="254" spans="1:26" ht="15.75" x14ac:dyDescent="0.25">
      <c r="A254" s="154" t="s">
        <v>117</v>
      </c>
      <c r="B254" s="3">
        <v>11</v>
      </c>
      <c r="C254" t="s">
        <v>176</v>
      </c>
      <c r="D254" s="3" t="s">
        <v>0</v>
      </c>
      <c r="E254" s="155" t="s">
        <v>219</v>
      </c>
      <c r="F254" s="162" t="s">
        <v>220</v>
      </c>
      <c r="G254" s="150">
        <v>11</v>
      </c>
      <c r="H254" s="150" t="s">
        <v>33</v>
      </c>
      <c r="I254" s="150">
        <v>1</v>
      </c>
      <c r="J254" s="150" t="str">
        <f t="shared" si="559"/>
        <v>ProVisioNET_study_108_08_cam4_1</v>
      </c>
      <c r="K254" s="156" t="s">
        <v>188</v>
      </c>
      <c r="L254" s="3" t="s">
        <v>178</v>
      </c>
      <c r="M254" s="3" t="s">
        <v>193</v>
      </c>
      <c r="N254" s="3">
        <v>10</v>
      </c>
      <c r="O254" s="3" t="s">
        <v>185</v>
      </c>
      <c r="P254" s="3">
        <v>0</v>
      </c>
      <c r="Q254" s="157" t="s">
        <v>11</v>
      </c>
      <c r="R254" s="157" t="s">
        <v>18</v>
      </c>
      <c r="S254" s="3">
        <v>14</v>
      </c>
      <c r="T254" s="3">
        <v>5</v>
      </c>
      <c r="U254" s="3">
        <v>1997</v>
      </c>
      <c r="V254" s="163" t="str">
        <f t="shared" si="561"/>
        <v>14/5/1997</v>
      </c>
      <c r="W254" s="157">
        <v>13</v>
      </c>
      <c r="X254" s="157">
        <v>10</v>
      </c>
      <c r="Y254" s="157">
        <v>2021</v>
      </c>
      <c r="Z254" s="157" t="str">
        <f t="shared" si="560"/>
        <v>13/10/2021</v>
      </c>
    </row>
    <row r="255" spans="1:26" ht="15.75" x14ac:dyDescent="0.25">
      <c r="A255" s="154" t="s">
        <v>117</v>
      </c>
      <c r="B255" s="3">
        <v>11</v>
      </c>
      <c r="C255" t="s">
        <v>176</v>
      </c>
      <c r="D255" s="3" t="s">
        <v>0</v>
      </c>
      <c r="E255" s="155" t="s">
        <v>219</v>
      </c>
      <c r="F255" s="162" t="s">
        <v>220</v>
      </c>
      <c r="G255" s="150">
        <v>11</v>
      </c>
      <c r="H255" s="150" t="s">
        <v>33</v>
      </c>
      <c r="I255" s="150">
        <v>2</v>
      </c>
      <c r="J255" s="150" t="str">
        <f t="shared" si="559"/>
        <v>ProVisioNET_study_108_08_cam4_2</v>
      </c>
      <c r="K255" s="156" t="s">
        <v>188</v>
      </c>
      <c r="L255" s="3" t="s">
        <v>178</v>
      </c>
      <c r="M255" s="3" t="s">
        <v>193</v>
      </c>
      <c r="N255" s="3">
        <v>10</v>
      </c>
      <c r="O255" s="3" t="s">
        <v>185</v>
      </c>
      <c r="P255" s="3">
        <v>0</v>
      </c>
      <c r="Q255" s="157" t="s">
        <v>11</v>
      </c>
      <c r="R255" s="157" t="s">
        <v>18</v>
      </c>
      <c r="S255" s="3">
        <v>14</v>
      </c>
      <c r="T255" s="3">
        <v>5</v>
      </c>
      <c r="U255" s="3">
        <v>1997</v>
      </c>
      <c r="V255" s="163" t="str">
        <f t="shared" si="561"/>
        <v>14/5/1997</v>
      </c>
      <c r="W255" s="157">
        <v>13</v>
      </c>
      <c r="X255" s="157">
        <v>10</v>
      </c>
      <c r="Y255" s="157">
        <v>2021</v>
      </c>
      <c r="Z255" s="157" t="str">
        <f t="shared" si="560"/>
        <v>13/10/2021</v>
      </c>
    </row>
    <row r="256" spans="1:26" ht="15.75" x14ac:dyDescent="0.25">
      <c r="A256" s="154" t="s">
        <v>117</v>
      </c>
      <c r="B256" s="3">
        <v>11</v>
      </c>
      <c r="C256" t="s">
        <v>176</v>
      </c>
      <c r="D256" s="3" t="s">
        <v>0</v>
      </c>
      <c r="E256" s="155" t="s">
        <v>219</v>
      </c>
      <c r="F256" s="162" t="s">
        <v>220</v>
      </c>
      <c r="G256" s="150">
        <v>11</v>
      </c>
      <c r="H256" s="150" t="s">
        <v>120</v>
      </c>
      <c r="J256" s="150" t="str">
        <f t="shared" ref="J256:J263" si="562">CONCATENATE(C256,"_",D256,"_",E256,"_",F256,"_",H256)</f>
        <v>ProVisioNET_study_108_08_glasses</v>
      </c>
      <c r="K256" s="156" t="s">
        <v>188</v>
      </c>
      <c r="L256" s="3" t="s">
        <v>178</v>
      </c>
      <c r="M256" s="3" t="s">
        <v>193</v>
      </c>
      <c r="N256" s="3">
        <v>10</v>
      </c>
      <c r="O256" s="3" t="s">
        <v>185</v>
      </c>
      <c r="P256" s="3">
        <v>0</v>
      </c>
      <c r="Q256" s="157" t="s">
        <v>11</v>
      </c>
      <c r="R256" s="157" t="s">
        <v>18</v>
      </c>
      <c r="S256" s="3">
        <v>14</v>
      </c>
      <c r="T256" s="3">
        <v>5</v>
      </c>
      <c r="U256" s="3">
        <v>1997</v>
      </c>
      <c r="V256" s="163" t="str">
        <f t="shared" si="561"/>
        <v>14/5/1997</v>
      </c>
      <c r="W256" s="157">
        <v>13</v>
      </c>
      <c r="X256" s="157">
        <v>10</v>
      </c>
      <c r="Y256" s="157">
        <v>2021</v>
      </c>
      <c r="Z256" s="157" t="str">
        <f t="shared" si="560"/>
        <v>13/10/2021</v>
      </c>
    </row>
    <row r="257" spans="1:26" ht="15.75" x14ac:dyDescent="0.25">
      <c r="A257" s="154" t="s">
        <v>117</v>
      </c>
      <c r="B257" s="3">
        <v>11</v>
      </c>
      <c r="C257" t="s">
        <v>176</v>
      </c>
      <c r="D257" s="3" t="s">
        <v>0</v>
      </c>
      <c r="E257" s="155" t="s">
        <v>219</v>
      </c>
      <c r="F257" s="162" t="s">
        <v>220</v>
      </c>
      <c r="G257" s="150">
        <v>11</v>
      </c>
      <c r="H257" s="150" t="s">
        <v>121</v>
      </c>
      <c r="J257" s="150" t="str">
        <f t="shared" si="562"/>
        <v>ProVisioNET_study_108_08_ambient</v>
      </c>
      <c r="K257" s="156" t="s">
        <v>188</v>
      </c>
      <c r="L257" s="3" t="s">
        <v>178</v>
      </c>
      <c r="M257" s="3" t="s">
        <v>193</v>
      </c>
      <c r="N257" s="3">
        <v>10</v>
      </c>
      <c r="O257" s="3" t="s">
        <v>185</v>
      </c>
      <c r="P257" s="3">
        <v>0</v>
      </c>
      <c r="Q257" s="157" t="s">
        <v>11</v>
      </c>
      <c r="R257" s="157" t="s">
        <v>18</v>
      </c>
      <c r="S257" s="3">
        <v>14</v>
      </c>
      <c r="T257" s="3">
        <v>5</v>
      </c>
      <c r="U257" s="3">
        <v>1997</v>
      </c>
      <c r="V257" s="163" t="str">
        <f t="shared" si="561"/>
        <v>14/5/1997</v>
      </c>
      <c r="W257" s="157">
        <v>13</v>
      </c>
      <c r="X257" s="157">
        <v>10</v>
      </c>
      <c r="Y257" s="157">
        <v>2021</v>
      </c>
      <c r="Z257" s="157" t="str">
        <f t="shared" si="560"/>
        <v>13/10/2021</v>
      </c>
    </row>
    <row r="258" spans="1:26" ht="15.75" x14ac:dyDescent="0.25">
      <c r="A258" s="154" t="s">
        <v>117</v>
      </c>
      <c r="B258" s="3">
        <v>11</v>
      </c>
      <c r="C258" t="s">
        <v>176</v>
      </c>
      <c r="D258" s="3" t="s">
        <v>0</v>
      </c>
      <c r="E258" s="155" t="s">
        <v>219</v>
      </c>
      <c r="F258" s="162" t="s">
        <v>220</v>
      </c>
      <c r="G258" s="150">
        <v>11</v>
      </c>
      <c r="H258" s="150" t="s">
        <v>122</v>
      </c>
      <c r="J258" s="150" t="str">
        <f t="shared" si="562"/>
        <v>ProVisioNET_study_108_08_ETrawdata</v>
      </c>
      <c r="K258" s="156" t="s">
        <v>188</v>
      </c>
      <c r="L258" s="3" t="s">
        <v>178</v>
      </c>
      <c r="M258" s="3" t="s">
        <v>193</v>
      </c>
      <c r="N258" s="3">
        <v>10</v>
      </c>
      <c r="O258" s="3" t="s">
        <v>185</v>
      </c>
      <c r="P258" s="3">
        <v>0</v>
      </c>
      <c r="Q258" s="157" t="s">
        <v>11</v>
      </c>
      <c r="R258" s="157" t="s">
        <v>18</v>
      </c>
      <c r="S258" s="3">
        <v>14</v>
      </c>
      <c r="T258" s="3">
        <v>5</v>
      </c>
      <c r="U258" s="3">
        <v>1997</v>
      </c>
      <c r="V258" s="163" t="str">
        <f t="shared" si="561"/>
        <v>14/5/1997</v>
      </c>
      <c r="W258" s="157">
        <v>13</v>
      </c>
      <c r="X258" s="157">
        <v>10</v>
      </c>
      <c r="Y258" s="157">
        <v>2021</v>
      </c>
      <c r="Z258" s="157" t="str">
        <f t="shared" si="560"/>
        <v>13/10/2021</v>
      </c>
    </row>
    <row r="259" spans="1:26" ht="15.75" x14ac:dyDescent="0.25">
      <c r="A259" s="154" t="s">
        <v>117</v>
      </c>
      <c r="B259" s="3">
        <v>11</v>
      </c>
      <c r="C259" t="s">
        <v>176</v>
      </c>
      <c r="D259" s="3" t="s">
        <v>0</v>
      </c>
      <c r="E259" s="155" t="s">
        <v>219</v>
      </c>
      <c r="F259" s="162" t="s">
        <v>220</v>
      </c>
      <c r="G259" s="150">
        <v>11</v>
      </c>
      <c r="H259" s="150" t="s">
        <v>186</v>
      </c>
      <c r="J259" s="150" t="str">
        <f t="shared" si="562"/>
        <v>ProVisioNET_study_108_08_sri_obs</v>
      </c>
      <c r="K259" s="156" t="s">
        <v>188</v>
      </c>
      <c r="L259" s="3" t="s">
        <v>178</v>
      </c>
      <c r="M259" s="3" t="s">
        <v>193</v>
      </c>
      <c r="N259" s="3">
        <v>10</v>
      </c>
      <c r="O259" s="3" t="s">
        <v>185</v>
      </c>
      <c r="P259" s="3">
        <v>0</v>
      </c>
      <c r="Q259" s="157" t="s">
        <v>11</v>
      </c>
      <c r="R259" s="157" t="s">
        <v>18</v>
      </c>
      <c r="S259" s="3">
        <v>14</v>
      </c>
      <c r="T259" s="3">
        <v>5</v>
      </c>
      <c r="U259" s="3">
        <v>1997</v>
      </c>
      <c r="V259" s="163" t="str">
        <f t="shared" si="561"/>
        <v>14/5/1997</v>
      </c>
      <c r="W259" s="157">
        <v>13</v>
      </c>
      <c r="X259" s="157">
        <v>10</v>
      </c>
      <c r="Y259" s="157">
        <v>2021</v>
      </c>
      <c r="Z259" s="157" t="str">
        <f t="shared" si="560"/>
        <v>13/10/2021</v>
      </c>
    </row>
    <row r="260" spans="1:26" ht="15.75" x14ac:dyDescent="0.25">
      <c r="A260" s="154" t="s">
        <v>117</v>
      </c>
      <c r="B260" s="3">
        <v>11</v>
      </c>
      <c r="C260" t="s">
        <v>176</v>
      </c>
      <c r="D260" s="3" t="s">
        <v>0</v>
      </c>
      <c r="E260" s="155" t="s">
        <v>219</v>
      </c>
      <c r="F260" s="162" t="s">
        <v>220</v>
      </c>
      <c r="G260" s="150">
        <v>11</v>
      </c>
      <c r="H260" s="150" t="s">
        <v>180</v>
      </c>
      <c r="J260" s="150" t="str">
        <f t="shared" si="562"/>
        <v>ProVisioNET_study_108_08_sri_ambient</v>
      </c>
      <c r="K260" s="156" t="s">
        <v>188</v>
      </c>
      <c r="L260" s="3" t="s">
        <v>178</v>
      </c>
      <c r="M260" s="3" t="s">
        <v>193</v>
      </c>
      <c r="N260" s="3">
        <v>10</v>
      </c>
      <c r="O260" s="3" t="s">
        <v>185</v>
      </c>
      <c r="P260" s="3">
        <v>0</v>
      </c>
      <c r="Q260" s="157" t="s">
        <v>11</v>
      </c>
      <c r="R260" s="157" t="s">
        <v>18</v>
      </c>
      <c r="S260" s="3">
        <v>14</v>
      </c>
      <c r="T260" s="3">
        <v>5</v>
      </c>
      <c r="U260" s="3">
        <v>1997</v>
      </c>
      <c r="V260" s="163" t="str">
        <f t="shared" si="561"/>
        <v>14/5/1997</v>
      </c>
      <c r="W260" s="157">
        <v>13</v>
      </c>
      <c r="X260" s="157">
        <v>10</v>
      </c>
      <c r="Y260" s="157">
        <v>2021</v>
      </c>
      <c r="Z260" s="157" t="str">
        <f t="shared" si="560"/>
        <v>13/10/2021</v>
      </c>
    </row>
    <row r="261" spans="1:26" ht="15.75" x14ac:dyDescent="0.25">
      <c r="A261" s="154" t="s">
        <v>117</v>
      </c>
      <c r="B261" s="3">
        <v>11</v>
      </c>
      <c r="C261" t="s">
        <v>176</v>
      </c>
      <c r="D261" s="3" t="s">
        <v>0</v>
      </c>
      <c r="E261" s="155" t="s">
        <v>219</v>
      </c>
      <c r="F261" s="162" t="s">
        <v>220</v>
      </c>
      <c r="G261" s="150">
        <v>11</v>
      </c>
      <c r="H261" s="150" t="s">
        <v>199</v>
      </c>
      <c r="J261" s="150" t="str">
        <f t="shared" si="562"/>
        <v>ProVisioNET_study_108_08_fitbit</v>
      </c>
      <c r="K261" s="156" t="s">
        <v>188</v>
      </c>
      <c r="L261" s="3" t="s">
        <v>178</v>
      </c>
      <c r="M261" s="3" t="s">
        <v>193</v>
      </c>
      <c r="N261" s="3">
        <v>10</v>
      </c>
      <c r="O261" s="3" t="s">
        <v>185</v>
      </c>
      <c r="P261" s="3">
        <v>0</v>
      </c>
      <c r="Q261" s="157" t="s">
        <v>11</v>
      </c>
      <c r="R261" s="157" t="s">
        <v>18</v>
      </c>
      <c r="S261" s="3">
        <v>14</v>
      </c>
      <c r="T261" s="3">
        <v>5</v>
      </c>
      <c r="U261" s="3">
        <v>1997</v>
      </c>
      <c r="V261" s="163" t="str">
        <f t="shared" si="561"/>
        <v>14/5/1997</v>
      </c>
      <c r="W261" s="157">
        <v>13</v>
      </c>
      <c r="X261" s="157">
        <v>10</v>
      </c>
      <c r="Y261" s="157">
        <v>2021</v>
      </c>
      <c r="Z261" s="157" t="str">
        <f t="shared" si="560"/>
        <v>13/10/2021</v>
      </c>
    </row>
    <row r="262" spans="1:26" s="166" customFormat="1" ht="15.75" x14ac:dyDescent="0.25">
      <c r="A262" s="159" t="s">
        <v>117</v>
      </c>
      <c r="B262" s="5">
        <v>11</v>
      </c>
      <c r="C262" s="166" t="s">
        <v>176</v>
      </c>
      <c r="D262" s="5" t="s">
        <v>0</v>
      </c>
      <c r="E262" s="161" t="s">
        <v>219</v>
      </c>
      <c r="F262" s="167" t="s">
        <v>220</v>
      </c>
      <c r="G262" s="160">
        <v>11</v>
      </c>
      <c r="H262" s="160" t="s">
        <v>195</v>
      </c>
      <c r="J262" s="160" t="str">
        <f t="shared" si="562"/>
        <v>ProVisioNET_study_108_08_zed</v>
      </c>
      <c r="K262" s="165"/>
      <c r="L262" s="5" t="s">
        <v>178</v>
      </c>
      <c r="M262" s="5" t="s">
        <v>193</v>
      </c>
      <c r="N262" s="5">
        <v>10</v>
      </c>
      <c r="O262" s="5" t="s">
        <v>185</v>
      </c>
      <c r="P262" s="5">
        <v>0</v>
      </c>
      <c r="Q262" s="160" t="s">
        <v>11</v>
      </c>
      <c r="R262" s="160" t="s">
        <v>18</v>
      </c>
      <c r="S262" s="5">
        <v>14</v>
      </c>
      <c r="T262" s="5">
        <v>5</v>
      </c>
      <c r="U262" s="5">
        <v>1997</v>
      </c>
      <c r="V262" s="168" t="str">
        <f t="shared" si="561"/>
        <v>14/5/1997</v>
      </c>
      <c r="W262" s="160">
        <v>13</v>
      </c>
      <c r="X262" s="160">
        <v>10</v>
      </c>
      <c r="Y262" s="160">
        <v>2021</v>
      </c>
      <c r="Z262" s="160" t="str">
        <f t="shared" si="560"/>
        <v>13/10/2021</v>
      </c>
    </row>
    <row r="263" spans="1:26" ht="15.75" x14ac:dyDescent="0.25">
      <c r="A263" s="146" t="s">
        <v>117</v>
      </c>
      <c r="B263" s="147">
        <v>12</v>
      </c>
      <c r="C263" s="147" t="s">
        <v>176</v>
      </c>
      <c r="D263" s="147" t="s">
        <v>0</v>
      </c>
      <c r="E263" s="148" t="s">
        <v>221</v>
      </c>
      <c r="F263" s="149" t="s">
        <v>20</v>
      </c>
      <c r="G263" s="147">
        <v>12</v>
      </c>
      <c r="H263" s="147" t="s">
        <v>117</v>
      </c>
      <c r="I263" s="147"/>
      <c r="J263" s="150" t="str">
        <f t="shared" si="562"/>
        <v>ProVisioNET_study_109_01_label</v>
      </c>
      <c r="K263" s="147" t="s">
        <v>115</v>
      </c>
      <c r="L263" s="151" t="s">
        <v>196</v>
      </c>
      <c r="M263" s="147" t="s">
        <v>193</v>
      </c>
      <c r="N263" s="147">
        <v>10</v>
      </c>
      <c r="O263" s="147" t="s">
        <v>222</v>
      </c>
      <c r="P263" s="147">
        <v>0</v>
      </c>
      <c r="Q263" s="152" t="s">
        <v>11</v>
      </c>
      <c r="R263" s="152" t="s">
        <v>18</v>
      </c>
      <c r="S263" s="152">
        <v>7</v>
      </c>
      <c r="T263" s="152">
        <v>4</v>
      </c>
      <c r="U263" s="152">
        <v>1998</v>
      </c>
      <c r="V263" s="152" t="str">
        <f>S263&amp;"/"&amp;T263&amp;"/"&amp;U263</f>
        <v>7/4/1998</v>
      </c>
      <c r="W263" s="152">
        <v>18</v>
      </c>
      <c r="X263" s="152">
        <v>10</v>
      </c>
      <c r="Y263" s="152">
        <v>2021</v>
      </c>
      <c r="Z263" s="152" t="str">
        <f>W263&amp;"/"&amp;X263&amp;"/"&amp;Y263</f>
        <v>18/10/2021</v>
      </c>
    </row>
    <row r="264" spans="1:26" ht="15.75" x14ac:dyDescent="0.25">
      <c r="A264" s="154" t="s">
        <v>117</v>
      </c>
      <c r="B264" s="3">
        <v>12</v>
      </c>
      <c r="C264" t="s">
        <v>176</v>
      </c>
      <c r="D264" s="3" t="s">
        <v>0</v>
      </c>
      <c r="E264" s="155" t="s">
        <v>221</v>
      </c>
      <c r="F264" s="162" t="s">
        <v>20</v>
      </c>
      <c r="G264" s="150">
        <v>12</v>
      </c>
      <c r="H264" s="150" t="s">
        <v>119</v>
      </c>
      <c r="I264" s="3">
        <v>1</v>
      </c>
      <c r="J264" s="150" t="str">
        <f t="shared" ref="J264:J271" si="563">CONCATENATE(C264,"_",D264,"_",E264,"_",F264,"_",H264,"_",I264)</f>
        <v>ProVisioNET_study_109_01_cam1_1</v>
      </c>
      <c r="K264" s="156" t="s">
        <v>188</v>
      </c>
      <c r="L264" s="3" t="s">
        <v>196</v>
      </c>
      <c r="M264" s="3" t="s">
        <v>193</v>
      </c>
      <c r="N264" s="3">
        <v>10</v>
      </c>
      <c r="O264" s="3" t="s">
        <v>222</v>
      </c>
      <c r="P264" s="3">
        <v>0</v>
      </c>
      <c r="Q264" s="157" t="s">
        <v>11</v>
      </c>
      <c r="R264" s="157" t="s">
        <v>18</v>
      </c>
      <c r="S264" s="3">
        <v>7</v>
      </c>
      <c r="T264" s="3">
        <v>4</v>
      </c>
      <c r="U264" s="3">
        <v>1998</v>
      </c>
      <c r="V264" s="163" t="str">
        <f>"7/4/1998"</f>
        <v>7/4/1998</v>
      </c>
      <c r="W264" s="157">
        <v>18</v>
      </c>
      <c r="X264" s="157">
        <v>10</v>
      </c>
      <c r="Y264" s="157">
        <v>2021</v>
      </c>
      <c r="Z264" s="157" t="str">
        <f t="shared" ref="Z264:Z278" si="564">W264&amp;"/"&amp;X264&amp;"/"&amp;Y264</f>
        <v>18/10/2021</v>
      </c>
    </row>
    <row r="265" spans="1:26" ht="15.75" x14ac:dyDescent="0.25">
      <c r="A265" s="154" t="s">
        <v>117</v>
      </c>
      <c r="B265" s="3">
        <v>12</v>
      </c>
      <c r="C265" t="s">
        <v>176</v>
      </c>
      <c r="D265" s="3" t="s">
        <v>0</v>
      </c>
      <c r="E265" s="155" t="s">
        <v>221</v>
      </c>
      <c r="F265" s="162" t="s">
        <v>20</v>
      </c>
      <c r="G265" s="150">
        <v>12</v>
      </c>
      <c r="H265" s="150" t="s">
        <v>119</v>
      </c>
      <c r="I265" s="150">
        <v>2</v>
      </c>
      <c r="J265" s="150" t="str">
        <f t="shared" si="563"/>
        <v>ProVisioNET_study_109_01_cam1_2</v>
      </c>
      <c r="K265" s="156" t="s">
        <v>188</v>
      </c>
      <c r="L265" s="3" t="s">
        <v>196</v>
      </c>
      <c r="M265" s="3" t="s">
        <v>193</v>
      </c>
      <c r="N265" s="3">
        <v>10</v>
      </c>
      <c r="O265" s="3" t="s">
        <v>222</v>
      </c>
      <c r="P265" s="3">
        <v>0</v>
      </c>
      <c r="Q265" s="157" t="s">
        <v>11</v>
      </c>
      <c r="R265" s="157" t="s">
        <v>18</v>
      </c>
      <c r="S265" s="3">
        <v>7</v>
      </c>
      <c r="T265" s="3">
        <v>4</v>
      </c>
      <c r="U265" s="3">
        <v>1998</v>
      </c>
      <c r="V265" s="163" t="str">
        <f t="shared" ref="V265:V278" si="565">"7/4/1998"</f>
        <v>7/4/1998</v>
      </c>
      <c r="W265" s="157">
        <v>18</v>
      </c>
      <c r="X265" s="157">
        <v>10</v>
      </c>
      <c r="Y265" s="157">
        <v>2021</v>
      </c>
      <c r="Z265" s="157" t="str">
        <f t="shared" si="564"/>
        <v>18/10/2021</v>
      </c>
    </row>
    <row r="266" spans="1:26" ht="15.75" x14ac:dyDescent="0.25">
      <c r="A266" s="154" t="s">
        <v>117</v>
      </c>
      <c r="B266" s="3">
        <v>12</v>
      </c>
      <c r="C266" t="s">
        <v>176</v>
      </c>
      <c r="D266" s="3" t="s">
        <v>0</v>
      </c>
      <c r="E266" s="155" t="s">
        <v>221</v>
      </c>
      <c r="F266" s="162" t="s">
        <v>20</v>
      </c>
      <c r="G266" s="150">
        <v>12</v>
      </c>
      <c r="H266" s="150" t="s">
        <v>31</v>
      </c>
      <c r="I266" s="150">
        <v>1</v>
      </c>
      <c r="J266" s="150" t="str">
        <f t="shared" si="563"/>
        <v>ProVisioNET_study_109_01_cam2_1</v>
      </c>
      <c r="K266" s="156" t="s">
        <v>188</v>
      </c>
      <c r="L266" s="3" t="s">
        <v>196</v>
      </c>
      <c r="M266" s="3" t="s">
        <v>193</v>
      </c>
      <c r="N266" s="3">
        <v>10</v>
      </c>
      <c r="O266" s="3" t="s">
        <v>222</v>
      </c>
      <c r="P266" s="3">
        <v>0</v>
      </c>
      <c r="Q266" s="157" t="s">
        <v>11</v>
      </c>
      <c r="R266" s="157" t="s">
        <v>18</v>
      </c>
      <c r="S266" s="3">
        <v>7</v>
      </c>
      <c r="T266" s="3">
        <v>4</v>
      </c>
      <c r="U266" s="3">
        <v>1998</v>
      </c>
      <c r="V266" s="163" t="str">
        <f t="shared" si="565"/>
        <v>7/4/1998</v>
      </c>
      <c r="W266" s="157">
        <v>18</v>
      </c>
      <c r="X266" s="157">
        <v>10</v>
      </c>
      <c r="Y266" s="157">
        <v>2021</v>
      </c>
      <c r="Z266" s="157" t="str">
        <f t="shared" si="564"/>
        <v>18/10/2021</v>
      </c>
    </row>
    <row r="267" spans="1:26" ht="15.75" x14ac:dyDescent="0.25">
      <c r="A267" s="154" t="s">
        <v>117</v>
      </c>
      <c r="B267" s="3">
        <v>12</v>
      </c>
      <c r="C267" t="s">
        <v>176</v>
      </c>
      <c r="D267" s="3" t="s">
        <v>0</v>
      </c>
      <c r="E267" s="155" t="s">
        <v>221</v>
      </c>
      <c r="F267" s="162" t="s">
        <v>20</v>
      </c>
      <c r="G267" s="150">
        <v>12</v>
      </c>
      <c r="H267" s="150" t="s">
        <v>31</v>
      </c>
      <c r="I267" s="150">
        <v>2</v>
      </c>
      <c r="J267" s="150" t="str">
        <f t="shared" si="563"/>
        <v>ProVisioNET_study_109_01_cam2_2</v>
      </c>
      <c r="K267" s="156" t="s">
        <v>188</v>
      </c>
      <c r="L267" s="3" t="s">
        <v>196</v>
      </c>
      <c r="M267" s="3" t="s">
        <v>193</v>
      </c>
      <c r="N267" s="3">
        <v>10</v>
      </c>
      <c r="O267" s="3" t="s">
        <v>222</v>
      </c>
      <c r="P267" s="3">
        <v>0</v>
      </c>
      <c r="Q267" s="157" t="s">
        <v>11</v>
      </c>
      <c r="R267" s="157" t="s">
        <v>18</v>
      </c>
      <c r="S267" s="3">
        <v>7</v>
      </c>
      <c r="T267" s="3">
        <v>4</v>
      </c>
      <c r="U267" s="3">
        <v>1998</v>
      </c>
      <c r="V267" s="163" t="str">
        <f t="shared" si="565"/>
        <v>7/4/1998</v>
      </c>
      <c r="W267" s="157">
        <v>18</v>
      </c>
      <c r="X267" s="157">
        <v>10</v>
      </c>
      <c r="Y267" s="157">
        <v>2021</v>
      </c>
      <c r="Z267" s="157" t="str">
        <f t="shared" si="564"/>
        <v>18/10/2021</v>
      </c>
    </row>
    <row r="268" spans="1:26" ht="15.75" x14ac:dyDescent="0.25">
      <c r="A268" s="154" t="s">
        <v>117</v>
      </c>
      <c r="B268" s="3">
        <v>12</v>
      </c>
      <c r="C268" t="s">
        <v>176</v>
      </c>
      <c r="D268" s="3" t="s">
        <v>0</v>
      </c>
      <c r="E268" s="155" t="s">
        <v>221</v>
      </c>
      <c r="F268" s="162" t="s">
        <v>20</v>
      </c>
      <c r="G268" s="150">
        <v>12</v>
      </c>
      <c r="H268" s="150" t="s">
        <v>32</v>
      </c>
      <c r="I268" s="150">
        <v>1</v>
      </c>
      <c r="J268" s="150" t="str">
        <f t="shared" si="563"/>
        <v>ProVisioNET_study_109_01_cam3_1</v>
      </c>
      <c r="K268" s="156" t="s">
        <v>188</v>
      </c>
      <c r="L268" s="3" t="s">
        <v>196</v>
      </c>
      <c r="M268" s="3" t="s">
        <v>193</v>
      </c>
      <c r="N268" s="3">
        <v>10</v>
      </c>
      <c r="O268" s="3" t="s">
        <v>222</v>
      </c>
      <c r="P268" s="3">
        <v>0</v>
      </c>
      <c r="Q268" s="157" t="s">
        <v>11</v>
      </c>
      <c r="R268" s="157" t="s">
        <v>18</v>
      </c>
      <c r="S268" s="3">
        <v>7</v>
      </c>
      <c r="T268" s="3">
        <v>4</v>
      </c>
      <c r="U268" s="3">
        <v>1998</v>
      </c>
      <c r="V268" s="163" t="str">
        <f t="shared" si="565"/>
        <v>7/4/1998</v>
      </c>
      <c r="W268" s="157">
        <v>18</v>
      </c>
      <c r="X268" s="157">
        <v>10</v>
      </c>
      <c r="Y268" s="157">
        <v>2021</v>
      </c>
      <c r="Z268" s="157" t="str">
        <f t="shared" si="564"/>
        <v>18/10/2021</v>
      </c>
    </row>
    <row r="269" spans="1:26" ht="15.75" x14ac:dyDescent="0.25">
      <c r="A269" s="154" t="s">
        <v>117</v>
      </c>
      <c r="B269" s="3">
        <v>12</v>
      </c>
      <c r="C269" t="s">
        <v>176</v>
      </c>
      <c r="D269" s="3" t="s">
        <v>0</v>
      </c>
      <c r="E269" s="155" t="s">
        <v>221</v>
      </c>
      <c r="F269" s="162" t="s">
        <v>20</v>
      </c>
      <c r="G269" s="150">
        <v>12</v>
      </c>
      <c r="H269" s="150" t="s">
        <v>32</v>
      </c>
      <c r="I269" s="150">
        <v>2</v>
      </c>
      <c r="J269" s="150" t="str">
        <f t="shared" si="563"/>
        <v>ProVisioNET_study_109_01_cam3_2</v>
      </c>
      <c r="K269" s="156" t="s">
        <v>188</v>
      </c>
      <c r="L269" s="3" t="s">
        <v>196</v>
      </c>
      <c r="M269" s="3" t="s">
        <v>193</v>
      </c>
      <c r="N269" s="3">
        <v>10</v>
      </c>
      <c r="O269" s="3" t="s">
        <v>222</v>
      </c>
      <c r="P269" s="3">
        <v>0</v>
      </c>
      <c r="Q269" s="157" t="s">
        <v>11</v>
      </c>
      <c r="R269" s="157" t="s">
        <v>18</v>
      </c>
      <c r="S269" s="3">
        <v>7</v>
      </c>
      <c r="T269" s="3">
        <v>4</v>
      </c>
      <c r="U269" s="3">
        <v>1998</v>
      </c>
      <c r="V269" s="163" t="str">
        <f t="shared" si="565"/>
        <v>7/4/1998</v>
      </c>
      <c r="W269" s="157">
        <v>18</v>
      </c>
      <c r="X269" s="157">
        <v>10</v>
      </c>
      <c r="Y269" s="157">
        <v>2021</v>
      </c>
      <c r="Z269" s="157" t="str">
        <f t="shared" si="564"/>
        <v>18/10/2021</v>
      </c>
    </row>
    <row r="270" spans="1:26" ht="15.75" x14ac:dyDescent="0.25">
      <c r="A270" s="154" t="s">
        <v>117</v>
      </c>
      <c r="B270" s="3">
        <v>12</v>
      </c>
      <c r="C270" t="s">
        <v>176</v>
      </c>
      <c r="D270" s="3" t="s">
        <v>0</v>
      </c>
      <c r="E270" s="155" t="s">
        <v>221</v>
      </c>
      <c r="F270" s="162" t="s">
        <v>20</v>
      </c>
      <c r="G270" s="150">
        <v>12</v>
      </c>
      <c r="H270" s="150" t="s">
        <v>33</v>
      </c>
      <c r="I270" s="150">
        <v>1</v>
      </c>
      <c r="J270" s="150" t="str">
        <f t="shared" si="563"/>
        <v>ProVisioNET_study_109_01_cam4_1</v>
      </c>
      <c r="K270" s="156" t="s">
        <v>188</v>
      </c>
      <c r="L270" s="3" t="s">
        <v>196</v>
      </c>
      <c r="M270" s="3" t="s">
        <v>193</v>
      </c>
      <c r="N270" s="3">
        <v>10</v>
      </c>
      <c r="O270" s="3" t="s">
        <v>222</v>
      </c>
      <c r="P270" s="3">
        <v>0</v>
      </c>
      <c r="Q270" s="157" t="s">
        <v>11</v>
      </c>
      <c r="R270" s="157" t="s">
        <v>18</v>
      </c>
      <c r="S270" s="3">
        <v>7</v>
      </c>
      <c r="T270" s="3">
        <v>4</v>
      </c>
      <c r="U270" s="3">
        <v>1998</v>
      </c>
      <c r="V270" s="163" t="str">
        <f t="shared" si="565"/>
        <v>7/4/1998</v>
      </c>
      <c r="W270" s="157">
        <v>18</v>
      </c>
      <c r="X270" s="157">
        <v>10</v>
      </c>
      <c r="Y270" s="157">
        <v>2021</v>
      </c>
      <c r="Z270" s="157" t="str">
        <f t="shared" si="564"/>
        <v>18/10/2021</v>
      </c>
    </row>
    <row r="271" spans="1:26" ht="15.75" x14ac:dyDescent="0.25">
      <c r="A271" s="154" t="s">
        <v>117</v>
      </c>
      <c r="B271" s="3">
        <v>12</v>
      </c>
      <c r="C271" t="s">
        <v>176</v>
      </c>
      <c r="D271" s="3" t="s">
        <v>0</v>
      </c>
      <c r="E271" s="155" t="s">
        <v>221</v>
      </c>
      <c r="F271" s="162" t="s">
        <v>20</v>
      </c>
      <c r="G271" s="150">
        <v>12</v>
      </c>
      <c r="H271" s="150" t="s">
        <v>33</v>
      </c>
      <c r="I271" s="150">
        <v>2</v>
      </c>
      <c r="J271" s="150" t="str">
        <f t="shared" si="563"/>
        <v>ProVisioNET_study_109_01_cam4_2</v>
      </c>
      <c r="K271" s="156" t="s">
        <v>188</v>
      </c>
      <c r="L271" s="3" t="s">
        <v>196</v>
      </c>
      <c r="M271" s="3" t="s">
        <v>193</v>
      </c>
      <c r="N271" s="3">
        <v>10</v>
      </c>
      <c r="O271" s="3" t="s">
        <v>222</v>
      </c>
      <c r="P271" s="3">
        <v>0</v>
      </c>
      <c r="Q271" s="157" t="s">
        <v>11</v>
      </c>
      <c r="R271" s="157" t="s">
        <v>18</v>
      </c>
      <c r="S271" s="3">
        <v>7</v>
      </c>
      <c r="T271" s="3">
        <v>4</v>
      </c>
      <c r="U271" s="3">
        <v>1998</v>
      </c>
      <c r="V271" s="163" t="str">
        <f t="shared" si="565"/>
        <v>7/4/1998</v>
      </c>
      <c r="W271" s="157">
        <v>18</v>
      </c>
      <c r="X271" s="157">
        <v>10</v>
      </c>
      <c r="Y271" s="157">
        <v>2021</v>
      </c>
      <c r="Z271" s="157" t="str">
        <f t="shared" si="564"/>
        <v>18/10/2021</v>
      </c>
    </row>
    <row r="272" spans="1:26" ht="15.75" x14ac:dyDescent="0.25">
      <c r="A272" s="154" t="s">
        <v>117</v>
      </c>
      <c r="B272" s="3">
        <v>12</v>
      </c>
      <c r="C272" t="s">
        <v>176</v>
      </c>
      <c r="D272" s="3" t="s">
        <v>0</v>
      </c>
      <c r="E272" s="155" t="s">
        <v>221</v>
      </c>
      <c r="F272" s="162" t="s">
        <v>20</v>
      </c>
      <c r="G272" s="150">
        <v>12</v>
      </c>
      <c r="H272" s="150" t="s">
        <v>120</v>
      </c>
      <c r="J272" s="150" t="str">
        <f t="shared" ref="J272:J279" si="566">CONCATENATE(C272,"_",D272,"_",E272,"_",F272,"_",H272)</f>
        <v>ProVisioNET_study_109_01_glasses</v>
      </c>
      <c r="K272" s="156" t="s">
        <v>188</v>
      </c>
      <c r="L272" s="3" t="s">
        <v>196</v>
      </c>
      <c r="M272" s="3" t="s">
        <v>193</v>
      </c>
      <c r="N272" s="3">
        <v>10</v>
      </c>
      <c r="O272" s="3" t="s">
        <v>222</v>
      </c>
      <c r="P272" s="3">
        <v>0</v>
      </c>
      <c r="Q272" s="157" t="s">
        <v>11</v>
      </c>
      <c r="R272" s="157" t="s">
        <v>18</v>
      </c>
      <c r="S272" s="3">
        <v>7</v>
      </c>
      <c r="T272" s="3">
        <v>4</v>
      </c>
      <c r="U272" s="3">
        <v>1998</v>
      </c>
      <c r="V272" s="163" t="str">
        <f t="shared" si="565"/>
        <v>7/4/1998</v>
      </c>
      <c r="W272" s="157">
        <v>18</v>
      </c>
      <c r="X272" s="157">
        <v>10</v>
      </c>
      <c r="Y272" s="157">
        <v>2021</v>
      </c>
      <c r="Z272" s="157" t="str">
        <f t="shared" si="564"/>
        <v>18/10/2021</v>
      </c>
    </row>
    <row r="273" spans="1:26" ht="15.75" x14ac:dyDescent="0.25">
      <c r="A273" s="154" t="s">
        <v>117</v>
      </c>
      <c r="B273" s="3">
        <v>12</v>
      </c>
      <c r="C273" t="s">
        <v>176</v>
      </c>
      <c r="D273" s="3" t="s">
        <v>0</v>
      </c>
      <c r="E273" s="155" t="s">
        <v>221</v>
      </c>
      <c r="F273" s="162" t="s">
        <v>20</v>
      </c>
      <c r="G273" s="150">
        <v>12</v>
      </c>
      <c r="H273" s="150" t="s">
        <v>121</v>
      </c>
      <c r="J273" s="150" t="str">
        <f t="shared" si="566"/>
        <v>ProVisioNET_study_109_01_ambient</v>
      </c>
      <c r="K273" s="156" t="s">
        <v>188</v>
      </c>
      <c r="L273" s="3" t="s">
        <v>196</v>
      </c>
      <c r="M273" s="3" t="s">
        <v>193</v>
      </c>
      <c r="N273" s="3">
        <v>10</v>
      </c>
      <c r="O273" s="3" t="s">
        <v>222</v>
      </c>
      <c r="P273" s="3">
        <v>0</v>
      </c>
      <c r="Q273" s="157" t="s">
        <v>11</v>
      </c>
      <c r="R273" s="157" t="s">
        <v>18</v>
      </c>
      <c r="S273" s="3">
        <v>7</v>
      </c>
      <c r="T273" s="3">
        <v>4</v>
      </c>
      <c r="U273" s="3">
        <v>1998</v>
      </c>
      <c r="V273" s="163" t="str">
        <f t="shared" si="565"/>
        <v>7/4/1998</v>
      </c>
      <c r="W273" s="157">
        <v>18</v>
      </c>
      <c r="X273" s="157">
        <v>10</v>
      </c>
      <c r="Y273" s="157">
        <v>2021</v>
      </c>
      <c r="Z273" s="157" t="str">
        <f t="shared" si="564"/>
        <v>18/10/2021</v>
      </c>
    </row>
    <row r="274" spans="1:26" ht="15.75" x14ac:dyDescent="0.25">
      <c r="A274" s="154" t="s">
        <v>117</v>
      </c>
      <c r="B274" s="3">
        <v>12</v>
      </c>
      <c r="C274" t="s">
        <v>176</v>
      </c>
      <c r="D274" s="3" t="s">
        <v>0</v>
      </c>
      <c r="E274" s="155" t="s">
        <v>221</v>
      </c>
      <c r="F274" s="162" t="s">
        <v>20</v>
      </c>
      <c r="G274" s="150">
        <v>12</v>
      </c>
      <c r="H274" s="150" t="s">
        <v>122</v>
      </c>
      <c r="J274" s="150" t="str">
        <f t="shared" si="566"/>
        <v>ProVisioNET_study_109_01_ETrawdata</v>
      </c>
      <c r="K274" s="156" t="s">
        <v>188</v>
      </c>
      <c r="L274" s="3" t="s">
        <v>196</v>
      </c>
      <c r="M274" s="3" t="s">
        <v>193</v>
      </c>
      <c r="N274" s="3">
        <v>10</v>
      </c>
      <c r="O274" s="3" t="s">
        <v>222</v>
      </c>
      <c r="P274" s="3">
        <v>0</v>
      </c>
      <c r="Q274" s="157" t="s">
        <v>11</v>
      </c>
      <c r="R274" s="157" t="s">
        <v>18</v>
      </c>
      <c r="S274" s="3">
        <v>7</v>
      </c>
      <c r="T274" s="3">
        <v>4</v>
      </c>
      <c r="U274" s="3">
        <v>1998</v>
      </c>
      <c r="V274" s="163" t="str">
        <f t="shared" si="565"/>
        <v>7/4/1998</v>
      </c>
      <c r="W274" s="157">
        <v>18</v>
      </c>
      <c r="X274" s="157">
        <v>10</v>
      </c>
      <c r="Y274" s="157">
        <v>2021</v>
      </c>
      <c r="Z274" s="157" t="str">
        <f t="shared" si="564"/>
        <v>18/10/2021</v>
      </c>
    </row>
    <row r="275" spans="1:26" ht="15.75" x14ac:dyDescent="0.25">
      <c r="A275" s="154" t="s">
        <v>117</v>
      </c>
      <c r="B275" s="3">
        <v>12</v>
      </c>
      <c r="C275" t="s">
        <v>176</v>
      </c>
      <c r="D275" s="3" t="s">
        <v>0</v>
      </c>
      <c r="E275" s="155" t="s">
        <v>221</v>
      </c>
      <c r="F275" s="162" t="s">
        <v>20</v>
      </c>
      <c r="G275" s="150">
        <v>12</v>
      </c>
      <c r="H275" s="150" t="s">
        <v>186</v>
      </c>
      <c r="J275" s="150" t="str">
        <f t="shared" si="566"/>
        <v>ProVisioNET_study_109_01_sri_obs</v>
      </c>
      <c r="K275" s="156" t="s">
        <v>188</v>
      </c>
      <c r="L275" s="3" t="s">
        <v>196</v>
      </c>
      <c r="M275" s="3" t="s">
        <v>193</v>
      </c>
      <c r="N275" s="3">
        <v>10</v>
      </c>
      <c r="O275" s="3" t="s">
        <v>222</v>
      </c>
      <c r="P275" s="3">
        <v>0</v>
      </c>
      <c r="Q275" s="157" t="s">
        <v>11</v>
      </c>
      <c r="R275" s="157" t="s">
        <v>18</v>
      </c>
      <c r="S275" s="3">
        <v>7</v>
      </c>
      <c r="T275" s="3">
        <v>4</v>
      </c>
      <c r="U275" s="3">
        <v>1998</v>
      </c>
      <c r="V275" s="163" t="str">
        <f t="shared" si="565"/>
        <v>7/4/1998</v>
      </c>
      <c r="W275" s="157">
        <v>18</v>
      </c>
      <c r="X275" s="157">
        <v>10</v>
      </c>
      <c r="Y275" s="157">
        <v>2021</v>
      </c>
      <c r="Z275" s="157" t="str">
        <f t="shared" si="564"/>
        <v>18/10/2021</v>
      </c>
    </row>
    <row r="276" spans="1:26" ht="15.75" x14ac:dyDescent="0.25">
      <c r="A276" s="154" t="s">
        <v>117</v>
      </c>
      <c r="B276" s="3">
        <v>12</v>
      </c>
      <c r="C276" t="s">
        <v>176</v>
      </c>
      <c r="D276" s="3" t="s">
        <v>0</v>
      </c>
      <c r="E276" s="155" t="s">
        <v>221</v>
      </c>
      <c r="F276" s="162" t="s">
        <v>20</v>
      </c>
      <c r="G276" s="150">
        <v>12</v>
      </c>
      <c r="H276" s="150" t="s">
        <v>180</v>
      </c>
      <c r="J276" s="150" t="str">
        <f t="shared" si="566"/>
        <v>ProVisioNET_study_109_01_sri_ambient</v>
      </c>
      <c r="K276" s="156" t="s">
        <v>188</v>
      </c>
      <c r="L276" s="3" t="s">
        <v>196</v>
      </c>
      <c r="M276" s="3" t="s">
        <v>193</v>
      </c>
      <c r="N276" s="3">
        <v>10</v>
      </c>
      <c r="O276" s="3" t="s">
        <v>222</v>
      </c>
      <c r="P276" s="3">
        <v>0</v>
      </c>
      <c r="Q276" s="157" t="s">
        <v>11</v>
      </c>
      <c r="R276" s="157" t="s">
        <v>18</v>
      </c>
      <c r="S276" s="3">
        <v>7</v>
      </c>
      <c r="T276" s="3">
        <v>4</v>
      </c>
      <c r="U276" s="3">
        <v>1998</v>
      </c>
      <c r="V276" s="163" t="str">
        <f t="shared" si="565"/>
        <v>7/4/1998</v>
      </c>
      <c r="W276" s="157">
        <v>18</v>
      </c>
      <c r="X276" s="157">
        <v>10</v>
      </c>
      <c r="Y276" s="157">
        <v>2021</v>
      </c>
      <c r="Z276" s="157" t="str">
        <f t="shared" si="564"/>
        <v>18/10/2021</v>
      </c>
    </row>
    <row r="277" spans="1:26" ht="15.75" x14ac:dyDescent="0.25">
      <c r="A277" s="154" t="s">
        <v>117</v>
      </c>
      <c r="B277" s="3">
        <v>12</v>
      </c>
      <c r="C277" t="s">
        <v>176</v>
      </c>
      <c r="D277" s="3" t="s">
        <v>0</v>
      </c>
      <c r="E277" s="155" t="s">
        <v>221</v>
      </c>
      <c r="F277" s="162" t="s">
        <v>20</v>
      </c>
      <c r="G277" s="150">
        <v>12</v>
      </c>
      <c r="H277" s="150" t="s">
        <v>199</v>
      </c>
      <c r="J277" s="150" t="str">
        <f t="shared" si="566"/>
        <v>ProVisioNET_study_109_01_fitbit</v>
      </c>
      <c r="K277" s="156" t="s">
        <v>188</v>
      </c>
      <c r="L277" s="3" t="s">
        <v>196</v>
      </c>
      <c r="M277" s="3" t="s">
        <v>193</v>
      </c>
      <c r="N277" s="3">
        <v>10</v>
      </c>
      <c r="O277" s="3" t="s">
        <v>222</v>
      </c>
      <c r="P277" s="3">
        <v>0</v>
      </c>
      <c r="Q277" s="157" t="s">
        <v>11</v>
      </c>
      <c r="R277" s="157" t="s">
        <v>18</v>
      </c>
      <c r="S277" s="3">
        <v>7</v>
      </c>
      <c r="T277" s="3">
        <v>4</v>
      </c>
      <c r="U277" s="3">
        <v>1998</v>
      </c>
      <c r="V277" s="163" t="str">
        <f t="shared" si="565"/>
        <v>7/4/1998</v>
      </c>
      <c r="W277" s="157">
        <v>18</v>
      </c>
      <c r="X277" s="157">
        <v>10</v>
      </c>
      <c r="Y277" s="157">
        <v>2021</v>
      </c>
      <c r="Z277" s="157" t="str">
        <f t="shared" si="564"/>
        <v>18/10/2021</v>
      </c>
    </row>
    <row r="278" spans="1:26" s="166" customFormat="1" ht="15.75" x14ac:dyDescent="0.25">
      <c r="A278" s="159" t="s">
        <v>117</v>
      </c>
      <c r="B278" s="5">
        <v>12</v>
      </c>
      <c r="C278" s="166" t="s">
        <v>176</v>
      </c>
      <c r="D278" s="5" t="s">
        <v>0</v>
      </c>
      <c r="E278" s="161" t="s">
        <v>221</v>
      </c>
      <c r="F278" s="167" t="s">
        <v>20</v>
      </c>
      <c r="G278" s="160">
        <v>12</v>
      </c>
      <c r="H278" s="160" t="s">
        <v>195</v>
      </c>
      <c r="J278" s="160" t="str">
        <f t="shared" si="566"/>
        <v>ProVisioNET_study_109_01_zed</v>
      </c>
      <c r="K278" s="165"/>
      <c r="L278" s="5" t="s">
        <v>196</v>
      </c>
      <c r="M278" s="5" t="s">
        <v>193</v>
      </c>
      <c r="N278" s="5">
        <v>10</v>
      </c>
      <c r="O278" s="5" t="s">
        <v>222</v>
      </c>
      <c r="P278" s="5">
        <v>0</v>
      </c>
      <c r="Q278" s="160" t="s">
        <v>11</v>
      </c>
      <c r="R278" s="160" t="s">
        <v>18</v>
      </c>
      <c r="S278" s="5">
        <v>7</v>
      </c>
      <c r="T278" s="5">
        <v>4</v>
      </c>
      <c r="U278" s="5">
        <v>1998</v>
      </c>
      <c r="V278" s="168" t="str">
        <f t="shared" si="565"/>
        <v>7/4/1998</v>
      </c>
      <c r="W278" s="160">
        <v>18</v>
      </c>
      <c r="X278" s="160">
        <v>10</v>
      </c>
      <c r="Y278" s="160">
        <v>2021</v>
      </c>
      <c r="Z278" s="160" t="str">
        <f t="shared" si="564"/>
        <v>18/10/2021</v>
      </c>
    </row>
    <row r="279" spans="1:26" ht="15.75" x14ac:dyDescent="0.25">
      <c r="A279" s="146" t="s">
        <v>117</v>
      </c>
      <c r="B279" s="147">
        <v>13</v>
      </c>
      <c r="C279" s="147" t="s">
        <v>176</v>
      </c>
      <c r="D279" s="147" t="s">
        <v>0</v>
      </c>
      <c r="E279" s="148" t="s">
        <v>224</v>
      </c>
      <c r="F279" s="149" t="s">
        <v>21</v>
      </c>
      <c r="G279" s="147">
        <v>13</v>
      </c>
      <c r="H279" s="147" t="s">
        <v>117</v>
      </c>
      <c r="I279" s="147"/>
      <c r="J279" s="150" t="str">
        <f t="shared" si="566"/>
        <v>ProVisioNET_study_110_02_label</v>
      </c>
      <c r="K279" s="147" t="s">
        <v>115</v>
      </c>
      <c r="L279" s="151" t="s">
        <v>178</v>
      </c>
      <c r="M279" s="147" t="s">
        <v>183</v>
      </c>
      <c r="N279" s="147">
        <v>8</v>
      </c>
      <c r="O279" s="147" t="s">
        <v>218</v>
      </c>
      <c r="P279" s="147">
        <v>0</v>
      </c>
      <c r="Q279" s="152" t="s">
        <v>11</v>
      </c>
      <c r="R279" s="152" t="s">
        <v>18</v>
      </c>
      <c r="S279" s="152">
        <v>18</v>
      </c>
      <c r="T279" s="152">
        <v>8</v>
      </c>
      <c r="U279" s="152">
        <v>1998</v>
      </c>
      <c r="V279" s="152" t="str">
        <f>S279&amp;"/"&amp;T279&amp;"/"&amp;U279</f>
        <v>18/8/1998</v>
      </c>
      <c r="W279" s="152">
        <v>8</v>
      </c>
      <c r="X279" s="152">
        <v>11</v>
      </c>
      <c r="Y279" s="152">
        <v>2021</v>
      </c>
      <c r="Z279" s="152" t="str">
        <f>W279&amp;"/"&amp;X279&amp;"/"&amp;Y279</f>
        <v>8/11/2021</v>
      </c>
    </row>
    <row r="280" spans="1:26" ht="15.75" x14ac:dyDescent="0.25">
      <c r="A280" s="154" t="s">
        <v>117</v>
      </c>
      <c r="B280" s="3">
        <v>13</v>
      </c>
      <c r="C280" t="s">
        <v>176</v>
      </c>
      <c r="D280" s="3" t="s">
        <v>0</v>
      </c>
      <c r="E280" s="155" t="s">
        <v>224</v>
      </c>
      <c r="F280" s="162" t="s">
        <v>21</v>
      </c>
      <c r="G280" s="150">
        <v>13</v>
      </c>
      <c r="H280" s="150" t="s">
        <v>119</v>
      </c>
      <c r="I280" s="3">
        <v>1</v>
      </c>
      <c r="J280" s="150" t="str">
        <f t="shared" ref="J280:J287" si="567">CONCATENATE(C280,"_",D280,"_",E280,"_",F280,"_",H280,"_",I280)</f>
        <v>ProVisioNET_study_110_02_cam1_1</v>
      </c>
      <c r="K280" s="156" t="s">
        <v>188</v>
      </c>
      <c r="L280" s="3" t="s">
        <v>178</v>
      </c>
      <c r="M280" s="3" t="s">
        <v>183</v>
      </c>
      <c r="N280" s="3">
        <v>8</v>
      </c>
      <c r="O280" s="3" t="s">
        <v>218</v>
      </c>
      <c r="P280" s="3">
        <v>0</v>
      </c>
      <c r="Q280" s="157" t="s">
        <v>11</v>
      </c>
      <c r="R280" s="157" t="s">
        <v>18</v>
      </c>
      <c r="S280" s="3">
        <v>18</v>
      </c>
      <c r="T280" s="3">
        <v>8</v>
      </c>
      <c r="U280" s="3">
        <v>1998</v>
      </c>
      <c r="V280" s="163" t="str">
        <f>"18/8/1998"</f>
        <v>18/8/1998</v>
      </c>
      <c r="W280" s="157">
        <v>8</v>
      </c>
      <c r="X280" s="157">
        <v>11</v>
      </c>
      <c r="Y280" s="157">
        <v>2021</v>
      </c>
      <c r="Z280" s="157" t="str">
        <f t="shared" ref="Z280:Z294" si="568">W280&amp;"/"&amp;X280&amp;"/"&amp;Y280</f>
        <v>8/11/2021</v>
      </c>
    </row>
    <row r="281" spans="1:26" ht="15.75" x14ac:dyDescent="0.25">
      <c r="A281" s="154" t="s">
        <v>117</v>
      </c>
      <c r="B281" s="3">
        <v>13</v>
      </c>
      <c r="C281" t="s">
        <v>176</v>
      </c>
      <c r="D281" s="3" t="s">
        <v>0</v>
      </c>
      <c r="E281" s="155" t="s">
        <v>224</v>
      </c>
      <c r="F281" s="162" t="s">
        <v>21</v>
      </c>
      <c r="G281" s="150">
        <v>13</v>
      </c>
      <c r="H281" s="150" t="s">
        <v>119</v>
      </c>
      <c r="I281" s="150">
        <v>2</v>
      </c>
      <c r="J281" s="150" t="str">
        <f t="shared" si="567"/>
        <v>ProVisioNET_study_110_02_cam1_2</v>
      </c>
      <c r="K281" s="156" t="s">
        <v>188</v>
      </c>
      <c r="L281" s="3" t="s">
        <v>178</v>
      </c>
      <c r="M281" s="3" t="s">
        <v>183</v>
      </c>
      <c r="N281" s="3">
        <v>8</v>
      </c>
      <c r="O281" s="3" t="s">
        <v>218</v>
      </c>
      <c r="P281" s="3">
        <v>0</v>
      </c>
      <c r="Q281" s="157" t="s">
        <v>11</v>
      </c>
      <c r="R281" s="157" t="s">
        <v>18</v>
      </c>
      <c r="S281" s="3">
        <v>18</v>
      </c>
      <c r="T281" s="3">
        <v>8</v>
      </c>
      <c r="U281" s="3">
        <v>1998</v>
      </c>
      <c r="V281" s="163" t="str">
        <f t="shared" ref="V281:V294" si="569">"18/8/1998"</f>
        <v>18/8/1998</v>
      </c>
      <c r="W281" s="157">
        <v>8</v>
      </c>
      <c r="X281" s="157">
        <v>11</v>
      </c>
      <c r="Y281" s="157">
        <v>2021</v>
      </c>
      <c r="Z281" s="157" t="str">
        <f t="shared" si="568"/>
        <v>8/11/2021</v>
      </c>
    </row>
    <row r="282" spans="1:26" ht="15.75" x14ac:dyDescent="0.25">
      <c r="A282" s="154" t="s">
        <v>117</v>
      </c>
      <c r="B282" s="3">
        <v>13</v>
      </c>
      <c r="C282" t="s">
        <v>176</v>
      </c>
      <c r="D282" s="3" t="s">
        <v>0</v>
      </c>
      <c r="E282" s="155" t="s">
        <v>224</v>
      </c>
      <c r="F282" s="162" t="s">
        <v>21</v>
      </c>
      <c r="G282" s="150">
        <v>13</v>
      </c>
      <c r="H282" s="150" t="s">
        <v>31</v>
      </c>
      <c r="I282" s="150">
        <v>1</v>
      </c>
      <c r="J282" s="150" t="str">
        <f t="shared" si="567"/>
        <v>ProVisioNET_study_110_02_cam2_1</v>
      </c>
      <c r="K282" s="156" t="s">
        <v>188</v>
      </c>
      <c r="L282" s="3" t="s">
        <v>178</v>
      </c>
      <c r="M282" s="3" t="s">
        <v>183</v>
      </c>
      <c r="N282" s="3">
        <v>8</v>
      </c>
      <c r="O282" s="3" t="s">
        <v>218</v>
      </c>
      <c r="P282" s="3">
        <v>0</v>
      </c>
      <c r="Q282" s="157" t="s">
        <v>11</v>
      </c>
      <c r="R282" s="157" t="s">
        <v>18</v>
      </c>
      <c r="S282" s="3">
        <v>18</v>
      </c>
      <c r="T282" s="3">
        <v>8</v>
      </c>
      <c r="U282" s="3">
        <v>1998</v>
      </c>
      <c r="V282" s="163" t="str">
        <f t="shared" si="569"/>
        <v>18/8/1998</v>
      </c>
      <c r="W282" s="157">
        <v>8</v>
      </c>
      <c r="X282" s="157">
        <v>11</v>
      </c>
      <c r="Y282" s="157">
        <v>2021</v>
      </c>
      <c r="Z282" s="157" t="str">
        <f t="shared" si="568"/>
        <v>8/11/2021</v>
      </c>
    </row>
    <row r="283" spans="1:26" ht="15.75" x14ac:dyDescent="0.25">
      <c r="A283" s="154" t="s">
        <v>117</v>
      </c>
      <c r="B283" s="3">
        <v>13</v>
      </c>
      <c r="C283" t="s">
        <v>176</v>
      </c>
      <c r="D283" s="3" t="s">
        <v>0</v>
      </c>
      <c r="E283" s="155" t="s">
        <v>224</v>
      </c>
      <c r="F283" s="162" t="s">
        <v>21</v>
      </c>
      <c r="G283" s="150">
        <v>13</v>
      </c>
      <c r="H283" s="150" t="s">
        <v>31</v>
      </c>
      <c r="I283" s="150">
        <v>2</v>
      </c>
      <c r="J283" s="150" t="str">
        <f t="shared" si="567"/>
        <v>ProVisioNET_study_110_02_cam2_2</v>
      </c>
      <c r="K283" s="156" t="s">
        <v>188</v>
      </c>
      <c r="L283" s="3" t="s">
        <v>178</v>
      </c>
      <c r="M283" s="3" t="s">
        <v>183</v>
      </c>
      <c r="N283" s="3">
        <v>8</v>
      </c>
      <c r="O283" s="3" t="s">
        <v>218</v>
      </c>
      <c r="P283" s="3">
        <v>0</v>
      </c>
      <c r="Q283" s="157" t="s">
        <v>11</v>
      </c>
      <c r="R283" s="157" t="s">
        <v>18</v>
      </c>
      <c r="S283" s="3">
        <v>18</v>
      </c>
      <c r="T283" s="3">
        <v>8</v>
      </c>
      <c r="U283" s="3">
        <v>1998</v>
      </c>
      <c r="V283" s="163" t="str">
        <f t="shared" si="569"/>
        <v>18/8/1998</v>
      </c>
      <c r="W283" s="157">
        <v>8</v>
      </c>
      <c r="X283" s="157">
        <v>11</v>
      </c>
      <c r="Y283" s="157">
        <v>2021</v>
      </c>
      <c r="Z283" s="157" t="str">
        <f t="shared" si="568"/>
        <v>8/11/2021</v>
      </c>
    </row>
    <row r="284" spans="1:26" ht="15.75" x14ac:dyDescent="0.25">
      <c r="A284" s="154" t="s">
        <v>117</v>
      </c>
      <c r="B284" s="3">
        <v>13</v>
      </c>
      <c r="C284" t="s">
        <v>176</v>
      </c>
      <c r="D284" s="3" t="s">
        <v>0</v>
      </c>
      <c r="E284" s="155" t="s">
        <v>224</v>
      </c>
      <c r="F284" s="162" t="s">
        <v>21</v>
      </c>
      <c r="G284" s="150">
        <v>13</v>
      </c>
      <c r="H284" s="150" t="s">
        <v>32</v>
      </c>
      <c r="I284" s="150">
        <v>1</v>
      </c>
      <c r="J284" s="150" t="str">
        <f t="shared" si="567"/>
        <v>ProVisioNET_study_110_02_cam3_1</v>
      </c>
      <c r="K284" s="156" t="s">
        <v>188</v>
      </c>
      <c r="L284" s="3" t="s">
        <v>178</v>
      </c>
      <c r="M284" s="3" t="s">
        <v>183</v>
      </c>
      <c r="N284" s="3">
        <v>8</v>
      </c>
      <c r="O284" s="3" t="s">
        <v>218</v>
      </c>
      <c r="P284" s="3">
        <v>0</v>
      </c>
      <c r="Q284" s="157" t="s">
        <v>11</v>
      </c>
      <c r="R284" s="157" t="s">
        <v>18</v>
      </c>
      <c r="S284" s="3">
        <v>18</v>
      </c>
      <c r="T284" s="3">
        <v>8</v>
      </c>
      <c r="U284" s="3">
        <v>1998</v>
      </c>
      <c r="V284" s="163" t="str">
        <f t="shared" si="569"/>
        <v>18/8/1998</v>
      </c>
      <c r="W284" s="157">
        <v>8</v>
      </c>
      <c r="X284" s="157">
        <v>11</v>
      </c>
      <c r="Y284" s="157">
        <v>2021</v>
      </c>
      <c r="Z284" s="157" t="str">
        <f t="shared" si="568"/>
        <v>8/11/2021</v>
      </c>
    </row>
    <row r="285" spans="1:26" ht="15.75" x14ac:dyDescent="0.25">
      <c r="A285" s="154" t="s">
        <v>117</v>
      </c>
      <c r="B285" s="3">
        <v>13</v>
      </c>
      <c r="C285" t="s">
        <v>176</v>
      </c>
      <c r="D285" s="3" t="s">
        <v>0</v>
      </c>
      <c r="E285" s="155" t="s">
        <v>224</v>
      </c>
      <c r="F285" s="162" t="s">
        <v>21</v>
      </c>
      <c r="G285" s="150">
        <v>13</v>
      </c>
      <c r="H285" s="150" t="s">
        <v>32</v>
      </c>
      <c r="I285" s="150">
        <v>2</v>
      </c>
      <c r="J285" s="150" t="str">
        <f t="shared" si="567"/>
        <v>ProVisioNET_study_110_02_cam3_2</v>
      </c>
      <c r="K285" s="156" t="s">
        <v>188</v>
      </c>
      <c r="L285" s="3" t="s">
        <v>178</v>
      </c>
      <c r="M285" s="3" t="s">
        <v>183</v>
      </c>
      <c r="N285" s="3">
        <v>8</v>
      </c>
      <c r="O285" s="3" t="s">
        <v>218</v>
      </c>
      <c r="P285" s="3">
        <v>0</v>
      </c>
      <c r="Q285" s="157" t="s">
        <v>11</v>
      </c>
      <c r="R285" s="157" t="s">
        <v>18</v>
      </c>
      <c r="S285" s="3">
        <v>18</v>
      </c>
      <c r="T285" s="3">
        <v>8</v>
      </c>
      <c r="U285" s="3">
        <v>1998</v>
      </c>
      <c r="V285" s="163" t="str">
        <f t="shared" si="569"/>
        <v>18/8/1998</v>
      </c>
      <c r="W285" s="157">
        <v>8</v>
      </c>
      <c r="X285" s="157">
        <v>11</v>
      </c>
      <c r="Y285" s="157">
        <v>2021</v>
      </c>
      <c r="Z285" s="157" t="str">
        <f t="shared" si="568"/>
        <v>8/11/2021</v>
      </c>
    </row>
    <row r="286" spans="1:26" ht="15.75" x14ac:dyDescent="0.25">
      <c r="A286" s="154" t="s">
        <v>117</v>
      </c>
      <c r="B286" s="3">
        <v>13</v>
      </c>
      <c r="C286" t="s">
        <v>176</v>
      </c>
      <c r="D286" s="3" t="s">
        <v>0</v>
      </c>
      <c r="E286" s="155" t="s">
        <v>224</v>
      </c>
      <c r="F286" s="162" t="s">
        <v>21</v>
      </c>
      <c r="G286" s="150">
        <v>13</v>
      </c>
      <c r="H286" s="150" t="s">
        <v>33</v>
      </c>
      <c r="I286" s="150">
        <v>1</v>
      </c>
      <c r="J286" s="150" t="str">
        <f t="shared" si="567"/>
        <v>ProVisioNET_study_110_02_cam4_1</v>
      </c>
      <c r="K286" s="156" t="s">
        <v>188</v>
      </c>
      <c r="L286" s="3" t="s">
        <v>178</v>
      </c>
      <c r="M286" s="3" t="s">
        <v>183</v>
      </c>
      <c r="N286" s="3">
        <v>8</v>
      </c>
      <c r="O286" s="3" t="s">
        <v>218</v>
      </c>
      <c r="P286" s="3">
        <v>0</v>
      </c>
      <c r="Q286" s="157" t="s">
        <v>11</v>
      </c>
      <c r="R286" s="157" t="s">
        <v>18</v>
      </c>
      <c r="S286" s="3">
        <v>18</v>
      </c>
      <c r="T286" s="3">
        <v>8</v>
      </c>
      <c r="U286" s="3">
        <v>1998</v>
      </c>
      <c r="V286" s="163" t="str">
        <f t="shared" si="569"/>
        <v>18/8/1998</v>
      </c>
      <c r="W286" s="157">
        <v>8</v>
      </c>
      <c r="X286" s="157">
        <v>11</v>
      </c>
      <c r="Y286" s="157">
        <v>2021</v>
      </c>
      <c r="Z286" s="157" t="str">
        <f t="shared" si="568"/>
        <v>8/11/2021</v>
      </c>
    </row>
    <row r="287" spans="1:26" ht="15.75" x14ac:dyDescent="0.25">
      <c r="A287" s="154" t="s">
        <v>117</v>
      </c>
      <c r="B287" s="3">
        <v>13</v>
      </c>
      <c r="C287" t="s">
        <v>176</v>
      </c>
      <c r="D287" s="3" t="s">
        <v>0</v>
      </c>
      <c r="E287" s="155" t="s">
        <v>224</v>
      </c>
      <c r="F287" s="162" t="s">
        <v>21</v>
      </c>
      <c r="G287" s="150">
        <v>13</v>
      </c>
      <c r="H287" s="150" t="s">
        <v>33</v>
      </c>
      <c r="I287" s="150">
        <v>2</v>
      </c>
      <c r="J287" s="150" t="str">
        <f t="shared" si="567"/>
        <v>ProVisioNET_study_110_02_cam4_2</v>
      </c>
      <c r="K287" s="156" t="s">
        <v>188</v>
      </c>
      <c r="L287" s="3" t="s">
        <v>178</v>
      </c>
      <c r="M287" s="3" t="s">
        <v>183</v>
      </c>
      <c r="N287" s="3">
        <v>8</v>
      </c>
      <c r="O287" s="3" t="s">
        <v>218</v>
      </c>
      <c r="P287" s="3">
        <v>0</v>
      </c>
      <c r="Q287" s="157" t="s">
        <v>11</v>
      </c>
      <c r="R287" s="157" t="s">
        <v>18</v>
      </c>
      <c r="S287" s="3">
        <v>18</v>
      </c>
      <c r="T287" s="3">
        <v>8</v>
      </c>
      <c r="U287" s="3">
        <v>1998</v>
      </c>
      <c r="V287" s="163" t="str">
        <f t="shared" si="569"/>
        <v>18/8/1998</v>
      </c>
      <c r="W287" s="157">
        <v>8</v>
      </c>
      <c r="X287" s="157">
        <v>11</v>
      </c>
      <c r="Y287" s="157">
        <v>2021</v>
      </c>
      <c r="Z287" s="157" t="str">
        <f t="shared" si="568"/>
        <v>8/11/2021</v>
      </c>
    </row>
    <row r="288" spans="1:26" ht="15.75" x14ac:dyDescent="0.25">
      <c r="A288" s="154" t="s">
        <v>117</v>
      </c>
      <c r="B288" s="3">
        <v>13</v>
      </c>
      <c r="C288" t="s">
        <v>176</v>
      </c>
      <c r="D288" s="3" t="s">
        <v>0</v>
      </c>
      <c r="E288" s="155" t="s">
        <v>224</v>
      </c>
      <c r="F288" s="162" t="s">
        <v>21</v>
      </c>
      <c r="G288" s="150">
        <v>13</v>
      </c>
      <c r="H288" s="150" t="s">
        <v>120</v>
      </c>
      <c r="J288" s="150" t="str">
        <f t="shared" ref="J288:J295" si="570">CONCATENATE(C288,"_",D288,"_",E288,"_",F288,"_",H288)</f>
        <v>ProVisioNET_study_110_02_glasses</v>
      </c>
      <c r="K288" s="156" t="s">
        <v>188</v>
      </c>
      <c r="L288" s="3" t="s">
        <v>178</v>
      </c>
      <c r="M288" s="3" t="s">
        <v>183</v>
      </c>
      <c r="N288" s="3">
        <v>8</v>
      </c>
      <c r="O288" s="3" t="s">
        <v>218</v>
      </c>
      <c r="P288" s="3">
        <v>0</v>
      </c>
      <c r="Q288" s="157" t="s">
        <v>11</v>
      </c>
      <c r="R288" s="157" t="s">
        <v>18</v>
      </c>
      <c r="S288" s="3">
        <v>18</v>
      </c>
      <c r="T288" s="3">
        <v>8</v>
      </c>
      <c r="U288" s="3">
        <v>1998</v>
      </c>
      <c r="V288" s="163" t="str">
        <f t="shared" si="569"/>
        <v>18/8/1998</v>
      </c>
      <c r="W288" s="157">
        <v>8</v>
      </c>
      <c r="X288" s="157">
        <v>11</v>
      </c>
      <c r="Y288" s="157">
        <v>2021</v>
      </c>
      <c r="Z288" s="157" t="str">
        <f t="shared" si="568"/>
        <v>8/11/2021</v>
      </c>
    </row>
    <row r="289" spans="1:26" ht="15.75" x14ac:dyDescent="0.25">
      <c r="A289" s="154" t="s">
        <v>117</v>
      </c>
      <c r="B289" s="3">
        <v>13</v>
      </c>
      <c r="C289" t="s">
        <v>176</v>
      </c>
      <c r="D289" s="3" t="s">
        <v>0</v>
      </c>
      <c r="E289" s="155" t="s">
        <v>224</v>
      </c>
      <c r="F289" s="162" t="s">
        <v>21</v>
      </c>
      <c r="G289" s="150">
        <v>13</v>
      </c>
      <c r="H289" s="150" t="s">
        <v>121</v>
      </c>
      <c r="J289" s="150" t="str">
        <f t="shared" si="570"/>
        <v>ProVisioNET_study_110_02_ambient</v>
      </c>
      <c r="K289" s="156" t="s">
        <v>188</v>
      </c>
      <c r="L289" s="3" t="s">
        <v>178</v>
      </c>
      <c r="M289" s="3" t="s">
        <v>183</v>
      </c>
      <c r="N289" s="3">
        <v>8</v>
      </c>
      <c r="O289" s="3" t="s">
        <v>218</v>
      </c>
      <c r="P289" s="3">
        <v>0</v>
      </c>
      <c r="Q289" s="157" t="s">
        <v>11</v>
      </c>
      <c r="R289" s="157" t="s">
        <v>18</v>
      </c>
      <c r="S289" s="3">
        <v>18</v>
      </c>
      <c r="T289" s="3">
        <v>8</v>
      </c>
      <c r="U289" s="3">
        <v>1998</v>
      </c>
      <c r="V289" s="163" t="str">
        <f t="shared" si="569"/>
        <v>18/8/1998</v>
      </c>
      <c r="W289" s="157">
        <v>8</v>
      </c>
      <c r="X289" s="157">
        <v>11</v>
      </c>
      <c r="Y289" s="157">
        <v>2021</v>
      </c>
      <c r="Z289" s="157" t="str">
        <f t="shared" si="568"/>
        <v>8/11/2021</v>
      </c>
    </row>
    <row r="290" spans="1:26" ht="15.75" x14ac:dyDescent="0.25">
      <c r="A290" s="154" t="s">
        <v>117</v>
      </c>
      <c r="B290" s="3">
        <v>13</v>
      </c>
      <c r="C290" t="s">
        <v>176</v>
      </c>
      <c r="D290" s="3" t="s">
        <v>0</v>
      </c>
      <c r="E290" s="155" t="s">
        <v>224</v>
      </c>
      <c r="F290" s="162" t="s">
        <v>21</v>
      </c>
      <c r="G290" s="150">
        <v>13</v>
      </c>
      <c r="H290" s="150" t="s">
        <v>122</v>
      </c>
      <c r="J290" s="150" t="str">
        <f t="shared" si="570"/>
        <v>ProVisioNET_study_110_02_ETrawdata</v>
      </c>
      <c r="K290" s="156" t="s">
        <v>188</v>
      </c>
      <c r="L290" s="3" t="s">
        <v>178</v>
      </c>
      <c r="M290" s="3" t="s">
        <v>183</v>
      </c>
      <c r="N290" s="3">
        <v>8</v>
      </c>
      <c r="O290" s="3" t="s">
        <v>218</v>
      </c>
      <c r="P290" s="3">
        <v>0</v>
      </c>
      <c r="Q290" s="157" t="s">
        <v>11</v>
      </c>
      <c r="R290" s="157" t="s">
        <v>18</v>
      </c>
      <c r="S290" s="3">
        <v>18</v>
      </c>
      <c r="T290" s="3">
        <v>8</v>
      </c>
      <c r="U290" s="3">
        <v>1998</v>
      </c>
      <c r="V290" s="163" t="str">
        <f t="shared" si="569"/>
        <v>18/8/1998</v>
      </c>
      <c r="W290" s="157">
        <v>8</v>
      </c>
      <c r="X290" s="157">
        <v>11</v>
      </c>
      <c r="Y290" s="157">
        <v>2021</v>
      </c>
      <c r="Z290" s="157" t="str">
        <f t="shared" si="568"/>
        <v>8/11/2021</v>
      </c>
    </row>
    <row r="291" spans="1:26" ht="15.75" x14ac:dyDescent="0.25">
      <c r="A291" s="154" t="s">
        <v>117</v>
      </c>
      <c r="B291" s="3">
        <v>13</v>
      </c>
      <c r="C291" t="s">
        <v>176</v>
      </c>
      <c r="D291" s="3" t="s">
        <v>0</v>
      </c>
      <c r="E291" s="155" t="s">
        <v>224</v>
      </c>
      <c r="F291" s="162" t="s">
        <v>21</v>
      </c>
      <c r="G291" s="150">
        <v>13</v>
      </c>
      <c r="H291" s="150" t="s">
        <v>186</v>
      </c>
      <c r="J291" s="150" t="str">
        <f t="shared" si="570"/>
        <v>ProVisioNET_study_110_02_sri_obs</v>
      </c>
      <c r="K291" s="156" t="s">
        <v>188</v>
      </c>
      <c r="L291" s="3" t="s">
        <v>178</v>
      </c>
      <c r="M291" s="3" t="s">
        <v>183</v>
      </c>
      <c r="N291" s="3">
        <v>8</v>
      </c>
      <c r="O291" s="3" t="s">
        <v>218</v>
      </c>
      <c r="P291" s="3">
        <v>0</v>
      </c>
      <c r="Q291" s="157" t="s">
        <v>11</v>
      </c>
      <c r="R291" s="157" t="s">
        <v>18</v>
      </c>
      <c r="S291" s="3">
        <v>18</v>
      </c>
      <c r="T291" s="3">
        <v>8</v>
      </c>
      <c r="U291" s="3">
        <v>1998</v>
      </c>
      <c r="V291" s="163" t="str">
        <f t="shared" si="569"/>
        <v>18/8/1998</v>
      </c>
      <c r="W291" s="157">
        <v>8</v>
      </c>
      <c r="X291" s="157">
        <v>11</v>
      </c>
      <c r="Y291" s="157">
        <v>2021</v>
      </c>
      <c r="Z291" s="157" t="str">
        <f t="shared" si="568"/>
        <v>8/11/2021</v>
      </c>
    </row>
    <row r="292" spans="1:26" ht="15.75" x14ac:dyDescent="0.25">
      <c r="A292" s="154" t="s">
        <v>117</v>
      </c>
      <c r="B292" s="3">
        <v>13</v>
      </c>
      <c r="C292" t="s">
        <v>176</v>
      </c>
      <c r="D292" s="3" t="s">
        <v>0</v>
      </c>
      <c r="E292" s="155" t="s">
        <v>224</v>
      </c>
      <c r="F292" s="162" t="s">
        <v>21</v>
      </c>
      <c r="G292" s="150">
        <v>13</v>
      </c>
      <c r="H292" s="150" t="s">
        <v>180</v>
      </c>
      <c r="J292" s="150" t="str">
        <f t="shared" si="570"/>
        <v>ProVisioNET_study_110_02_sri_ambient</v>
      </c>
      <c r="K292" s="156" t="s">
        <v>188</v>
      </c>
      <c r="L292" s="3" t="s">
        <v>178</v>
      </c>
      <c r="M292" s="3" t="s">
        <v>183</v>
      </c>
      <c r="N292" s="3">
        <v>8</v>
      </c>
      <c r="O292" s="3" t="s">
        <v>218</v>
      </c>
      <c r="P292" s="3">
        <v>0</v>
      </c>
      <c r="Q292" s="157" t="s">
        <v>11</v>
      </c>
      <c r="R292" s="157" t="s">
        <v>18</v>
      </c>
      <c r="S292" s="3">
        <v>18</v>
      </c>
      <c r="T292" s="3">
        <v>8</v>
      </c>
      <c r="U292" s="3">
        <v>1998</v>
      </c>
      <c r="V292" s="163" t="str">
        <f t="shared" si="569"/>
        <v>18/8/1998</v>
      </c>
      <c r="W292" s="157">
        <v>8</v>
      </c>
      <c r="X292" s="157">
        <v>11</v>
      </c>
      <c r="Y292" s="157">
        <v>2021</v>
      </c>
      <c r="Z292" s="157" t="str">
        <f t="shared" si="568"/>
        <v>8/11/2021</v>
      </c>
    </row>
    <row r="293" spans="1:26" ht="15.75" x14ac:dyDescent="0.25">
      <c r="A293" s="154" t="s">
        <v>117</v>
      </c>
      <c r="B293" s="3">
        <v>13</v>
      </c>
      <c r="C293" t="s">
        <v>176</v>
      </c>
      <c r="D293" s="3" t="s">
        <v>0</v>
      </c>
      <c r="E293" s="155" t="s">
        <v>224</v>
      </c>
      <c r="F293" s="162" t="s">
        <v>21</v>
      </c>
      <c r="G293" s="150">
        <v>13</v>
      </c>
      <c r="H293" s="150" t="s">
        <v>199</v>
      </c>
      <c r="J293" s="150" t="str">
        <f t="shared" si="570"/>
        <v>ProVisioNET_study_110_02_fitbit</v>
      </c>
      <c r="K293" s="156" t="s">
        <v>188</v>
      </c>
      <c r="L293" s="3" t="s">
        <v>178</v>
      </c>
      <c r="M293" s="3" t="s">
        <v>183</v>
      </c>
      <c r="N293" s="3">
        <v>8</v>
      </c>
      <c r="O293" s="3" t="s">
        <v>218</v>
      </c>
      <c r="P293" s="3">
        <v>0</v>
      </c>
      <c r="Q293" s="157" t="s">
        <v>11</v>
      </c>
      <c r="R293" s="157" t="s">
        <v>18</v>
      </c>
      <c r="S293" s="3">
        <v>18</v>
      </c>
      <c r="T293" s="3">
        <v>8</v>
      </c>
      <c r="U293" s="3">
        <v>1998</v>
      </c>
      <c r="V293" s="163" t="str">
        <f t="shared" si="569"/>
        <v>18/8/1998</v>
      </c>
      <c r="W293" s="157">
        <v>8</v>
      </c>
      <c r="X293" s="157">
        <v>11</v>
      </c>
      <c r="Y293" s="157">
        <v>2021</v>
      </c>
      <c r="Z293" s="157" t="str">
        <f t="shared" si="568"/>
        <v>8/11/2021</v>
      </c>
    </row>
    <row r="294" spans="1:26" s="166" customFormat="1" ht="15.75" x14ac:dyDescent="0.25">
      <c r="A294" s="159" t="s">
        <v>117</v>
      </c>
      <c r="B294" s="5">
        <v>13</v>
      </c>
      <c r="C294" s="166" t="s">
        <v>176</v>
      </c>
      <c r="D294" s="5" t="s">
        <v>0</v>
      </c>
      <c r="E294" s="161" t="s">
        <v>224</v>
      </c>
      <c r="F294" s="167" t="s">
        <v>21</v>
      </c>
      <c r="G294" s="160">
        <v>13</v>
      </c>
      <c r="H294" s="160" t="s">
        <v>195</v>
      </c>
      <c r="J294" s="160" t="str">
        <f t="shared" si="570"/>
        <v>ProVisioNET_study_110_02_zed</v>
      </c>
      <c r="K294" s="165"/>
      <c r="L294" s="5" t="s">
        <v>178</v>
      </c>
      <c r="M294" s="5" t="s">
        <v>183</v>
      </c>
      <c r="N294" s="5">
        <v>8</v>
      </c>
      <c r="O294" s="5" t="s">
        <v>218</v>
      </c>
      <c r="P294" s="5">
        <v>0</v>
      </c>
      <c r="Q294" s="160" t="s">
        <v>11</v>
      </c>
      <c r="R294" s="160" t="s">
        <v>18</v>
      </c>
      <c r="S294" s="5">
        <v>18</v>
      </c>
      <c r="T294" s="5">
        <v>8</v>
      </c>
      <c r="U294" s="5">
        <v>1998</v>
      </c>
      <c r="V294" s="168" t="str">
        <f t="shared" si="569"/>
        <v>18/8/1998</v>
      </c>
      <c r="W294" s="160">
        <v>8</v>
      </c>
      <c r="X294" s="160">
        <v>11</v>
      </c>
      <c r="Y294" s="160">
        <v>2021</v>
      </c>
      <c r="Z294" s="160" t="str">
        <f t="shared" si="568"/>
        <v>8/11/2021</v>
      </c>
    </row>
    <row r="295" spans="1:26" ht="15.75" x14ac:dyDescent="0.25">
      <c r="A295" s="146" t="s">
        <v>117</v>
      </c>
      <c r="B295" s="147">
        <v>14</v>
      </c>
      <c r="C295" s="147" t="s">
        <v>176</v>
      </c>
      <c r="D295" s="147" t="s">
        <v>0</v>
      </c>
      <c r="E295" s="148" t="s">
        <v>225</v>
      </c>
      <c r="F295" s="149" t="s">
        <v>23</v>
      </c>
      <c r="G295" s="147">
        <v>14</v>
      </c>
      <c r="H295" s="147" t="s">
        <v>117</v>
      </c>
      <c r="I295" s="147"/>
      <c r="J295" s="150" t="str">
        <f t="shared" si="570"/>
        <v>ProVisioNET_study_204_04_label</v>
      </c>
      <c r="K295" s="147" t="s">
        <v>115</v>
      </c>
      <c r="L295" s="151" t="s">
        <v>196</v>
      </c>
      <c r="M295" s="147" t="s">
        <v>183</v>
      </c>
      <c r="N295" s="147">
        <v>7</v>
      </c>
      <c r="O295" s="147" t="s">
        <v>218</v>
      </c>
      <c r="P295" s="147">
        <v>37</v>
      </c>
      <c r="Q295" s="152" t="s">
        <v>11</v>
      </c>
      <c r="R295" s="152" t="s">
        <v>18</v>
      </c>
      <c r="S295" s="152">
        <v>7</v>
      </c>
      <c r="T295" s="152">
        <v>9</v>
      </c>
      <c r="U295" s="152">
        <v>1962</v>
      </c>
      <c r="V295" s="152" t="str">
        <f>S295&amp;"/"&amp;T295&amp;"/"&amp;U295</f>
        <v>7/9/1962</v>
      </c>
      <c r="W295" s="152">
        <v>12</v>
      </c>
      <c r="X295" s="152">
        <v>11</v>
      </c>
      <c r="Y295" s="152">
        <v>2021</v>
      </c>
      <c r="Z295" s="152" t="str">
        <f>W295&amp;"/"&amp;X295&amp;"/"&amp;Y295</f>
        <v>12/11/2021</v>
      </c>
    </row>
    <row r="296" spans="1:26" ht="15.75" x14ac:dyDescent="0.25">
      <c r="A296" s="154" t="s">
        <v>117</v>
      </c>
      <c r="B296" s="3">
        <v>14</v>
      </c>
      <c r="C296" t="s">
        <v>176</v>
      </c>
      <c r="D296" s="3" t="s">
        <v>0</v>
      </c>
      <c r="E296" s="155" t="s">
        <v>225</v>
      </c>
      <c r="F296" s="162" t="s">
        <v>23</v>
      </c>
      <c r="G296" s="150">
        <v>14</v>
      </c>
      <c r="H296" s="150" t="s">
        <v>119</v>
      </c>
      <c r="I296" s="3">
        <v>1</v>
      </c>
      <c r="J296" s="150" t="str">
        <f t="shared" ref="J296:J303" si="571">CONCATENATE(C296,"_",D296,"_",E296,"_",F296,"_",H296,"_",I296)</f>
        <v>ProVisioNET_study_204_04_cam1_1</v>
      </c>
      <c r="K296" s="156" t="s">
        <v>188</v>
      </c>
      <c r="L296" s="3" t="s">
        <v>196</v>
      </c>
      <c r="M296" s="3" t="s">
        <v>183</v>
      </c>
      <c r="N296" s="3">
        <v>7</v>
      </c>
      <c r="O296" s="3" t="s">
        <v>218</v>
      </c>
      <c r="P296" s="3">
        <v>37</v>
      </c>
      <c r="Q296" s="157" t="s">
        <v>11</v>
      </c>
      <c r="R296" s="157" t="s">
        <v>18</v>
      </c>
      <c r="S296" s="3">
        <v>7</v>
      </c>
      <c r="T296" s="3">
        <v>9</v>
      </c>
      <c r="U296" s="3">
        <v>1962</v>
      </c>
      <c r="V296" s="163" t="str">
        <f>"7/9/1962"</f>
        <v>7/9/1962</v>
      </c>
      <c r="W296" s="157">
        <v>12</v>
      </c>
      <c r="X296" s="157">
        <v>11</v>
      </c>
      <c r="Y296" s="157">
        <v>2021</v>
      </c>
      <c r="Z296" s="157" t="str">
        <f t="shared" ref="Z296:Z310" si="572">W296&amp;"/"&amp;X296&amp;"/"&amp;Y296</f>
        <v>12/11/2021</v>
      </c>
    </row>
    <row r="297" spans="1:26" ht="15.75" x14ac:dyDescent="0.25">
      <c r="A297" s="154" t="s">
        <v>117</v>
      </c>
      <c r="B297" s="3">
        <v>14</v>
      </c>
      <c r="C297" t="s">
        <v>176</v>
      </c>
      <c r="D297" s="3" t="s">
        <v>0</v>
      </c>
      <c r="E297" s="155" t="s">
        <v>225</v>
      </c>
      <c r="F297" s="162" t="s">
        <v>23</v>
      </c>
      <c r="G297" s="150">
        <v>14</v>
      </c>
      <c r="H297" s="150" t="s">
        <v>119</v>
      </c>
      <c r="I297" s="150">
        <v>2</v>
      </c>
      <c r="J297" s="150" t="str">
        <f t="shared" si="571"/>
        <v>ProVisioNET_study_204_04_cam1_2</v>
      </c>
      <c r="K297" s="156" t="s">
        <v>188</v>
      </c>
      <c r="L297" s="3" t="s">
        <v>196</v>
      </c>
      <c r="M297" s="3" t="s">
        <v>183</v>
      </c>
      <c r="N297" s="3">
        <v>7</v>
      </c>
      <c r="O297" s="3" t="s">
        <v>218</v>
      </c>
      <c r="P297" s="3">
        <v>37</v>
      </c>
      <c r="Q297" s="157" t="s">
        <v>11</v>
      </c>
      <c r="R297" s="157" t="s">
        <v>18</v>
      </c>
      <c r="S297" s="3">
        <v>7</v>
      </c>
      <c r="T297" s="3">
        <v>9</v>
      </c>
      <c r="U297" s="3">
        <v>1962</v>
      </c>
      <c r="V297" s="163" t="str">
        <f t="shared" ref="V297:V314" si="573">"7/9/1962"</f>
        <v>7/9/1962</v>
      </c>
      <c r="W297" s="157">
        <v>12</v>
      </c>
      <c r="X297" s="157">
        <v>11</v>
      </c>
      <c r="Y297" s="157">
        <v>2021</v>
      </c>
      <c r="Z297" s="157" t="str">
        <f t="shared" si="572"/>
        <v>12/11/2021</v>
      </c>
    </row>
    <row r="298" spans="1:26" ht="15.75" x14ac:dyDescent="0.25">
      <c r="A298" s="154" t="s">
        <v>117</v>
      </c>
      <c r="B298" s="3">
        <v>14</v>
      </c>
      <c r="C298" t="s">
        <v>176</v>
      </c>
      <c r="D298" s="3" t="s">
        <v>0</v>
      </c>
      <c r="E298" s="155" t="s">
        <v>225</v>
      </c>
      <c r="F298" s="162" t="s">
        <v>23</v>
      </c>
      <c r="G298" s="150">
        <v>14</v>
      </c>
      <c r="H298" s="150" t="s">
        <v>119</v>
      </c>
      <c r="I298" s="150">
        <v>3</v>
      </c>
      <c r="J298" s="150" t="str">
        <f t="shared" si="571"/>
        <v>ProVisioNET_study_204_04_cam1_3</v>
      </c>
      <c r="K298" s="156" t="s">
        <v>188</v>
      </c>
      <c r="L298" s="3" t="s">
        <v>196</v>
      </c>
      <c r="M298" s="3" t="s">
        <v>183</v>
      </c>
      <c r="N298" s="3">
        <v>7</v>
      </c>
      <c r="O298" s="3" t="s">
        <v>218</v>
      </c>
      <c r="P298" s="3">
        <v>37</v>
      </c>
      <c r="Q298" s="157" t="s">
        <v>11</v>
      </c>
      <c r="R298" s="157" t="s">
        <v>18</v>
      </c>
      <c r="S298" s="3">
        <v>7</v>
      </c>
      <c r="T298" s="3">
        <v>9</v>
      </c>
      <c r="U298" s="3">
        <v>1962</v>
      </c>
      <c r="V298" s="163" t="str">
        <f t="shared" si="573"/>
        <v>7/9/1962</v>
      </c>
      <c r="W298" s="157">
        <v>12</v>
      </c>
      <c r="X298" s="157">
        <v>11</v>
      </c>
      <c r="Y298" s="157">
        <v>2021</v>
      </c>
      <c r="Z298" s="157" t="str">
        <f t="shared" si="572"/>
        <v>12/11/2021</v>
      </c>
    </row>
    <row r="299" spans="1:26" ht="15.75" x14ac:dyDescent="0.25">
      <c r="A299" s="154" t="s">
        <v>117</v>
      </c>
      <c r="B299" s="3">
        <v>14</v>
      </c>
      <c r="C299" t="s">
        <v>176</v>
      </c>
      <c r="D299" s="3" t="s">
        <v>0</v>
      </c>
      <c r="E299" s="155" t="s">
        <v>225</v>
      </c>
      <c r="F299" s="162" t="s">
        <v>23</v>
      </c>
      <c r="G299" s="150">
        <v>14</v>
      </c>
      <c r="H299" s="150" t="s">
        <v>31</v>
      </c>
      <c r="I299" s="150">
        <v>1</v>
      </c>
      <c r="J299" s="150" t="str">
        <f t="shared" si="571"/>
        <v>ProVisioNET_study_204_04_cam2_1</v>
      </c>
      <c r="K299" s="156" t="s">
        <v>188</v>
      </c>
      <c r="L299" s="3" t="s">
        <v>196</v>
      </c>
      <c r="M299" s="3" t="s">
        <v>183</v>
      </c>
      <c r="N299" s="3">
        <v>7</v>
      </c>
      <c r="O299" s="3" t="s">
        <v>218</v>
      </c>
      <c r="P299" s="3">
        <v>37</v>
      </c>
      <c r="Q299" s="157" t="s">
        <v>11</v>
      </c>
      <c r="R299" s="157" t="s">
        <v>18</v>
      </c>
      <c r="S299" s="3">
        <v>7</v>
      </c>
      <c r="T299" s="3">
        <v>9</v>
      </c>
      <c r="U299" s="3">
        <v>1962</v>
      </c>
      <c r="V299" s="163" t="str">
        <f t="shared" si="573"/>
        <v>7/9/1962</v>
      </c>
      <c r="W299" s="157">
        <v>12</v>
      </c>
      <c r="X299" s="157">
        <v>11</v>
      </c>
      <c r="Y299" s="157">
        <v>2021</v>
      </c>
      <c r="Z299" s="157" t="str">
        <f t="shared" si="572"/>
        <v>12/11/2021</v>
      </c>
    </row>
    <row r="300" spans="1:26" ht="15.75" x14ac:dyDescent="0.25">
      <c r="A300" s="154" t="s">
        <v>117</v>
      </c>
      <c r="B300" s="3">
        <v>14</v>
      </c>
      <c r="C300" t="s">
        <v>176</v>
      </c>
      <c r="D300" s="3" t="s">
        <v>0</v>
      </c>
      <c r="E300" s="155" t="s">
        <v>225</v>
      </c>
      <c r="F300" s="162" t="s">
        <v>23</v>
      </c>
      <c r="G300" s="150">
        <v>14</v>
      </c>
      <c r="H300" s="150" t="s">
        <v>31</v>
      </c>
      <c r="I300" s="150">
        <v>2</v>
      </c>
      <c r="J300" s="150" t="str">
        <f t="shared" si="571"/>
        <v>ProVisioNET_study_204_04_cam2_2</v>
      </c>
      <c r="K300" s="156" t="s">
        <v>188</v>
      </c>
      <c r="L300" s="3" t="s">
        <v>196</v>
      </c>
      <c r="M300" s="3" t="s">
        <v>183</v>
      </c>
      <c r="N300" s="3">
        <v>7</v>
      </c>
      <c r="O300" s="3" t="s">
        <v>218</v>
      </c>
      <c r="P300" s="3">
        <v>37</v>
      </c>
      <c r="Q300" s="157" t="s">
        <v>11</v>
      </c>
      <c r="R300" s="157" t="s">
        <v>18</v>
      </c>
      <c r="S300" s="3">
        <v>7</v>
      </c>
      <c r="T300" s="3">
        <v>9</v>
      </c>
      <c r="U300" s="3">
        <v>1962</v>
      </c>
      <c r="V300" s="163" t="str">
        <f t="shared" si="573"/>
        <v>7/9/1962</v>
      </c>
      <c r="W300" s="157">
        <v>12</v>
      </c>
      <c r="X300" s="157">
        <v>11</v>
      </c>
      <c r="Y300" s="157">
        <v>2021</v>
      </c>
      <c r="Z300" s="157" t="str">
        <f t="shared" si="572"/>
        <v>12/11/2021</v>
      </c>
    </row>
    <row r="301" spans="1:26" ht="15.75" x14ac:dyDescent="0.25">
      <c r="A301" s="154" t="s">
        <v>117</v>
      </c>
      <c r="B301" s="3">
        <v>14</v>
      </c>
      <c r="C301" t="s">
        <v>176</v>
      </c>
      <c r="D301" s="3" t="s">
        <v>0</v>
      </c>
      <c r="E301" s="155" t="s">
        <v>225</v>
      </c>
      <c r="F301" s="162" t="s">
        <v>23</v>
      </c>
      <c r="G301" s="150">
        <v>14</v>
      </c>
      <c r="H301" s="150" t="s">
        <v>31</v>
      </c>
      <c r="I301" s="150">
        <v>3</v>
      </c>
      <c r="J301" s="150" t="str">
        <f t="shared" si="571"/>
        <v>ProVisioNET_study_204_04_cam2_3</v>
      </c>
      <c r="K301" s="156" t="s">
        <v>188</v>
      </c>
      <c r="L301" s="3" t="s">
        <v>196</v>
      </c>
      <c r="M301" s="3" t="s">
        <v>183</v>
      </c>
      <c r="N301" s="3">
        <v>7</v>
      </c>
      <c r="O301" s="3" t="s">
        <v>218</v>
      </c>
      <c r="P301" s="3">
        <v>37</v>
      </c>
      <c r="Q301" s="157" t="s">
        <v>11</v>
      </c>
      <c r="R301" s="157" t="s">
        <v>18</v>
      </c>
      <c r="S301" s="3">
        <v>7</v>
      </c>
      <c r="T301" s="3">
        <v>9</v>
      </c>
      <c r="U301" s="3">
        <v>1962</v>
      </c>
      <c r="V301" s="163" t="str">
        <f t="shared" si="573"/>
        <v>7/9/1962</v>
      </c>
      <c r="W301" s="157">
        <v>12</v>
      </c>
      <c r="X301" s="157">
        <v>11</v>
      </c>
      <c r="Y301" s="157">
        <v>2021</v>
      </c>
      <c r="Z301" s="157" t="str">
        <f t="shared" si="572"/>
        <v>12/11/2021</v>
      </c>
    </row>
    <row r="302" spans="1:26" ht="15.75" x14ac:dyDescent="0.25">
      <c r="A302" s="154" t="s">
        <v>117</v>
      </c>
      <c r="B302" s="3">
        <v>14</v>
      </c>
      <c r="C302" t="s">
        <v>176</v>
      </c>
      <c r="D302" s="3" t="s">
        <v>0</v>
      </c>
      <c r="E302" s="155" t="s">
        <v>225</v>
      </c>
      <c r="F302" s="162" t="s">
        <v>23</v>
      </c>
      <c r="G302" s="150">
        <v>14</v>
      </c>
      <c r="H302" s="150" t="s">
        <v>32</v>
      </c>
      <c r="I302" s="150">
        <v>1</v>
      </c>
      <c r="J302" s="150" t="str">
        <f t="shared" si="571"/>
        <v>ProVisioNET_study_204_04_cam3_1</v>
      </c>
      <c r="K302" s="156" t="s">
        <v>188</v>
      </c>
      <c r="L302" s="3" t="s">
        <v>196</v>
      </c>
      <c r="M302" s="3" t="s">
        <v>183</v>
      </c>
      <c r="N302" s="3">
        <v>7</v>
      </c>
      <c r="O302" s="3" t="s">
        <v>218</v>
      </c>
      <c r="P302" s="3">
        <v>37</v>
      </c>
      <c r="Q302" s="157" t="s">
        <v>11</v>
      </c>
      <c r="R302" s="157" t="s">
        <v>18</v>
      </c>
      <c r="S302" s="3">
        <v>7</v>
      </c>
      <c r="T302" s="3">
        <v>9</v>
      </c>
      <c r="U302" s="3">
        <v>1962</v>
      </c>
      <c r="V302" s="163" t="str">
        <f t="shared" si="573"/>
        <v>7/9/1962</v>
      </c>
      <c r="W302" s="157">
        <v>12</v>
      </c>
      <c r="X302" s="157">
        <v>11</v>
      </c>
      <c r="Y302" s="157">
        <v>2021</v>
      </c>
      <c r="Z302" s="157" t="str">
        <f t="shared" si="572"/>
        <v>12/11/2021</v>
      </c>
    </row>
    <row r="303" spans="1:26" ht="15.75" x14ac:dyDescent="0.25">
      <c r="A303" s="154" t="s">
        <v>117</v>
      </c>
      <c r="B303" s="3">
        <v>14</v>
      </c>
      <c r="C303" t="s">
        <v>176</v>
      </c>
      <c r="D303" s="3" t="s">
        <v>0</v>
      </c>
      <c r="E303" s="155" t="s">
        <v>225</v>
      </c>
      <c r="F303" s="162" t="s">
        <v>23</v>
      </c>
      <c r="G303" s="150">
        <v>14</v>
      </c>
      <c r="H303" s="150" t="s">
        <v>32</v>
      </c>
      <c r="I303" s="150">
        <v>2</v>
      </c>
      <c r="J303" s="150" t="str">
        <f t="shared" si="571"/>
        <v>ProVisioNET_study_204_04_cam3_2</v>
      </c>
      <c r="K303" s="156" t="s">
        <v>188</v>
      </c>
      <c r="L303" s="3" t="s">
        <v>196</v>
      </c>
      <c r="M303" s="3" t="s">
        <v>183</v>
      </c>
      <c r="N303" s="3">
        <v>7</v>
      </c>
      <c r="O303" s="3" t="s">
        <v>218</v>
      </c>
      <c r="P303" s="3">
        <v>37</v>
      </c>
      <c r="Q303" s="157" t="s">
        <v>11</v>
      </c>
      <c r="R303" s="157" t="s">
        <v>18</v>
      </c>
      <c r="S303" s="3">
        <v>7</v>
      </c>
      <c r="T303" s="3">
        <v>9</v>
      </c>
      <c r="U303" s="3">
        <v>1962</v>
      </c>
      <c r="V303" s="163" t="str">
        <f t="shared" si="573"/>
        <v>7/9/1962</v>
      </c>
      <c r="W303" s="157">
        <v>12</v>
      </c>
      <c r="X303" s="157">
        <v>11</v>
      </c>
      <c r="Y303" s="157">
        <v>2021</v>
      </c>
      <c r="Z303" s="157" t="str">
        <f t="shared" si="572"/>
        <v>12/11/2021</v>
      </c>
    </row>
    <row r="304" spans="1:26" ht="15.75" x14ac:dyDescent="0.25">
      <c r="A304" s="154" t="s">
        <v>117</v>
      </c>
      <c r="B304" s="3">
        <v>14</v>
      </c>
      <c r="C304" t="s">
        <v>176</v>
      </c>
      <c r="D304" s="3" t="s">
        <v>0</v>
      </c>
      <c r="E304" s="155" t="s">
        <v>225</v>
      </c>
      <c r="F304" s="162" t="s">
        <v>23</v>
      </c>
      <c r="G304" s="150">
        <v>14</v>
      </c>
      <c r="H304" s="150" t="s">
        <v>32</v>
      </c>
      <c r="I304" s="150">
        <v>3</v>
      </c>
      <c r="J304" s="150" t="str">
        <f t="shared" ref="J304:J306" si="574">CONCATENATE(C304,"_",D304,"_",E304,"_",F304,"_",H304,"_",I304)</f>
        <v>ProVisioNET_study_204_04_cam3_3</v>
      </c>
      <c r="K304" s="156" t="s">
        <v>188</v>
      </c>
      <c r="L304" s="3" t="s">
        <v>196</v>
      </c>
      <c r="M304" s="3" t="s">
        <v>183</v>
      </c>
      <c r="N304" s="3">
        <v>7</v>
      </c>
      <c r="O304" s="3" t="s">
        <v>218</v>
      </c>
      <c r="P304" s="3">
        <v>37</v>
      </c>
      <c r="Q304" s="157" t="s">
        <v>11</v>
      </c>
      <c r="R304" s="157" t="s">
        <v>18</v>
      </c>
      <c r="S304" s="3">
        <v>7</v>
      </c>
      <c r="T304" s="3">
        <v>9</v>
      </c>
      <c r="U304" s="3">
        <v>1962</v>
      </c>
      <c r="V304" s="163" t="str">
        <f t="shared" si="573"/>
        <v>7/9/1962</v>
      </c>
      <c r="W304" s="157">
        <v>12</v>
      </c>
      <c r="X304" s="157">
        <v>11</v>
      </c>
      <c r="Y304" s="157">
        <v>2021</v>
      </c>
      <c r="Z304" s="157" t="str">
        <f t="shared" ref="Z304:Z310" si="575">W304&amp;"/"&amp;X304&amp;"/"&amp;Y304</f>
        <v>12/11/2021</v>
      </c>
    </row>
    <row r="305" spans="1:26" ht="15.75" x14ac:dyDescent="0.25">
      <c r="A305" s="154" t="s">
        <v>117</v>
      </c>
      <c r="B305" s="3">
        <v>14</v>
      </c>
      <c r="C305" t="s">
        <v>176</v>
      </c>
      <c r="D305" s="3" t="s">
        <v>0</v>
      </c>
      <c r="E305" s="155" t="s">
        <v>225</v>
      </c>
      <c r="F305" s="162" t="s">
        <v>23</v>
      </c>
      <c r="G305" s="150">
        <v>14</v>
      </c>
      <c r="H305" s="150" t="s">
        <v>33</v>
      </c>
      <c r="I305" s="150">
        <v>1</v>
      </c>
      <c r="J305" s="150" t="str">
        <f t="shared" si="574"/>
        <v>ProVisioNET_study_204_04_cam4_1</v>
      </c>
      <c r="K305" s="156" t="s">
        <v>188</v>
      </c>
      <c r="L305" s="3" t="s">
        <v>196</v>
      </c>
      <c r="M305" s="3" t="s">
        <v>183</v>
      </c>
      <c r="N305" s="3">
        <v>7</v>
      </c>
      <c r="O305" s="3" t="s">
        <v>218</v>
      </c>
      <c r="P305" s="3">
        <v>37</v>
      </c>
      <c r="Q305" s="157" t="s">
        <v>11</v>
      </c>
      <c r="R305" s="157" t="s">
        <v>18</v>
      </c>
      <c r="S305" s="3">
        <v>7</v>
      </c>
      <c r="T305" s="3">
        <v>9</v>
      </c>
      <c r="U305" s="3">
        <v>1962</v>
      </c>
      <c r="V305" s="163" t="str">
        <f t="shared" si="573"/>
        <v>7/9/1962</v>
      </c>
      <c r="W305" s="157">
        <v>12</v>
      </c>
      <c r="X305" s="157">
        <v>11</v>
      </c>
      <c r="Y305" s="157">
        <v>2021</v>
      </c>
      <c r="Z305" s="157" t="str">
        <f t="shared" si="575"/>
        <v>12/11/2021</v>
      </c>
    </row>
    <row r="306" spans="1:26" ht="15.75" x14ac:dyDescent="0.25">
      <c r="A306" s="154" t="s">
        <v>117</v>
      </c>
      <c r="B306" s="3">
        <v>14</v>
      </c>
      <c r="C306" t="s">
        <v>176</v>
      </c>
      <c r="D306" s="3" t="s">
        <v>0</v>
      </c>
      <c r="E306" s="155" t="s">
        <v>225</v>
      </c>
      <c r="F306" s="162" t="s">
        <v>23</v>
      </c>
      <c r="G306" s="150">
        <v>14</v>
      </c>
      <c r="H306" s="150" t="s">
        <v>33</v>
      </c>
      <c r="I306" s="150">
        <v>2</v>
      </c>
      <c r="J306" s="150" t="str">
        <f t="shared" si="574"/>
        <v>ProVisioNET_study_204_04_cam4_2</v>
      </c>
      <c r="K306" s="156" t="s">
        <v>188</v>
      </c>
      <c r="L306" s="3" t="s">
        <v>196</v>
      </c>
      <c r="M306" s="3" t="s">
        <v>183</v>
      </c>
      <c r="N306" s="3">
        <v>7</v>
      </c>
      <c r="O306" s="3" t="s">
        <v>218</v>
      </c>
      <c r="P306" s="3">
        <v>37</v>
      </c>
      <c r="Q306" s="157" t="s">
        <v>11</v>
      </c>
      <c r="R306" s="157" t="s">
        <v>18</v>
      </c>
      <c r="S306" s="3">
        <v>7</v>
      </c>
      <c r="T306" s="3">
        <v>9</v>
      </c>
      <c r="U306" s="3">
        <v>1962</v>
      </c>
      <c r="V306" s="163" t="str">
        <f t="shared" si="573"/>
        <v>7/9/1962</v>
      </c>
      <c r="W306" s="157">
        <v>12</v>
      </c>
      <c r="X306" s="157">
        <v>11</v>
      </c>
      <c r="Y306" s="157">
        <v>2021</v>
      </c>
      <c r="Z306" s="157" t="str">
        <f t="shared" si="575"/>
        <v>12/11/2021</v>
      </c>
    </row>
    <row r="307" spans="1:26" ht="15.75" x14ac:dyDescent="0.25">
      <c r="A307" s="154" t="s">
        <v>117</v>
      </c>
      <c r="B307" s="3">
        <v>14</v>
      </c>
      <c r="C307" t="s">
        <v>176</v>
      </c>
      <c r="D307" s="3" t="s">
        <v>0</v>
      </c>
      <c r="E307" s="155" t="s">
        <v>225</v>
      </c>
      <c r="F307" s="162" t="s">
        <v>23</v>
      </c>
      <c r="G307" s="150">
        <v>14</v>
      </c>
      <c r="H307" s="150" t="s">
        <v>33</v>
      </c>
      <c r="I307" s="150">
        <v>3</v>
      </c>
      <c r="J307" s="150" t="str">
        <f t="shared" ref="J307" si="576">CONCATENATE(C307,"_",D307,"_",E307,"_",F307,"_",H307,"_",I307)</f>
        <v>ProVisioNET_study_204_04_cam4_3</v>
      </c>
      <c r="K307" s="156" t="s">
        <v>188</v>
      </c>
      <c r="L307" s="3" t="s">
        <v>196</v>
      </c>
      <c r="M307" s="3" t="s">
        <v>183</v>
      </c>
      <c r="N307" s="3">
        <v>7</v>
      </c>
      <c r="O307" s="3" t="s">
        <v>218</v>
      </c>
      <c r="P307" s="3">
        <v>37</v>
      </c>
      <c r="Q307" s="157" t="s">
        <v>11</v>
      </c>
      <c r="R307" s="157" t="s">
        <v>18</v>
      </c>
      <c r="S307" s="3">
        <v>7</v>
      </c>
      <c r="T307" s="3">
        <v>9</v>
      </c>
      <c r="U307" s="3">
        <v>1962</v>
      </c>
      <c r="V307" s="163" t="str">
        <f t="shared" si="573"/>
        <v>7/9/1962</v>
      </c>
      <c r="W307" s="157">
        <v>12</v>
      </c>
      <c r="X307" s="157">
        <v>11</v>
      </c>
      <c r="Y307" s="157">
        <v>2021</v>
      </c>
      <c r="Z307" s="157" t="str">
        <f t="shared" si="575"/>
        <v>12/11/2021</v>
      </c>
    </row>
    <row r="308" spans="1:26" ht="15.75" x14ac:dyDescent="0.25">
      <c r="A308" s="154" t="s">
        <v>117</v>
      </c>
      <c r="B308" s="3">
        <v>14</v>
      </c>
      <c r="C308" t="s">
        <v>176</v>
      </c>
      <c r="D308" s="3" t="s">
        <v>0</v>
      </c>
      <c r="E308" s="155" t="s">
        <v>225</v>
      </c>
      <c r="F308" s="162" t="s">
        <v>23</v>
      </c>
      <c r="G308" s="150">
        <v>14</v>
      </c>
      <c r="H308" s="150" t="s">
        <v>120</v>
      </c>
      <c r="J308" s="150" t="str">
        <f t="shared" ref="J308:J315" si="577">CONCATENATE(C308,"_",D308,"_",E308,"_",F308,"_",H308)</f>
        <v>ProVisioNET_study_204_04_glasses</v>
      </c>
      <c r="K308" s="156" t="s">
        <v>188</v>
      </c>
      <c r="L308" s="3" t="s">
        <v>196</v>
      </c>
      <c r="M308" s="3" t="s">
        <v>183</v>
      </c>
      <c r="N308" s="3">
        <v>7</v>
      </c>
      <c r="O308" s="3" t="s">
        <v>218</v>
      </c>
      <c r="P308" s="3">
        <v>37</v>
      </c>
      <c r="Q308" s="157" t="s">
        <v>11</v>
      </c>
      <c r="R308" s="157" t="s">
        <v>18</v>
      </c>
      <c r="S308" s="3">
        <v>7</v>
      </c>
      <c r="T308" s="3">
        <v>9</v>
      </c>
      <c r="U308" s="3">
        <v>1962</v>
      </c>
      <c r="V308" s="163" t="str">
        <f t="shared" si="573"/>
        <v>7/9/1962</v>
      </c>
      <c r="W308" s="157">
        <v>12</v>
      </c>
      <c r="X308" s="157">
        <v>11</v>
      </c>
      <c r="Y308" s="157">
        <v>2021</v>
      </c>
      <c r="Z308" s="157" t="str">
        <f t="shared" si="575"/>
        <v>12/11/2021</v>
      </c>
    </row>
    <row r="309" spans="1:26" ht="15.75" x14ac:dyDescent="0.25">
      <c r="A309" s="154" t="s">
        <v>117</v>
      </c>
      <c r="B309" s="3">
        <v>14</v>
      </c>
      <c r="C309" t="s">
        <v>176</v>
      </c>
      <c r="D309" s="3" t="s">
        <v>0</v>
      </c>
      <c r="E309" s="155" t="s">
        <v>225</v>
      </c>
      <c r="F309" s="162" t="s">
        <v>23</v>
      </c>
      <c r="G309" s="150">
        <v>14</v>
      </c>
      <c r="H309" s="150" t="s">
        <v>121</v>
      </c>
      <c r="J309" s="150" t="str">
        <f t="shared" si="577"/>
        <v>ProVisioNET_study_204_04_ambient</v>
      </c>
      <c r="K309" s="156" t="s">
        <v>188</v>
      </c>
      <c r="L309" s="3" t="s">
        <v>196</v>
      </c>
      <c r="M309" s="3" t="s">
        <v>183</v>
      </c>
      <c r="N309" s="3">
        <v>7</v>
      </c>
      <c r="O309" s="3" t="s">
        <v>218</v>
      </c>
      <c r="P309" s="3">
        <v>37</v>
      </c>
      <c r="Q309" s="157" t="s">
        <v>11</v>
      </c>
      <c r="R309" s="157" t="s">
        <v>18</v>
      </c>
      <c r="S309" s="3">
        <v>7</v>
      </c>
      <c r="T309" s="3">
        <v>9</v>
      </c>
      <c r="U309" s="3">
        <v>1962</v>
      </c>
      <c r="V309" s="163" t="str">
        <f t="shared" si="573"/>
        <v>7/9/1962</v>
      </c>
      <c r="W309" s="157">
        <v>12</v>
      </c>
      <c r="X309" s="157">
        <v>11</v>
      </c>
      <c r="Y309" s="157">
        <v>2021</v>
      </c>
      <c r="Z309" s="157" t="str">
        <f t="shared" si="575"/>
        <v>12/11/2021</v>
      </c>
    </row>
    <row r="310" spans="1:26" s="166" customFormat="1" ht="15.75" x14ac:dyDescent="0.25">
      <c r="A310" s="154" t="s">
        <v>117</v>
      </c>
      <c r="B310" s="3">
        <v>14</v>
      </c>
      <c r="C310" t="s">
        <v>176</v>
      </c>
      <c r="D310" s="3" t="s">
        <v>0</v>
      </c>
      <c r="E310" s="155" t="s">
        <v>225</v>
      </c>
      <c r="F310" s="162" t="s">
        <v>23</v>
      </c>
      <c r="G310" s="150">
        <v>14</v>
      </c>
      <c r="H310" s="150" t="s">
        <v>122</v>
      </c>
      <c r="I310"/>
      <c r="J310" s="150" t="str">
        <f t="shared" si="577"/>
        <v>ProVisioNET_study_204_04_ETrawdata</v>
      </c>
      <c r="K310" s="156" t="s">
        <v>188</v>
      </c>
      <c r="L310" s="3" t="s">
        <v>196</v>
      </c>
      <c r="M310" s="3" t="s">
        <v>183</v>
      </c>
      <c r="N310" s="3">
        <v>7</v>
      </c>
      <c r="O310" s="3" t="s">
        <v>218</v>
      </c>
      <c r="P310" s="3">
        <v>37</v>
      </c>
      <c r="Q310" s="157" t="s">
        <v>11</v>
      </c>
      <c r="R310" s="157" t="s">
        <v>18</v>
      </c>
      <c r="S310" s="3">
        <v>7</v>
      </c>
      <c r="T310" s="3">
        <v>9</v>
      </c>
      <c r="U310" s="3">
        <v>1962</v>
      </c>
      <c r="V310" s="163" t="str">
        <f t="shared" si="573"/>
        <v>7/9/1962</v>
      </c>
      <c r="W310" s="157">
        <v>12</v>
      </c>
      <c r="X310" s="157">
        <v>11</v>
      </c>
      <c r="Y310" s="157">
        <v>2021</v>
      </c>
      <c r="Z310" s="157" t="str">
        <f t="shared" si="575"/>
        <v>12/11/2021</v>
      </c>
    </row>
    <row r="311" spans="1:26" ht="15.75" x14ac:dyDescent="0.25">
      <c r="A311" s="154" t="s">
        <v>117</v>
      </c>
      <c r="B311" s="3">
        <v>14</v>
      </c>
      <c r="C311" t="s">
        <v>176</v>
      </c>
      <c r="D311" s="3" t="s">
        <v>0</v>
      </c>
      <c r="E311" s="155" t="s">
        <v>225</v>
      </c>
      <c r="F311" s="162" t="s">
        <v>23</v>
      </c>
      <c r="G311" s="150">
        <v>14</v>
      </c>
      <c r="H311" s="150" t="s">
        <v>186</v>
      </c>
      <c r="J311" s="150" t="str">
        <f t="shared" si="577"/>
        <v>ProVisioNET_study_204_04_sri_obs</v>
      </c>
      <c r="K311" s="156" t="s">
        <v>188</v>
      </c>
      <c r="L311" s="3" t="s">
        <v>196</v>
      </c>
      <c r="M311" s="3" t="s">
        <v>183</v>
      </c>
      <c r="N311" s="3">
        <v>7</v>
      </c>
      <c r="O311" s="3" t="s">
        <v>218</v>
      </c>
      <c r="P311" s="3">
        <v>37</v>
      </c>
      <c r="Q311" s="157" t="s">
        <v>11</v>
      </c>
      <c r="R311" s="157" t="s">
        <v>18</v>
      </c>
      <c r="S311" s="3">
        <v>7</v>
      </c>
      <c r="T311" s="3">
        <v>9</v>
      </c>
      <c r="U311" s="3">
        <v>1962</v>
      </c>
      <c r="V311" s="163" t="str">
        <f t="shared" si="573"/>
        <v>7/9/1962</v>
      </c>
      <c r="W311" s="157">
        <v>12</v>
      </c>
      <c r="X311" s="157">
        <v>11</v>
      </c>
      <c r="Y311" s="157">
        <v>2021</v>
      </c>
      <c r="Z311" s="157" t="str">
        <f>W307&amp;"/"&amp;X307&amp;"/"&amp;Y307</f>
        <v>12/11/2021</v>
      </c>
    </row>
    <row r="312" spans="1:26" ht="15.75" x14ac:dyDescent="0.25">
      <c r="A312" s="154" t="s">
        <v>117</v>
      </c>
      <c r="B312" s="3">
        <v>14</v>
      </c>
      <c r="C312" t="s">
        <v>176</v>
      </c>
      <c r="D312" s="3" t="s">
        <v>0</v>
      </c>
      <c r="E312" s="155" t="s">
        <v>225</v>
      </c>
      <c r="F312" s="162" t="s">
        <v>23</v>
      </c>
      <c r="G312" s="150">
        <v>14</v>
      </c>
      <c r="H312" s="150" t="s">
        <v>180</v>
      </c>
      <c r="J312" s="150" t="str">
        <f t="shared" si="577"/>
        <v>ProVisioNET_study_204_04_sri_ambient</v>
      </c>
      <c r="K312" s="156" t="s">
        <v>188</v>
      </c>
      <c r="L312" s="3" t="s">
        <v>196</v>
      </c>
      <c r="M312" s="3" t="s">
        <v>183</v>
      </c>
      <c r="N312" s="3">
        <v>7</v>
      </c>
      <c r="O312" s="3" t="s">
        <v>218</v>
      </c>
      <c r="P312" s="3">
        <v>37</v>
      </c>
      <c r="Q312" s="157" t="s">
        <v>11</v>
      </c>
      <c r="R312" s="157" t="s">
        <v>18</v>
      </c>
      <c r="S312" s="3">
        <v>7</v>
      </c>
      <c r="T312" s="3">
        <v>9</v>
      </c>
      <c r="U312" s="3">
        <v>1962</v>
      </c>
      <c r="V312" s="163" t="str">
        <f t="shared" si="573"/>
        <v>7/9/1962</v>
      </c>
      <c r="W312" s="157">
        <v>12</v>
      </c>
      <c r="X312" s="157">
        <v>11</v>
      </c>
      <c r="Y312" s="157">
        <v>2021</v>
      </c>
      <c r="Z312" s="157" t="str">
        <f>W312&amp;"/"&amp;X312&amp;"/"&amp;Y312</f>
        <v>12/11/2021</v>
      </c>
    </row>
    <row r="313" spans="1:26" ht="15.75" x14ac:dyDescent="0.25">
      <c r="A313" s="154" t="s">
        <v>117</v>
      </c>
      <c r="B313" s="3">
        <v>14</v>
      </c>
      <c r="C313" t="s">
        <v>176</v>
      </c>
      <c r="D313" s="3" t="s">
        <v>0</v>
      </c>
      <c r="E313" s="155" t="s">
        <v>225</v>
      </c>
      <c r="F313" s="162" t="s">
        <v>23</v>
      </c>
      <c r="G313" s="150">
        <v>14</v>
      </c>
      <c r="H313" s="150" t="s">
        <v>199</v>
      </c>
      <c r="J313" s="150" t="str">
        <f t="shared" si="577"/>
        <v>ProVisioNET_study_204_04_fitbit</v>
      </c>
      <c r="K313" s="156" t="s">
        <v>188</v>
      </c>
      <c r="L313" s="3" t="s">
        <v>196</v>
      </c>
      <c r="M313" s="3" t="s">
        <v>183</v>
      </c>
      <c r="N313" s="3">
        <v>7</v>
      </c>
      <c r="O313" s="3" t="s">
        <v>218</v>
      </c>
      <c r="P313" s="3">
        <v>37</v>
      </c>
      <c r="Q313" s="157" t="s">
        <v>11</v>
      </c>
      <c r="R313" s="157" t="s">
        <v>18</v>
      </c>
      <c r="S313" s="3">
        <v>7</v>
      </c>
      <c r="T313" s="3">
        <v>9</v>
      </c>
      <c r="U313" s="3">
        <v>1962</v>
      </c>
      <c r="V313" s="163" t="str">
        <f t="shared" si="573"/>
        <v>7/9/1962</v>
      </c>
      <c r="W313" s="157">
        <v>12</v>
      </c>
      <c r="X313" s="157">
        <v>11</v>
      </c>
      <c r="Y313" s="157">
        <v>2021</v>
      </c>
      <c r="Z313" s="157" t="str">
        <f>W313&amp;"/"&amp;X313&amp;"/"&amp;Y313</f>
        <v>12/11/2021</v>
      </c>
    </row>
    <row r="314" spans="1:26" ht="15.75" x14ac:dyDescent="0.25">
      <c r="A314" s="159" t="s">
        <v>117</v>
      </c>
      <c r="B314" s="5">
        <v>14</v>
      </c>
      <c r="C314" s="166" t="s">
        <v>176</v>
      </c>
      <c r="D314" s="5" t="s">
        <v>0</v>
      </c>
      <c r="E314" s="161" t="s">
        <v>225</v>
      </c>
      <c r="F314" s="167" t="s">
        <v>23</v>
      </c>
      <c r="G314" s="160">
        <v>14</v>
      </c>
      <c r="H314" s="160" t="s">
        <v>195</v>
      </c>
      <c r="I314" s="166"/>
      <c r="J314" s="160" t="str">
        <f t="shared" si="577"/>
        <v>ProVisioNET_study_204_04_zed</v>
      </c>
      <c r="K314" s="165"/>
      <c r="L314" s="5" t="s">
        <v>196</v>
      </c>
      <c r="M314" s="5" t="s">
        <v>183</v>
      </c>
      <c r="N314" s="5">
        <v>7</v>
      </c>
      <c r="O314" s="5" t="s">
        <v>218</v>
      </c>
      <c r="P314" s="5">
        <v>37</v>
      </c>
      <c r="Q314" s="160" t="s">
        <v>11</v>
      </c>
      <c r="R314" s="160" t="s">
        <v>18</v>
      </c>
      <c r="S314" s="5">
        <v>7</v>
      </c>
      <c r="T314" s="5">
        <v>9</v>
      </c>
      <c r="U314" s="5">
        <v>1962</v>
      </c>
      <c r="V314" s="168" t="str">
        <f t="shared" si="573"/>
        <v>7/9/1962</v>
      </c>
      <c r="W314" s="160">
        <v>12</v>
      </c>
      <c r="X314" s="160">
        <v>11</v>
      </c>
      <c r="Y314" s="160">
        <v>2021</v>
      </c>
      <c r="Z314" s="160" t="str">
        <f>W314&amp;"/"&amp;X314&amp;"/"&amp;Y314</f>
        <v>12/11/2021</v>
      </c>
    </row>
    <row r="315" spans="1:26" ht="15.75" x14ac:dyDescent="0.25">
      <c r="A315" s="146" t="s">
        <v>117</v>
      </c>
      <c r="B315" s="147">
        <v>15</v>
      </c>
      <c r="C315" s="147" t="s">
        <v>176</v>
      </c>
      <c r="D315" s="147" t="s">
        <v>0</v>
      </c>
      <c r="E315" s="148" t="s">
        <v>226</v>
      </c>
      <c r="F315" s="149" t="s">
        <v>22</v>
      </c>
      <c r="G315" s="147">
        <v>15</v>
      </c>
      <c r="H315" s="147" t="s">
        <v>117</v>
      </c>
      <c r="I315" s="147"/>
      <c r="J315" s="150" t="str">
        <f t="shared" si="577"/>
        <v>ProVisioNET_study_111_03_label</v>
      </c>
      <c r="K315" s="147" t="s">
        <v>115</v>
      </c>
      <c r="L315" s="151" t="s">
        <v>178</v>
      </c>
      <c r="M315" s="147" t="s">
        <v>214</v>
      </c>
      <c r="N315" s="147">
        <v>3</v>
      </c>
      <c r="O315" s="147" t="s">
        <v>227</v>
      </c>
      <c r="P315" s="147">
        <v>0</v>
      </c>
      <c r="Q315" s="152" t="s">
        <v>11</v>
      </c>
      <c r="R315" s="152" t="s">
        <v>18</v>
      </c>
      <c r="S315" s="152">
        <v>1</v>
      </c>
      <c r="T315" s="152">
        <v>10</v>
      </c>
      <c r="U315" s="152">
        <v>2000</v>
      </c>
      <c r="V315" s="152" t="str">
        <f>S315&amp;"/"&amp;T315&amp;"/"&amp;U315</f>
        <v>1/10/2000</v>
      </c>
      <c r="W315" s="152">
        <v>15</v>
      </c>
      <c r="X315" s="152">
        <v>11</v>
      </c>
      <c r="Y315" s="152">
        <v>2021</v>
      </c>
      <c r="Z315" s="152" t="str">
        <f>W315&amp;"/"&amp;X315&amp;"/"&amp;Y315</f>
        <v>15/11/2021</v>
      </c>
    </row>
    <row r="316" spans="1:26" ht="15.75" x14ac:dyDescent="0.25">
      <c r="A316" s="154" t="s">
        <v>117</v>
      </c>
      <c r="B316" s="3">
        <v>15</v>
      </c>
      <c r="C316" t="s">
        <v>176</v>
      </c>
      <c r="D316" s="3" t="s">
        <v>0</v>
      </c>
      <c r="E316" s="155" t="s">
        <v>226</v>
      </c>
      <c r="F316" s="162" t="s">
        <v>22</v>
      </c>
      <c r="G316" s="150">
        <v>15</v>
      </c>
      <c r="H316" s="150" t="s">
        <v>119</v>
      </c>
      <c r="I316" s="3">
        <v>1</v>
      </c>
      <c r="J316" s="150" t="str">
        <f t="shared" ref="J316:J323" si="578">CONCATENATE(C316,"_",D316,"_",E316,"_",F316,"_",H316,"_",I316)</f>
        <v>ProVisioNET_study_111_03_cam1_1</v>
      </c>
      <c r="K316" s="156" t="s">
        <v>188</v>
      </c>
      <c r="L316" s="3" t="s">
        <v>178</v>
      </c>
      <c r="M316" s="3" t="s">
        <v>214</v>
      </c>
      <c r="N316" s="3">
        <v>3</v>
      </c>
      <c r="O316" s="3" t="s">
        <v>227</v>
      </c>
      <c r="P316" s="3">
        <v>0</v>
      </c>
      <c r="Q316" s="157" t="s">
        <v>11</v>
      </c>
      <c r="R316" s="157" t="s">
        <v>18</v>
      </c>
      <c r="S316" s="3">
        <v>1</v>
      </c>
      <c r="T316" s="3">
        <v>10</v>
      </c>
      <c r="U316" s="3">
        <v>2000</v>
      </c>
      <c r="V316" s="163" t="str">
        <f>"1/10/2000"</f>
        <v>1/10/2000</v>
      </c>
      <c r="W316" s="157">
        <v>15</v>
      </c>
      <c r="X316" s="157">
        <v>11</v>
      </c>
      <c r="Y316" s="157">
        <v>2021</v>
      </c>
      <c r="Z316" s="157" t="str">
        <f>W316&amp;"/"&amp;X316&amp;"/"&amp;Y316</f>
        <v>15/11/2021</v>
      </c>
    </row>
    <row r="317" spans="1:26" ht="15.75" x14ac:dyDescent="0.25">
      <c r="A317" s="154" t="s">
        <v>117</v>
      </c>
      <c r="B317" s="3">
        <v>15</v>
      </c>
      <c r="C317" t="s">
        <v>176</v>
      </c>
      <c r="D317" s="3" t="s">
        <v>0</v>
      </c>
      <c r="E317" s="155" t="s">
        <v>226</v>
      </c>
      <c r="F317" s="162" t="s">
        <v>22</v>
      </c>
      <c r="G317" s="150">
        <v>15</v>
      </c>
      <c r="H317" s="150" t="s">
        <v>119</v>
      </c>
      <c r="I317" s="150">
        <v>2</v>
      </c>
      <c r="J317" s="150" t="str">
        <f t="shared" si="578"/>
        <v>ProVisioNET_study_111_03_cam1_2</v>
      </c>
      <c r="K317" s="156" t="s">
        <v>188</v>
      </c>
      <c r="L317" s="3" t="s">
        <v>178</v>
      </c>
      <c r="M317" s="3" t="s">
        <v>214</v>
      </c>
      <c r="N317" s="3">
        <v>3</v>
      </c>
      <c r="O317" s="3" t="s">
        <v>227</v>
      </c>
      <c r="P317" s="3">
        <v>0</v>
      </c>
      <c r="Q317" s="157" t="s">
        <v>11</v>
      </c>
      <c r="R317" s="157" t="s">
        <v>18</v>
      </c>
      <c r="S317" s="3">
        <v>1</v>
      </c>
      <c r="T317" s="3">
        <v>10</v>
      </c>
      <c r="U317" s="3">
        <v>2000</v>
      </c>
      <c r="V317" s="163" t="str">
        <f t="shared" ref="V317:V330" si="579">"1/10/2000"</f>
        <v>1/10/2000</v>
      </c>
      <c r="W317" s="157">
        <v>15</v>
      </c>
      <c r="X317" s="157">
        <v>11</v>
      </c>
      <c r="Y317" s="157">
        <v>2021</v>
      </c>
      <c r="Z317" s="157" t="str">
        <f>W317&amp;"/"&amp;X317&amp;"/"&amp;Y317</f>
        <v>15/11/2021</v>
      </c>
    </row>
    <row r="318" spans="1:26" ht="15.75" x14ac:dyDescent="0.25">
      <c r="A318" s="154" t="s">
        <v>117</v>
      </c>
      <c r="B318" s="3">
        <v>15</v>
      </c>
      <c r="C318" t="s">
        <v>176</v>
      </c>
      <c r="D318" s="3" t="s">
        <v>0</v>
      </c>
      <c r="E318" s="155" t="s">
        <v>226</v>
      </c>
      <c r="F318" s="162" t="s">
        <v>22</v>
      </c>
      <c r="G318" s="150">
        <v>15</v>
      </c>
      <c r="H318" s="150" t="s">
        <v>31</v>
      </c>
      <c r="I318" s="150">
        <v>1</v>
      </c>
      <c r="J318" s="150" t="str">
        <f t="shared" si="578"/>
        <v>ProVisioNET_study_111_03_cam2_1</v>
      </c>
      <c r="K318" s="156" t="s">
        <v>188</v>
      </c>
      <c r="L318" s="3" t="s">
        <v>178</v>
      </c>
      <c r="M318" s="3" t="s">
        <v>214</v>
      </c>
      <c r="N318" s="3">
        <v>3</v>
      </c>
      <c r="O318" s="3" t="s">
        <v>227</v>
      </c>
      <c r="P318" s="3">
        <v>0</v>
      </c>
      <c r="Q318" s="157" t="s">
        <v>11</v>
      </c>
      <c r="R318" s="157" t="s">
        <v>18</v>
      </c>
      <c r="S318" s="3">
        <v>1</v>
      </c>
      <c r="T318" s="3">
        <v>10</v>
      </c>
      <c r="U318" s="3">
        <v>2000</v>
      </c>
      <c r="V318" s="163" t="str">
        <f t="shared" si="579"/>
        <v>1/10/2000</v>
      </c>
      <c r="W318" s="157">
        <v>15</v>
      </c>
      <c r="X318" s="157">
        <v>11</v>
      </c>
      <c r="Y318" s="157">
        <v>2021</v>
      </c>
      <c r="Z318" s="157" t="str">
        <f>W318&amp;"/"&amp;X318&amp;"/"&amp;Y318</f>
        <v>15/11/2021</v>
      </c>
    </row>
    <row r="319" spans="1:26" ht="15.75" x14ac:dyDescent="0.25">
      <c r="A319" s="154" t="s">
        <v>117</v>
      </c>
      <c r="B319" s="3">
        <v>15</v>
      </c>
      <c r="C319" t="s">
        <v>176</v>
      </c>
      <c r="D319" s="3" t="s">
        <v>0</v>
      </c>
      <c r="E319" s="155" t="s">
        <v>226</v>
      </c>
      <c r="F319" s="162" t="s">
        <v>22</v>
      </c>
      <c r="G319" s="150">
        <v>15</v>
      </c>
      <c r="H319" s="150" t="s">
        <v>31</v>
      </c>
      <c r="I319" s="150">
        <v>2</v>
      </c>
      <c r="J319" s="150" t="str">
        <f t="shared" si="578"/>
        <v>ProVisioNET_study_111_03_cam2_2</v>
      </c>
      <c r="K319" s="156" t="s">
        <v>188</v>
      </c>
      <c r="L319" s="3" t="s">
        <v>178</v>
      </c>
      <c r="M319" s="3" t="s">
        <v>214</v>
      </c>
      <c r="N319" s="3">
        <v>3</v>
      </c>
      <c r="O319" s="3" t="s">
        <v>227</v>
      </c>
      <c r="P319" s="3">
        <v>0</v>
      </c>
      <c r="Q319" s="157" t="s">
        <v>11</v>
      </c>
      <c r="R319" s="157" t="s">
        <v>18</v>
      </c>
      <c r="S319" s="3">
        <v>1</v>
      </c>
      <c r="T319" s="3">
        <v>10</v>
      </c>
      <c r="U319" s="3">
        <v>2000</v>
      </c>
      <c r="V319" s="163" t="str">
        <f t="shared" si="579"/>
        <v>1/10/2000</v>
      </c>
      <c r="W319" s="157">
        <v>15</v>
      </c>
      <c r="X319" s="157">
        <v>11</v>
      </c>
      <c r="Y319" s="157">
        <v>2021</v>
      </c>
      <c r="Z319" s="157" t="str">
        <f>W319&amp;"/"&amp;X319&amp;"/"&amp;Y319</f>
        <v>15/11/2021</v>
      </c>
    </row>
    <row r="320" spans="1:26" ht="15.75" x14ac:dyDescent="0.25">
      <c r="A320" s="154" t="s">
        <v>117</v>
      </c>
      <c r="B320" s="3">
        <v>15</v>
      </c>
      <c r="C320" t="s">
        <v>176</v>
      </c>
      <c r="D320" s="3" t="s">
        <v>0</v>
      </c>
      <c r="E320" s="155" t="s">
        <v>226</v>
      </c>
      <c r="F320" s="162" t="s">
        <v>22</v>
      </c>
      <c r="G320" s="150">
        <v>15</v>
      </c>
      <c r="H320" s="150" t="s">
        <v>32</v>
      </c>
      <c r="I320" s="150">
        <v>1</v>
      </c>
      <c r="J320" s="150" t="str">
        <f t="shared" si="578"/>
        <v>ProVisioNET_study_111_03_cam3_1</v>
      </c>
      <c r="K320" s="156" t="s">
        <v>188</v>
      </c>
      <c r="L320" s="3" t="s">
        <v>178</v>
      </c>
      <c r="M320" s="3" t="s">
        <v>214</v>
      </c>
      <c r="N320" s="3">
        <v>3</v>
      </c>
      <c r="O320" s="3" t="s">
        <v>227</v>
      </c>
      <c r="P320" s="3">
        <v>0</v>
      </c>
      <c r="Q320" s="157" t="s">
        <v>11</v>
      </c>
      <c r="R320" s="157" t="s">
        <v>18</v>
      </c>
      <c r="S320" s="3">
        <v>1</v>
      </c>
      <c r="T320" s="3">
        <v>10</v>
      </c>
      <c r="U320" s="3">
        <v>2000</v>
      </c>
      <c r="V320" s="163" t="str">
        <f t="shared" si="579"/>
        <v>1/10/2000</v>
      </c>
      <c r="W320" s="157">
        <v>15</v>
      </c>
      <c r="X320" s="157">
        <v>11</v>
      </c>
      <c r="Y320" s="157">
        <v>2021</v>
      </c>
      <c r="Z320" s="157" t="str">
        <f>W320&amp;"/"&amp;X320&amp;"/"&amp;Y320</f>
        <v>15/11/2021</v>
      </c>
    </row>
    <row r="321" spans="1:26" ht="15.75" x14ac:dyDescent="0.25">
      <c r="A321" s="154" t="s">
        <v>117</v>
      </c>
      <c r="B321" s="3">
        <v>15</v>
      </c>
      <c r="C321" t="s">
        <v>176</v>
      </c>
      <c r="D321" s="3" t="s">
        <v>0</v>
      </c>
      <c r="E321" s="155" t="s">
        <v>226</v>
      </c>
      <c r="F321" s="162" t="s">
        <v>22</v>
      </c>
      <c r="G321" s="150">
        <v>15</v>
      </c>
      <c r="H321" s="150" t="s">
        <v>32</v>
      </c>
      <c r="I321" s="150">
        <v>2</v>
      </c>
      <c r="J321" s="150" t="str">
        <f t="shared" si="578"/>
        <v>ProVisioNET_study_111_03_cam3_2</v>
      </c>
      <c r="K321" s="156" t="s">
        <v>188</v>
      </c>
      <c r="L321" s="3" t="s">
        <v>178</v>
      </c>
      <c r="M321" s="3" t="s">
        <v>214</v>
      </c>
      <c r="N321" s="3">
        <v>3</v>
      </c>
      <c r="O321" s="3" t="s">
        <v>227</v>
      </c>
      <c r="P321" s="3">
        <v>0</v>
      </c>
      <c r="Q321" s="157" t="s">
        <v>11</v>
      </c>
      <c r="R321" s="157" t="s">
        <v>18</v>
      </c>
      <c r="S321" s="3">
        <v>1</v>
      </c>
      <c r="T321" s="3">
        <v>10</v>
      </c>
      <c r="U321" s="3">
        <v>2000</v>
      </c>
      <c r="V321" s="163" t="str">
        <f t="shared" si="579"/>
        <v>1/10/2000</v>
      </c>
      <c r="W321" s="157">
        <v>15</v>
      </c>
      <c r="X321" s="157">
        <v>11</v>
      </c>
      <c r="Y321" s="157">
        <v>2021</v>
      </c>
      <c r="Z321" s="157" t="str">
        <f>W321&amp;"/"&amp;X321&amp;"/"&amp;Y321</f>
        <v>15/11/2021</v>
      </c>
    </row>
    <row r="322" spans="1:26" ht="15.75" x14ac:dyDescent="0.25">
      <c r="A322" s="154" t="s">
        <v>117</v>
      </c>
      <c r="B322" s="3">
        <v>15</v>
      </c>
      <c r="C322" t="s">
        <v>176</v>
      </c>
      <c r="D322" s="3" t="s">
        <v>0</v>
      </c>
      <c r="E322" s="155" t="s">
        <v>226</v>
      </c>
      <c r="F322" s="162" t="s">
        <v>22</v>
      </c>
      <c r="G322" s="150">
        <v>15</v>
      </c>
      <c r="H322" s="150" t="s">
        <v>33</v>
      </c>
      <c r="I322" s="150">
        <v>1</v>
      </c>
      <c r="J322" s="150" t="str">
        <f t="shared" si="578"/>
        <v>ProVisioNET_study_111_03_cam4_1</v>
      </c>
      <c r="K322" s="156" t="s">
        <v>188</v>
      </c>
      <c r="L322" s="3" t="s">
        <v>178</v>
      </c>
      <c r="M322" s="3" t="s">
        <v>214</v>
      </c>
      <c r="N322" s="3">
        <v>3</v>
      </c>
      <c r="O322" s="3" t="s">
        <v>227</v>
      </c>
      <c r="P322" s="3">
        <v>0</v>
      </c>
      <c r="Q322" s="157" t="s">
        <v>11</v>
      </c>
      <c r="R322" s="157" t="s">
        <v>18</v>
      </c>
      <c r="S322" s="3">
        <v>1</v>
      </c>
      <c r="T322" s="3">
        <v>10</v>
      </c>
      <c r="U322" s="3">
        <v>2000</v>
      </c>
      <c r="V322" s="163" t="str">
        <f t="shared" si="579"/>
        <v>1/10/2000</v>
      </c>
      <c r="W322" s="157">
        <v>15</v>
      </c>
      <c r="X322" s="157">
        <v>11</v>
      </c>
      <c r="Y322" s="157">
        <v>2021</v>
      </c>
      <c r="Z322" s="157" t="str">
        <f>W322&amp;"/"&amp;X322&amp;"/"&amp;Y322</f>
        <v>15/11/2021</v>
      </c>
    </row>
    <row r="323" spans="1:26" ht="15.75" x14ac:dyDescent="0.25">
      <c r="A323" s="154" t="s">
        <v>117</v>
      </c>
      <c r="B323" s="3">
        <v>15</v>
      </c>
      <c r="C323" t="s">
        <v>176</v>
      </c>
      <c r="D323" s="3" t="s">
        <v>0</v>
      </c>
      <c r="E323" s="155" t="s">
        <v>226</v>
      </c>
      <c r="F323" s="162" t="s">
        <v>22</v>
      </c>
      <c r="G323" s="150">
        <v>15</v>
      </c>
      <c r="H323" s="150" t="s">
        <v>33</v>
      </c>
      <c r="I323" s="150">
        <v>2</v>
      </c>
      <c r="J323" s="150" t="str">
        <f t="shared" si="578"/>
        <v>ProVisioNET_study_111_03_cam4_2</v>
      </c>
      <c r="K323" s="156" t="s">
        <v>188</v>
      </c>
      <c r="L323" s="3" t="s">
        <v>178</v>
      </c>
      <c r="M323" s="3" t="s">
        <v>214</v>
      </c>
      <c r="N323" s="3">
        <v>3</v>
      </c>
      <c r="O323" s="3" t="s">
        <v>227</v>
      </c>
      <c r="P323" s="3">
        <v>0</v>
      </c>
      <c r="Q323" s="157" t="s">
        <v>11</v>
      </c>
      <c r="R323" s="157" t="s">
        <v>18</v>
      </c>
      <c r="S323" s="3">
        <v>1</v>
      </c>
      <c r="T323" s="3">
        <v>10</v>
      </c>
      <c r="U323" s="3">
        <v>2000</v>
      </c>
      <c r="V323" s="163" t="str">
        <f t="shared" si="579"/>
        <v>1/10/2000</v>
      </c>
      <c r="W323" s="157">
        <v>15</v>
      </c>
      <c r="X323" s="157">
        <v>11</v>
      </c>
      <c r="Y323" s="157">
        <v>2021</v>
      </c>
      <c r="Z323" s="157" t="str">
        <f>W323&amp;"/"&amp;X323&amp;"/"&amp;Y323</f>
        <v>15/11/2021</v>
      </c>
    </row>
    <row r="324" spans="1:26" ht="15.75" x14ac:dyDescent="0.25">
      <c r="A324" s="154" t="s">
        <v>117</v>
      </c>
      <c r="B324" s="3">
        <v>15</v>
      </c>
      <c r="C324" t="s">
        <v>176</v>
      </c>
      <c r="D324" s="3" t="s">
        <v>0</v>
      </c>
      <c r="E324" s="155" t="s">
        <v>226</v>
      </c>
      <c r="F324" s="162" t="s">
        <v>22</v>
      </c>
      <c r="G324" s="150">
        <v>15</v>
      </c>
      <c r="H324" s="150" t="s">
        <v>120</v>
      </c>
      <c r="J324" s="150" t="str">
        <f t="shared" ref="J324:J330" si="580">CONCATENATE(C324,"_",D324,"_",E324,"_",F324,"_",H324)</f>
        <v>ProVisioNET_study_111_03_glasses</v>
      </c>
      <c r="K324" s="156" t="s">
        <v>188</v>
      </c>
      <c r="L324" s="3" t="s">
        <v>178</v>
      </c>
      <c r="M324" s="3" t="s">
        <v>214</v>
      </c>
      <c r="N324" s="3">
        <v>3</v>
      </c>
      <c r="O324" s="3" t="s">
        <v>227</v>
      </c>
      <c r="P324" s="3">
        <v>0</v>
      </c>
      <c r="Q324" s="157" t="s">
        <v>11</v>
      </c>
      <c r="R324" s="157" t="s">
        <v>18</v>
      </c>
      <c r="S324" s="3">
        <v>1</v>
      </c>
      <c r="T324" s="3">
        <v>10</v>
      </c>
      <c r="U324" s="3">
        <v>2000</v>
      </c>
      <c r="V324" s="163" t="str">
        <f t="shared" si="579"/>
        <v>1/10/2000</v>
      </c>
      <c r="W324" s="157">
        <v>15</v>
      </c>
      <c r="X324" s="157">
        <v>11</v>
      </c>
      <c r="Y324" s="157">
        <v>2021</v>
      </c>
      <c r="Z324" s="157" t="str">
        <f>W324&amp;"/"&amp;X324&amp;"/"&amp;Y324</f>
        <v>15/11/2021</v>
      </c>
    </row>
    <row r="325" spans="1:26" ht="15.75" x14ac:dyDescent="0.25">
      <c r="A325" s="154" t="s">
        <v>117</v>
      </c>
      <c r="B325" s="3">
        <v>15</v>
      </c>
      <c r="C325" t="s">
        <v>176</v>
      </c>
      <c r="D325" s="3" t="s">
        <v>0</v>
      </c>
      <c r="E325" s="155" t="s">
        <v>226</v>
      </c>
      <c r="F325" s="162" t="s">
        <v>22</v>
      </c>
      <c r="G325" s="150">
        <v>15</v>
      </c>
      <c r="H325" s="150" t="s">
        <v>121</v>
      </c>
      <c r="J325" s="150" t="str">
        <f t="shared" si="580"/>
        <v>ProVisioNET_study_111_03_ambient</v>
      </c>
      <c r="K325" s="156" t="s">
        <v>188</v>
      </c>
      <c r="L325" s="3" t="s">
        <v>178</v>
      </c>
      <c r="M325" s="3" t="s">
        <v>214</v>
      </c>
      <c r="N325" s="3">
        <v>3</v>
      </c>
      <c r="O325" s="3" t="s">
        <v>227</v>
      </c>
      <c r="P325" s="3">
        <v>0</v>
      </c>
      <c r="Q325" s="157" t="s">
        <v>11</v>
      </c>
      <c r="R325" s="157" t="s">
        <v>18</v>
      </c>
      <c r="S325" s="3">
        <v>1</v>
      </c>
      <c r="T325" s="3">
        <v>10</v>
      </c>
      <c r="U325" s="3">
        <v>2000</v>
      </c>
      <c r="V325" s="163" t="str">
        <f t="shared" si="579"/>
        <v>1/10/2000</v>
      </c>
      <c r="W325" s="157">
        <v>15</v>
      </c>
      <c r="X325" s="157">
        <v>11</v>
      </c>
      <c r="Y325" s="157">
        <v>2021</v>
      </c>
      <c r="Z325" s="157" t="str">
        <f>W325&amp;"/"&amp;X325&amp;"/"&amp;Y325</f>
        <v>15/11/2021</v>
      </c>
    </row>
    <row r="326" spans="1:26" s="166" customFormat="1" ht="15.75" x14ac:dyDescent="0.25">
      <c r="A326" s="154" t="s">
        <v>117</v>
      </c>
      <c r="B326" s="3">
        <v>15</v>
      </c>
      <c r="C326" t="s">
        <v>176</v>
      </c>
      <c r="D326" s="3" t="s">
        <v>0</v>
      </c>
      <c r="E326" s="155" t="s">
        <v>226</v>
      </c>
      <c r="F326" s="162" t="s">
        <v>22</v>
      </c>
      <c r="G326" s="150">
        <v>15</v>
      </c>
      <c r="H326" s="150" t="s">
        <v>122</v>
      </c>
      <c r="I326"/>
      <c r="J326" s="150" t="str">
        <f t="shared" si="580"/>
        <v>ProVisioNET_study_111_03_ETrawdata</v>
      </c>
      <c r="K326" s="156" t="s">
        <v>188</v>
      </c>
      <c r="L326" s="3" t="s">
        <v>178</v>
      </c>
      <c r="M326" s="3" t="s">
        <v>214</v>
      </c>
      <c r="N326" s="3">
        <v>3</v>
      </c>
      <c r="O326" s="3" t="s">
        <v>227</v>
      </c>
      <c r="P326" s="3">
        <v>0</v>
      </c>
      <c r="Q326" s="157" t="s">
        <v>11</v>
      </c>
      <c r="R326" s="157" t="s">
        <v>18</v>
      </c>
      <c r="S326" s="3">
        <v>1</v>
      </c>
      <c r="T326" s="3">
        <v>10</v>
      </c>
      <c r="U326" s="3">
        <v>2000</v>
      </c>
      <c r="V326" s="163" t="str">
        <f t="shared" si="579"/>
        <v>1/10/2000</v>
      </c>
      <c r="W326" s="157">
        <v>15</v>
      </c>
      <c r="X326" s="157">
        <v>11</v>
      </c>
      <c r="Y326" s="157">
        <v>2021</v>
      </c>
      <c r="Z326" s="157" t="str">
        <f>W326&amp;"/"&amp;X326&amp;"/"&amp;Y326</f>
        <v>15/11/2021</v>
      </c>
    </row>
    <row r="327" spans="1:26" ht="15.75" x14ac:dyDescent="0.25">
      <c r="A327" s="154" t="s">
        <v>117</v>
      </c>
      <c r="B327" s="3">
        <v>15</v>
      </c>
      <c r="C327" t="s">
        <v>176</v>
      </c>
      <c r="D327" s="3" t="s">
        <v>0</v>
      </c>
      <c r="E327" s="155" t="s">
        <v>226</v>
      </c>
      <c r="F327" s="162" t="s">
        <v>22</v>
      </c>
      <c r="G327" s="150">
        <v>15</v>
      </c>
      <c r="H327" s="150" t="s">
        <v>186</v>
      </c>
      <c r="J327" s="150" t="str">
        <f t="shared" si="580"/>
        <v>ProVisioNET_study_111_03_sri_obs</v>
      </c>
      <c r="K327" s="156" t="s">
        <v>188</v>
      </c>
      <c r="L327" s="3" t="s">
        <v>178</v>
      </c>
      <c r="M327" s="3" t="s">
        <v>214</v>
      </c>
      <c r="N327" s="3">
        <v>3</v>
      </c>
      <c r="O327" s="3" t="s">
        <v>227</v>
      </c>
      <c r="P327" s="3">
        <v>0</v>
      </c>
      <c r="Q327" s="157" t="s">
        <v>11</v>
      </c>
      <c r="R327" s="157" t="s">
        <v>18</v>
      </c>
      <c r="S327" s="3">
        <v>1</v>
      </c>
      <c r="T327" s="3">
        <v>10</v>
      </c>
      <c r="U327" s="3">
        <v>2000</v>
      </c>
      <c r="V327" s="163" t="str">
        <f t="shared" si="579"/>
        <v>1/10/2000</v>
      </c>
      <c r="W327" s="157">
        <v>15</v>
      </c>
      <c r="X327" s="157">
        <v>11</v>
      </c>
      <c r="Y327" s="157">
        <v>2021</v>
      </c>
      <c r="Z327" s="157" t="str">
        <f>W327&amp;"/"&amp;X327&amp;"/"&amp;Y327</f>
        <v>15/11/2021</v>
      </c>
    </row>
    <row r="328" spans="1:26" ht="15.75" x14ac:dyDescent="0.25">
      <c r="A328" s="154" t="s">
        <v>117</v>
      </c>
      <c r="B328" s="3">
        <v>15</v>
      </c>
      <c r="C328" t="s">
        <v>176</v>
      </c>
      <c r="D328" s="3" t="s">
        <v>0</v>
      </c>
      <c r="E328" s="155" t="s">
        <v>226</v>
      </c>
      <c r="F328" s="162" t="s">
        <v>22</v>
      </c>
      <c r="G328" s="150">
        <v>15</v>
      </c>
      <c r="H328" s="150" t="s">
        <v>180</v>
      </c>
      <c r="J328" s="150" t="str">
        <f t="shared" si="580"/>
        <v>ProVisioNET_study_111_03_sri_ambient</v>
      </c>
      <c r="K328" s="156" t="s">
        <v>188</v>
      </c>
      <c r="L328" s="3" t="s">
        <v>178</v>
      </c>
      <c r="M328" s="3" t="s">
        <v>214</v>
      </c>
      <c r="N328" s="3">
        <v>3</v>
      </c>
      <c r="O328" s="3" t="s">
        <v>227</v>
      </c>
      <c r="P328" s="3">
        <v>0</v>
      </c>
      <c r="Q328" s="157" t="s">
        <v>11</v>
      </c>
      <c r="R328" s="157" t="s">
        <v>18</v>
      </c>
      <c r="S328" s="3">
        <v>1</v>
      </c>
      <c r="T328" s="3">
        <v>10</v>
      </c>
      <c r="U328" s="3">
        <v>2000</v>
      </c>
      <c r="V328" s="163" t="str">
        <f t="shared" si="579"/>
        <v>1/10/2000</v>
      </c>
      <c r="W328" s="157">
        <v>15</v>
      </c>
      <c r="X328" s="157">
        <v>11</v>
      </c>
      <c r="Y328" s="157">
        <v>2021</v>
      </c>
      <c r="Z328" s="157" t="str">
        <f>W328&amp;"/"&amp;X328&amp;"/"&amp;Y328</f>
        <v>15/11/2021</v>
      </c>
    </row>
    <row r="329" spans="1:26" ht="15.75" x14ac:dyDescent="0.25">
      <c r="A329" s="154" t="s">
        <v>117</v>
      </c>
      <c r="B329" s="3">
        <v>15</v>
      </c>
      <c r="C329" t="s">
        <v>176</v>
      </c>
      <c r="D329" s="3" t="s">
        <v>0</v>
      </c>
      <c r="E329" s="155" t="s">
        <v>226</v>
      </c>
      <c r="F329" s="162" t="s">
        <v>22</v>
      </c>
      <c r="G329" s="150">
        <v>15</v>
      </c>
      <c r="H329" s="150" t="s">
        <v>199</v>
      </c>
      <c r="J329" s="150" t="str">
        <f t="shared" si="580"/>
        <v>ProVisioNET_study_111_03_fitbit</v>
      </c>
      <c r="K329" s="156" t="s">
        <v>188</v>
      </c>
      <c r="L329" s="3" t="s">
        <v>178</v>
      </c>
      <c r="M329" s="3" t="s">
        <v>214</v>
      </c>
      <c r="N329" s="3">
        <v>3</v>
      </c>
      <c r="O329" s="3" t="s">
        <v>227</v>
      </c>
      <c r="P329" s="3">
        <v>0</v>
      </c>
      <c r="Q329" s="157" t="s">
        <v>11</v>
      </c>
      <c r="R329" s="157" t="s">
        <v>18</v>
      </c>
      <c r="S329" s="3">
        <v>1</v>
      </c>
      <c r="T329" s="3">
        <v>10</v>
      </c>
      <c r="U329" s="3">
        <v>2000</v>
      </c>
      <c r="V329" s="163" t="str">
        <f t="shared" si="579"/>
        <v>1/10/2000</v>
      </c>
      <c r="W329" s="157">
        <v>15</v>
      </c>
      <c r="X329" s="157">
        <v>11</v>
      </c>
      <c r="Y329" s="157">
        <v>2021</v>
      </c>
      <c r="Z329" s="157" t="str">
        <f>W329&amp;"/"&amp;X329&amp;"/"&amp;Y329</f>
        <v>15/11/2021</v>
      </c>
    </row>
    <row r="330" spans="1:26" ht="15.75" x14ac:dyDescent="0.25">
      <c r="A330" s="159" t="s">
        <v>117</v>
      </c>
      <c r="B330" s="5">
        <v>15</v>
      </c>
      <c r="C330" s="166" t="s">
        <v>176</v>
      </c>
      <c r="D330" s="5" t="s">
        <v>0</v>
      </c>
      <c r="E330" s="161" t="s">
        <v>226</v>
      </c>
      <c r="F330" s="167" t="s">
        <v>22</v>
      </c>
      <c r="G330" s="160">
        <v>15</v>
      </c>
      <c r="H330" s="160" t="s">
        <v>195</v>
      </c>
      <c r="I330" s="166"/>
      <c r="J330" s="160" t="str">
        <f t="shared" si="580"/>
        <v>ProVisioNET_study_111_03_zed</v>
      </c>
      <c r="K330" s="165"/>
      <c r="L330" s="5" t="s">
        <v>178</v>
      </c>
      <c r="M330" s="5" t="s">
        <v>214</v>
      </c>
      <c r="N330" s="5">
        <v>3</v>
      </c>
      <c r="O330" s="5" t="s">
        <v>227</v>
      </c>
      <c r="P330" s="5">
        <v>0</v>
      </c>
      <c r="Q330" s="160" t="s">
        <v>11</v>
      </c>
      <c r="R330" s="160" t="s">
        <v>18</v>
      </c>
      <c r="S330" s="5">
        <v>1</v>
      </c>
      <c r="T330" s="5">
        <v>10</v>
      </c>
      <c r="U330" s="5">
        <v>2000</v>
      </c>
      <c r="V330" s="168" t="str">
        <f t="shared" si="579"/>
        <v>1/10/2000</v>
      </c>
      <c r="W330" s="160">
        <v>15</v>
      </c>
      <c r="X330" s="160">
        <v>11</v>
      </c>
      <c r="Y330" s="160">
        <v>2021</v>
      </c>
      <c r="Z330" s="160" t="str">
        <f>W330&amp;"/"&amp;X330&amp;"/"&amp;Y330</f>
        <v>15/11/2021</v>
      </c>
    </row>
    <row r="567" spans="7:9" ht="15.75" x14ac:dyDescent="0.25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5" x14ac:dyDescent="0.25"/>
  <cols>
    <col min="1" max="1" width="7.5703125" customWidth="1"/>
    <col min="2" max="2" width="33.42578125" customWidth="1"/>
    <col min="3" max="3" width="48.28515625" customWidth="1"/>
    <col min="4" max="4" width="63.42578125" bestFit="1" customWidth="1"/>
  </cols>
  <sheetData>
    <row r="1" spans="1:5" s="15" customFormat="1" x14ac:dyDescent="0.25">
      <c r="A1" s="15" t="s">
        <v>41</v>
      </c>
    </row>
    <row r="2" spans="1:5" s="15" customFormat="1" x14ac:dyDescent="0.25">
      <c r="A2" s="15" t="s">
        <v>42</v>
      </c>
    </row>
    <row r="4" spans="1:5" s="7" customFormat="1" x14ac:dyDescent="0.25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25">
      <c r="A5" s="3">
        <v>1</v>
      </c>
      <c r="B5" s="8" t="s">
        <v>34</v>
      </c>
      <c r="C5" s="11" t="s">
        <v>35</v>
      </c>
    </row>
    <row r="6" spans="1:5" s="3" customFormat="1" x14ac:dyDescent="0.25">
      <c r="C6" s="11" t="s">
        <v>36</v>
      </c>
    </row>
    <row r="7" spans="1:5" s="3" customFormat="1" x14ac:dyDescent="0.25">
      <c r="C7" s="11" t="s">
        <v>37</v>
      </c>
    </row>
    <row r="8" spans="1:5" s="3" customFormat="1" x14ac:dyDescent="0.25">
      <c r="C8" s="11" t="s">
        <v>38</v>
      </c>
    </row>
    <row r="9" spans="1:5" s="3" customFormat="1" x14ac:dyDescent="0.25">
      <c r="C9" s="11" t="s">
        <v>39</v>
      </c>
    </row>
    <row r="10" spans="1:5" s="5" customFormat="1" x14ac:dyDescent="0.25">
      <c r="C10" s="12"/>
    </row>
    <row r="11" spans="1:5" s="3" customFormat="1" x14ac:dyDescent="0.25">
      <c r="A11" s="3">
        <v>2</v>
      </c>
      <c r="B11" s="8" t="s">
        <v>43</v>
      </c>
      <c r="C11" s="11" t="s">
        <v>44</v>
      </c>
    </row>
    <row r="12" spans="1:5" s="3" customFormat="1" x14ac:dyDescent="0.25">
      <c r="C12" s="11" t="s">
        <v>45</v>
      </c>
    </row>
    <row r="13" spans="1:5" s="3" customFormat="1" x14ac:dyDescent="0.25">
      <c r="C13" s="11" t="s">
        <v>46</v>
      </c>
    </row>
    <row r="14" spans="1:5" s="3" customFormat="1" x14ac:dyDescent="0.25">
      <c r="C14" s="11" t="s">
        <v>47</v>
      </c>
    </row>
    <row r="15" spans="1:5" s="3" customFormat="1" x14ac:dyDescent="0.25">
      <c r="C15" s="11" t="s">
        <v>48</v>
      </c>
    </row>
    <row r="16" spans="1:5" s="3" customFormat="1" x14ac:dyDescent="0.25">
      <c r="C16" s="11" t="s">
        <v>49</v>
      </c>
    </row>
    <row r="17" spans="1:3" s="5" customFormat="1" x14ac:dyDescent="0.25">
      <c r="C17" s="12"/>
    </row>
    <row r="18" spans="1:3" s="3" customFormat="1" x14ac:dyDescent="0.25">
      <c r="A18" s="3">
        <v>3</v>
      </c>
      <c r="B18" s="9" t="s">
        <v>50</v>
      </c>
      <c r="C18" s="11" t="s">
        <v>51</v>
      </c>
    </row>
    <row r="19" spans="1:3" s="3" customFormat="1" x14ac:dyDescent="0.25">
      <c r="C19" s="11" t="s">
        <v>52</v>
      </c>
    </row>
    <row r="20" spans="1:3" s="3" customFormat="1" x14ac:dyDescent="0.25">
      <c r="C20" s="11" t="s">
        <v>53</v>
      </c>
    </row>
    <row r="21" spans="1:3" s="3" customFormat="1" x14ac:dyDescent="0.25">
      <c r="C21" s="11" t="s">
        <v>54</v>
      </c>
    </row>
    <row r="22" spans="1:3" s="3" customFormat="1" x14ac:dyDescent="0.25">
      <c r="C22" s="11" t="s">
        <v>55</v>
      </c>
    </row>
    <row r="23" spans="1:3" s="5" customFormat="1" x14ac:dyDescent="0.25">
      <c r="C23" s="12"/>
    </row>
    <row r="24" spans="1:3" s="3" customFormat="1" x14ac:dyDescent="0.25">
      <c r="A24" s="3">
        <v>4</v>
      </c>
      <c r="B24" s="9" t="s">
        <v>56</v>
      </c>
      <c r="C24" s="11" t="s">
        <v>57</v>
      </c>
    </row>
    <row r="25" spans="1:3" s="3" customFormat="1" x14ac:dyDescent="0.25">
      <c r="C25" s="11" t="s">
        <v>58</v>
      </c>
    </row>
    <row r="26" spans="1:3" s="3" customFormat="1" x14ac:dyDescent="0.25">
      <c r="C26" s="11" t="s">
        <v>59</v>
      </c>
    </row>
    <row r="27" spans="1:3" s="3" customFormat="1" x14ac:dyDescent="0.25">
      <c r="C27" s="11" t="s">
        <v>60</v>
      </c>
    </row>
    <row r="28" spans="1:3" s="3" customFormat="1" x14ac:dyDescent="0.25">
      <c r="C28" s="11" t="s">
        <v>61</v>
      </c>
    </row>
    <row r="29" spans="1:3" s="3" customFormat="1" x14ac:dyDescent="0.25">
      <c r="C29" s="11" t="s">
        <v>62</v>
      </c>
    </row>
    <row r="30" spans="1:3" s="17" customFormat="1" ht="15.75" thickBot="1" x14ac:dyDescent="0.3"/>
    <row r="31" spans="1:3" s="16" customFormat="1" ht="15.75" thickTop="1" x14ac:dyDescent="0.25">
      <c r="A31" s="14" t="s">
        <v>77</v>
      </c>
      <c r="C31" s="14"/>
    </row>
    <row r="32" spans="1:3" s="3" customFormat="1" x14ac:dyDescent="0.25">
      <c r="A32" s="3">
        <v>5</v>
      </c>
      <c r="B32" s="10" t="s">
        <v>63</v>
      </c>
      <c r="C32" s="11" t="s">
        <v>70</v>
      </c>
    </row>
    <row r="33" spans="1:5" s="3" customFormat="1" x14ac:dyDescent="0.25">
      <c r="C33" s="11" t="s">
        <v>71</v>
      </c>
    </row>
    <row r="34" spans="1:5" s="3" customFormat="1" x14ac:dyDescent="0.25">
      <c r="C34" s="11" t="s">
        <v>72</v>
      </c>
    </row>
    <row r="35" spans="1:5" s="3" customFormat="1" x14ac:dyDescent="0.25">
      <c r="C35" s="11" t="s">
        <v>73</v>
      </c>
    </row>
    <row r="36" spans="1:5" s="3" customFormat="1" x14ac:dyDescent="0.25">
      <c r="C36" s="11" t="s">
        <v>74</v>
      </c>
    </row>
    <row r="37" spans="1:5" s="3" customFormat="1" x14ac:dyDescent="0.25">
      <c r="C37" s="11" t="s">
        <v>75</v>
      </c>
    </row>
    <row r="38" spans="1:5" s="3" customFormat="1" x14ac:dyDescent="0.25">
      <c r="C38" s="11" t="s">
        <v>76</v>
      </c>
    </row>
    <row r="39" spans="1:5" s="5" customFormat="1" x14ac:dyDescent="0.25">
      <c r="C39" s="12"/>
    </row>
    <row r="40" spans="1:5" s="3" customFormat="1" x14ac:dyDescent="0.25">
      <c r="A40" s="3">
        <v>6</v>
      </c>
      <c r="B40" s="10" t="s">
        <v>64</v>
      </c>
      <c r="C40" s="11" t="s">
        <v>78</v>
      </c>
    </row>
    <row r="41" spans="1:5" s="3" customFormat="1" x14ac:dyDescent="0.25">
      <c r="C41" s="11" t="s">
        <v>79</v>
      </c>
    </row>
    <row r="42" spans="1:5" s="3" customFormat="1" x14ac:dyDescent="0.25">
      <c r="C42" s="11" t="s">
        <v>114</v>
      </c>
    </row>
    <row r="43" spans="1:5" s="3" customFormat="1" x14ac:dyDescent="0.25">
      <c r="C43" s="11" t="s">
        <v>80</v>
      </c>
    </row>
    <row r="44" spans="1:5" s="3" customFormat="1" x14ac:dyDescent="0.25">
      <c r="C44" s="11" t="s">
        <v>81</v>
      </c>
    </row>
    <row r="45" spans="1:5" s="3" customFormat="1" x14ac:dyDescent="0.25">
      <c r="C45" s="11" t="s">
        <v>82</v>
      </c>
    </row>
    <row r="46" spans="1:5" s="5" customFormat="1" x14ac:dyDescent="0.25">
      <c r="C46" s="12"/>
    </row>
    <row r="47" spans="1:5" s="3" customFormat="1" x14ac:dyDescent="0.25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25">
      <c r="C48" s="11" t="s">
        <v>84</v>
      </c>
      <c r="E48" s="13"/>
    </row>
    <row r="49" spans="1:5" s="3" customFormat="1" x14ac:dyDescent="0.25">
      <c r="C49" s="11" t="s">
        <v>85</v>
      </c>
      <c r="E49" s="13"/>
    </row>
    <row r="50" spans="1:5" s="3" customFormat="1" x14ac:dyDescent="0.25">
      <c r="C50" s="11" t="s">
        <v>86</v>
      </c>
      <c r="E50" s="13"/>
    </row>
    <row r="51" spans="1:5" s="5" customFormat="1" x14ac:dyDescent="0.25">
      <c r="E51" s="12"/>
    </row>
    <row r="52" spans="1:5" s="6" customFormat="1" x14ac:dyDescent="0.25">
      <c r="A52" s="6">
        <v>8</v>
      </c>
      <c r="B52" s="22" t="s">
        <v>110</v>
      </c>
      <c r="C52" s="11" t="s">
        <v>111</v>
      </c>
    </row>
    <row r="53" spans="1:5" x14ac:dyDescent="0.25">
      <c r="C53" s="11" t="s">
        <v>112</v>
      </c>
    </row>
    <row r="54" spans="1:5" x14ac:dyDescent="0.25">
      <c r="C54" s="11" t="s">
        <v>113</v>
      </c>
    </row>
    <row r="57" spans="1:5" s="3" customFormat="1" x14ac:dyDescent="0.25">
      <c r="A57" s="14" t="s">
        <v>87</v>
      </c>
      <c r="B57" s="14"/>
      <c r="E57" s="13"/>
    </row>
    <row r="58" spans="1:5" s="3" customFormat="1" x14ac:dyDescent="0.25">
      <c r="A58" s="13" t="s">
        <v>88</v>
      </c>
      <c r="B58" s="13"/>
    </row>
    <row r="59" spans="1:5" s="3" customFormat="1" x14ac:dyDescent="0.25">
      <c r="A59" s="13" t="s">
        <v>66</v>
      </c>
      <c r="B59" s="13"/>
    </row>
    <row r="60" spans="1:5" s="3" customFormat="1" x14ac:dyDescent="0.25">
      <c r="A60" s="13" t="s">
        <v>67</v>
      </c>
      <c r="B60" s="13" t="s">
        <v>68</v>
      </c>
      <c r="C60" s="13"/>
    </row>
    <row r="61" spans="1:5" s="3" customFormat="1" x14ac:dyDescent="0.25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703125" defaultRowHeight="15" x14ac:dyDescent="0.25"/>
  <cols>
    <col min="1" max="1" width="11.5703125" style="89"/>
    <col min="2" max="9" width="15.7109375" style="102" bestFit="1" customWidth="1"/>
    <col min="10" max="10" width="13.5703125" style="102" bestFit="1" customWidth="1"/>
    <col min="11" max="11" width="11.5703125" style="3"/>
    <col min="12" max="12" width="13.5703125" style="13" bestFit="1" customWidth="1"/>
    <col min="13" max="13" width="20.42578125" style="13" customWidth="1"/>
    <col min="14" max="14" width="22.7109375" style="13" bestFit="1" customWidth="1"/>
    <col min="15" max="21" width="11.5703125" style="13"/>
    <col min="22" max="16384" width="11.5703125" style="3"/>
  </cols>
  <sheetData>
    <row r="1" spans="1:22" s="74" customFormat="1" ht="30" x14ac:dyDescent="0.25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.75" thickBot="1" x14ac:dyDescent="0.3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.75" thickBot="1" x14ac:dyDescent="0.3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.75" thickBot="1" x14ac:dyDescent="0.3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.75" thickBot="1" x14ac:dyDescent="0.3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.75" thickBot="1" x14ac:dyDescent="0.3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.75" thickBot="1" x14ac:dyDescent="0.3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.75" thickBot="1" x14ac:dyDescent="0.3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.75" thickBot="1" x14ac:dyDescent="0.3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.75" thickBot="1" x14ac:dyDescent="0.3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.75" thickBot="1" x14ac:dyDescent="0.3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.75" thickBot="1" x14ac:dyDescent="0.3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.75" thickBot="1" x14ac:dyDescent="0.3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.75" thickBot="1" x14ac:dyDescent="0.3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.75" thickBot="1" x14ac:dyDescent="0.3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.75" thickBot="1" x14ac:dyDescent="0.3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.75" thickBot="1" x14ac:dyDescent="0.3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6.5" thickTop="1" thickBot="1" x14ac:dyDescent="0.3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.75" thickBot="1" x14ac:dyDescent="0.3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.75" thickBot="1" x14ac:dyDescent="0.3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.75" thickBot="1" x14ac:dyDescent="0.3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.75" thickBot="1" x14ac:dyDescent="0.3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.75" thickBot="1" x14ac:dyDescent="0.3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.75" thickBot="1" x14ac:dyDescent="0.3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.75" thickBot="1" x14ac:dyDescent="0.3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.75" thickBot="1" x14ac:dyDescent="0.3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.75" thickBot="1" x14ac:dyDescent="0.3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.75" thickBot="1" x14ac:dyDescent="0.3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.75" thickBot="1" x14ac:dyDescent="0.3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.75" thickBot="1" x14ac:dyDescent="0.3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.75" thickBot="1" x14ac:dyDescent="0.3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.75" thickBot="1" x14ac:dyDescent="0.3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.75" thickBot="1" x14ac:dyDescent="0.3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6.5" thickTop="1" thickBot="1" x14ac:dyDescent="0.3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.75" thickBot="1" x14ac:dyDescent="0.3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.75" thickBot="1" x14ac:dyDescent="0.3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.75" thickBot="1" x14ac:dyDescent="0.3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.75" thickBot="1" x14ac:dyDescent="0.3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.75" thickBot="1" x14ac:dyDescent="0.3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.75" thickBot="1" x14ac:dyDescent="0.3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.75" thickBot="1" x14ac:dyDescent="0.3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.75" thickBot="1" x14ac:dyDescent="0.3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.75" thickBot="1" x14ac:dyDescent="0.3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.75" thickBot="1" x14ac:dyDescent="0.3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.75" thickBot="1" x14ac:dyDescent="0.3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.75" thickBot="1" x14ac:dyDescent="0.3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.75" thickBot="1" x14ac:dyDescent="0.3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.75" thickBot="1" x14ac:dyDescent="0.3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.75" thickBot="1" x14ac:dyDescent="0.3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6.5" thickTop="1" thickBot="1" x14ac:dyDescent="0.3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.75" thickBot="1" x14ac:dyDescent="0.3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.75" thickBot="1" x14ac:dyDescent="0.3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.75" thickBot="1" x14ac:dyDescent="0.3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.75" thickBot="1" x14ac:dyDescent="0.3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.75" thickBot="1" x14ac:dyDescent="0.3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.75" thickBot="1" x14ac:dyDescent="0.3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.75" thickBot="1" x14ac:dyDescent="0.3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.75" thickBot="1" x14ac:dyDescent="0.3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.75" thickBot="1" x14ac:dyDescent="0.3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.75" thickBot="1" x14ac:dyDescent="0.3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.75" thickBot="1" x14ac:dyDescent="0.3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.75" thickBot="1" x14ac:dyDescent="0.3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.75" thickBot="1" x14ac:dyDescent="0.3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.75" thickBot="1" x14ac:dyDescent="0.3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.75" thickBot="1" x14ac:dyDescent="0.3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6.5" thickTop="1" thickBot="1" x14ac:dyDescent="0.3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.75" thickBot="1" x14ac:dyDescent="0.3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.75" thickBot="1" x14ac:dyDescent="0.3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.75" thickBot="1" x14ac:dyDescent="0.3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.75" thickBot="1" x14ac:dyDescent="0.3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.75" thickBot="1" x14ac:dyDescent="0.3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.75" thickBot="1" x14ac:dyDescent="0.3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.75" thickBot="1" x14ac:dyDescent="0.3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.75" thickBot="1" x14ac:dyDescent="0.3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.75" thickBot="1" x14ac:dyDescent="0.3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.75" thickBot="1" x14ac:dyDescent="0.3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.75" thickBot="1" x14ac:dyDescent="0.3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.75" thickBot="1" x14ac:dyDescent="0.3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.75" thickBot="1" x14ac:dyDescent="0.3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.75" thickBot="1" x14ac:dyDescent="0.3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.75" thickBot="1" x14ac:dyDescent="0.3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6.5" thickTop="1" thickBot="1" x14ac:dyDescent="0.3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.75" thickBot="1" x14ac:dyDescent="0.3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.75" thickBot="1" x14ac:dyDescent="0.3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.75" thickBot="1" x14ac:dyDescent="0.3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.75" thickBot="1" x14ac:dyDescent="0.3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.75" thickBot="1" x14ac:dyDescent="0.3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.75" thickBot="1" x14ac:dyDescent="0.3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.75" thickBot="1" x14ac:dyDescent="0.3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.75" thickBot="1" x14ac:dyDescent="0.3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.75" thickBot="1" x14ac:dyDescent="0.3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.75" thickBot="1" x14ac:dyDescent="0.3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.75" thickBot="1" x14ac:dyDescent="0.3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.75" thickBot="1" x14ac:dyDescent="0.3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.75" thickBot="1" x14ac:dyDescent="0.3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.75" thickBot="1" x14ac:dyDescent="0.3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.75" thickBot="1" x14ac:dyDescent="0.3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6.5" thickTop="1" thickBot="1" x14ac:dyDescent="0.3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.75" thickBot="1" x14ac:dyDescent="0.3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.75" thickBot="1" x14ac:dyDescent="0.3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.75" thickBot="1" x14ac:dyDescent="0.3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.75" thickBot="1" x14ac:dyDescent="0.3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.75" thickBot="1" x14ac:dyDescent="0.3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.75" thickBot="1" x14ac:dyDescent="0.3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.75" thickBot="1" x14ac:dyDescent="0.3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.75" thickBot="1" x14ac:dyDescent="0.3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.75" thickBot="1" x14ac:dyDescent="0.3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.75" thickBot="1" x14ac:dyDescent="0.3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.75" thickBot="1" x14ac:dyDescent="0.3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.75" thickBot="1" x14ac:dyDescent="0.3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.75" thickBot="1" x14ac:dyDescent="0.3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.75" thickBot="1" x14ac:dyDescent="0.3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.75" thickBot="1" x14ac:dyDescent="0.3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25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25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25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25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25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25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25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25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25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25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25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25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25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25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25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25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25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25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25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25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25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25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25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25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25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25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25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25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25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25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25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25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25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25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25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25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25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25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25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25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25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25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25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25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25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25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25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25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25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25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25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25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25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25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25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25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25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25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5" x14ac:dyDescent="0.25"/>
  <cols>
    <col min="1" max="1" width="7.28515625" bestFit="1" customWidth="1"/>
    <col min="2" max="2" width="17.140625" bestFit="1" customWidth="1"/>
    <col min="3" max="3" width="14.5703125" bestFit="1" customWidth="1"/>
    <col min="4" max="4" width="17.140625" style="129" bestFit="1" customWidth="1"/>
    <col min="5" max="5" width="14" style="18" bestFit="1" customWidth="1"/>
    <col min="6" max="6" width="17.140625" style="18" bestFit="1" customWidth="1"/>
    <col min="7" max="7" width="14" style="18" bestFit="1" customWidth="1"/>
    <col min="8" max="8" width="12.28515625" style="4" bestFit="1" customWidth="1"/>
    <col min="9" max="9" width="14" bestFit="1" customWidth="1"/>
    <col min="10" max="10" width="14.28515625" bestFit="1" customWidth="1"/>
    <col min="13" max="13" width="17.140625" bestFit="1" customWidth="1"/>
    <col min="14" max="14" width="24.7109375" bestFit="1" customWidth="1"/>
  </cols>
  <sheetData>
    <row r="1" spans="1:22" s="74" customFormat="1" ht="30" x14ac:dyDescent="0.25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.75" thickBot="1" x14ac:dyDescent="0.3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.75" thickBot="1" x14ac:dyDescent="0.3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.75" thickBot="1" x14ac:dyDescent="0.3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.75" thickBot="1" x14ac:dyDescent="0.3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.75" thickBot="1" x14ac:dyDescent="0.3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25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25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25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25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25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25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25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25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25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25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25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25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25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25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25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25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25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25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25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25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25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25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25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25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25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25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25">
      <c r="A34" s="18"/>
      <c r="B34" s="18"/>
      <c r="C34" s="18"/>
      <c r="D34" s="18"/>
      <c r="H34" s="18"/>
      <c r="I34" s="18"/>
      <c r="J34" s="18"/>
      <c r="K34" s="18"/>
    </row>
    <row r="35" spans="1:21" x14ac:dyDescent="0.25">
      <c r="A35" s="18"/>
      <c r="B35" s="18"/>
      <c r="C35" s="18"/>
      <c r="D35" s="18"/>
      <c r="H35" s="18"/>
      <c r="I35" s="18"/>
      <c r="J35" s="18"/>
      <c r="K35" s="18"/>
    </row>
    <row r="36" spans="1:21" x14ac:dyDescent="0.25">
      <c r="A36" s="18"/>
      <c r="B36" s="18"/>
      <c r="C36" s="18"/>
      <c r="D36" s="18"/>
      <c r="H36" s="18"/>
      <c r="I36" s="18"/>
      <c r="J36" s="18"/>
      <c r="K36" s="18"/>
    </row>
    <row r="37" spans="1:21" x14ac:dyDescent="0.25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5" x14ac:dyDescent="0.25"/>
  <cols>
    <col min="6" max="6" width="31.28515625" customWidth="1"/>
  </cols>
  <sheetData>
    <row r="1" spans="1:10" s="23" customFormat="1" x14ac:dyDescent="0.25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25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25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25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25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25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25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25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25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25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25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25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25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25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25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25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25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25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25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25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25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25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25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25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25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25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25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25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25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25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25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25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25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25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25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25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25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25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25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25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25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25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25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25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25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25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25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25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25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25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25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25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25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25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25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25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25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25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25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25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25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25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25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25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25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25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25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25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25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25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25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25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25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25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25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25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25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25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25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25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25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25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25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25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25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25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25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25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25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25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25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25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25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25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25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25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25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25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25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25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25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Anna</cp:lastModifiedBy>
  <cp:revision>2</cp:revision>
  <dcterms:created xsi:type="dcterms:W3CDTF">2018-05-17T16:46:02Z</dcterms:created>
  <dcterms:modified xsi:type="dcterms:W3CDTF">2021-11-25T16:46:03Z</dcterms:modified>
  <dc:language>de-DE</dc:language>
</cp:coreProperties>
</file>