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BBD07CD8-A1E5-4FC1-BB54-81A92A5906D2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333" i="8" l="1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32" i="8"/>
  <c r="Z347" i="8"/>
  <c r="J347" i="8"/>
  <c r="Z346" i="8"/>
  <c r="J346" i="8"/>
  <c r="Z345" i="8"/>
  <c r="J345" i="8"/>
  <c r="Z344" i="8"/>
  <c r="J344" i="8"/>
  <c r="Z343" i="8"/>
  <c r="J343" i="8"/>
  <c r="Z342" i="8"/>
  <c r="J342" i="8"/>
  <c r="Z341" i="8"/>
  <c r="J341" i="8"/>
  <c r="Z340" i="8"/>
  <c r="J340" i="8"/>
  <c r="Z339" i="8"/>
  <c r="J339" i="8"/>
  <c r="Z338" i="8"/>
  <c r="J338" i="8"/>
  <c r="Z337" i="8"/>
  <c r="J337" i="8"/>
  <c r="Z336" i="8"/>
  <c r="J336" i="8"/>
  <c r="Z335" i="8"/>
  <c r="J335" i="8"/>
  <c r="Z334" i="8"/>
  <c r="J334" i="8"/>
  <c r="Z333" i="8"/>
  <c r="J333" i="8"/>
  <c r="Z332" i="8"/>
  <c r="J332" i="8"/>
  <c r="Z331" i="8"/>
  <c r="V331" i="8"/>
  <c r="J331" i="8"/>
  <c r="Z307" i="8" l="1"/>
  <c r="Z308" i="8"/>
  <c r="Z309" i="8"/>
  <c r="Z310" i="8"/>
  <c r="Z311" i="8"/>
  <c r="V307" i="8"/>
  <c r="J307" i="8"/>
  <c r="Z306" i="8"/>
  <c r="V306" i="8"/>
  <c r="J306" i="8"/>
  <c r="Z305" i="8"/>
  <c r="V305" i="8"/>
  <c r="J305" i="8"/>
  <c r="Z304" i="8"/>
  <c r="V304" i="8"/>
  <c r="J304" i="8"/>
  <c r="M151" i="8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V317" i="8" l="1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16" i="8"/>
  <c r="Z330" i="8"/>
  <c r="J330" i="8"/>
  <c r="Z329" i="8"/>
  <c r="J329" i="8"/>
  <c r="Z328" i="8"/>
  <c r="J328" i="8"/>
  <c r="Z327" i="8"/>
  <c r="J327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V315" i="8"/>
  <c r="J315" i="8"/>
  <c r="V297" i="8"/>
  <c r="V298" i="8"/>
  <c r="V299" i="8"/>
  <c r="V300" i="8"/>
  <c r="V301" i="8"/>
  <c r="V302" i="8"/>
  <c r="V303" i="8"/>
  <c r="V308" i="8"/>
  <c r="V309" i="8"/>
  <c r="V310" i="8"/>
  <c r="V311" i="8"/>
  <c r="V312" i="8"/>
  <c r="V313" i="8"/>
  <c r="V314" i="8"/>
  <c r="V296" i="8"/>
  <c r="Z314" i="8"/>
  <c r="J314" i="8"/>
  <c r="Z313" i="8"/>
  <c r="J313" i="8"/>
  <c r="Z312" i="8"/>
  <c r="J312" i="8"/>
  <c r="J311" i="8"/>
  <c r="J310" i="8"/>
  <c r="J309" i="8"/>
  <c r="J308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J3" i="8" l="1"/>
  <c r="J22" i="8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43" i="8" l="1"/>
  <c r="J43" i="8" s="1"/>
  <c r="J98" i="8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<sst xmlns="http://schemas.openxmlformats.org/spreadsheetml/2006/main" count="4842" uniqueCount="229">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</sst>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48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320" activePane="bottomLeft" state="frozen"/>
      <selection pane="bottomLeft" activeCell="X334" sqref="X334"/>
    </sheetView>
  </sheetViews>
  <sheetFormatPr baseColWidth="10" defaultRowHeight="14.4" x14ac:dyDescent="0.3"/>
  <cols>
    <col min="1" max="1" width="8.4414062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65" t="s">
        <v>188</v>
      </c>
      <c r="L149" s="160" t="str">
        <f>L147</f>
        <v>f</v>
      </c>
      <c r="M149" s="160" t="s">
        <v>183</v>
      </c>
      <c r="N149" s="160">
        <v>5</v>
      </c>
      <c r="O149" s="16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M151" s="150" t="str">
        <f t="shared" ref="M151" si="522">M150</f>
        <v>Gymnasium</v>
      </c>
      <c r="N151" s="3">
        <v>5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3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M152" s="150" t="str">
        <f t="shared" ref="M152" si="524">M151</f>
        <v>Gymnasium</v>
      </c>
      <c r="N152" s="3">
        <v>5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5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3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M153" s="150" t="str">
        <f t="shared" ref="M153" si="526">M152</f>
        <v>Gymnasium</v>
      </c>
      <c r="N153" s="3">
        <v>5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5"/>
        <v>11/3/1966</v>
      </c>
      <c r="W153" s="157">
        <v>31</v>
      </c>
      <c r="X153" s="157">
        <v>8</v>
      </c>
      <c r="Y153" s="157">
        <v>2021</v>
      </c>
      <c r="Z153" s="157" t="str">
        <f t="shared" si="523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M154" s="150" t="str">
        <f t="shared" ref="M154" si="527">M153</f>
        <v>Gymnasium</v>
      </c>
      <c r="N154" s="3">
        <v>5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5"/>
        <v>11/3/1966</v>
      </c>
      <c r="W154" s="157">
        <v>31</v>
      </c>
      <c r="X154" s="157">
        <v>8</v>
      </c>
      <c r="Y154" s="157">
        <v>2021</v>
      </c>
      <c r="Z154" s="157" t="str">
        <f t="shared" si="523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M155" s="150" t="str">
        <f t="shared" ref="M155" si="528">M154</f>
        <v>Gymnasium</v>
      </c>
      <c r="N155" s="3">
        <v>5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5"/>
        <v>11/3/1966</v>
      </c>
      <c r="W155" s="157">
        <v>31</v>
      </c>
      <c r="X155" s="157">
        <v>8</v>
      </c>
      <c r="Y155" s="157">
        <v>2021</v>
      </c>
      <c r="Z155" s="157" t="str">
        <f t="shared" si="523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M156" s="150" t="str">
        <f t="shared" ref="M156" si="529">M155</f>
        <v>Gymnasium</v>
      </c>
      <c r="N156" s="3">
        <v>5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5"/>
        <v>11/3/1966</v>
      </c>
      <c r="W156" s="157">
        <v>31</v>
      </c>
      <c r="X156" s="157">
        <v>8</v>
      </c>
      <c r="Y156" s="157">
        <v>2021</v>
      </c>
      <c r="Z156" s="157" t="str">
        <f t="shared" si="523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M157" s="150" t="str">
        <f t="shared" ref="M157" si="530">M156</f>
        <v>Gymnasium</v>
      </c>
      <c r="N157" s="3">
        <v>5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5"/>
        <v>11/3/1966</v>
      </c>
      <c r="W157" s="157">
        <v>31</v>
      </c>
      <c r="X157" s="157">
        <v>8</v>
      </c>
      <c r="Y157" s="157">
        <v>2021</v>
      </c>
      <c r="Z157" s="157" t="str">
        <f t="shared" si="523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M158" s="150" t="str">
        <f t="shared" ref="M158" si="531">M157</f>
        <v>Gymnasium</v>
      </c>
      <c r="N158" s="3">
        <v>5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5"/>
        <v>11/3/1966</v>
      </c>
      <c r="W158" s="157">
        <v>31</v>
      </c>
      <c r="X158" s="157">
        <v>8</v>
      </c>
      <c r="Y158" s="157">
        <v>2021</v>
      </c>
      <c r="Z158" s="157" t="str">
        <f t="shared" si="523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32">CONCATENATE(C159,"_",D159,"_",E159,"_",F159,"_",H159)</f>
        <v>ProVisioNET_study_201_01_glasses</v>
      </c>
      <c r="K159" s="156" t="s">
        <v>188</v>
      </c>
      <c r="L159" s="3" t="s">
        <v>178</v>
      </c>
      <c r="M159" s="150" t="str">
        <f t="shared" ref="M159" si="533">M158</f>
        <v>Gymnasium</v>
      </c>
      <c r="N159" s="3">
        <v>5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5"/>
        <v>11/3/1966</v>
      </c>
      <c r="W159" s="157">
        <v>31</v>
      </c>
      <c r="X159" s="157">
        <v>8</v>
      </c>
      <c r="Y159" s="157">
        <v>2021</v>
      </c>
      <c r="Z159" s="157" t="str">
        <f t="shared" si="523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32"/>
        <v>ProVisioNET_study_201_01_ambient</v>
      </c>
      <c r="K160" s="156" t="s">
        <v>188</v>
      </c>
      <c r="L160" s="3" t="s">
        <v>178</v>
      </c>
      <c r="M160" s="150" t="str">
        <f t="shared" ref="M160" si="534">M159</f>
        <v>Gymnasium</v>
      </c>
      <c r="N160" s="3">
        <v>5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5"/>
        <v>11/3/1966</v>
      </c>
      <c r="W160" s="157">
        <v>31</v>
      </c>
      <c r="X160" s="157">
        <v>8</v>
      </c>
      <c r="Y160" s="157">
        <v>2021</v>
      </c>
      <c r="Z160" s="157" t="str">
        <f t="shared" si="523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32"/>
        <v>ProVisioNET_study_201_01_ETrawdata</v>
      </c>
      <c r="K161" s="156" t="s">
        <v>188</v>
      </c>
      <c r="L161" s="3" t="s">
        <v>178</v>
      </c>
      <c r="M161" s="150" t="str">
        <f t="shared" ref="M161" si="535">M160</f>
        <v>Gymnasium</v>
      </c>
      <c r="N161" s="3">
        <v>5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5"/>
        <v>11/3/1966</v>
      </c>
      <c r="W161" s="157">
        <v>31</v>
      </c>
      <c r="X161" s="157">
        <v>8</v>
      </c>
      <c r="Y161" s="157">
        <v>2021</v>
      </c>
      <c r="Z161" s="157" t="str">
        <f t="shared" si="523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32"/>
        <v>ProVisioNET_study_201_01_sri_obs</v>
      </c>
      <c r="K162" s="156" t="s">
        <v>188</v>
      </c>
      <c r="L162" s="3" t="s">
        <v>178</v>
      </c>
      <c r="M162" s="150" t="str">
        <f t="shared" ref="M162" si="536">M161</f>
        <v>Gymnasium</v>
      </c>
      <c r="N162" s="3">
        <v>5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5"/>
        <v>11/3/1966</v>
      </c>
      <c r="W162" s="157">
        <v>31</v>
      </c>
      <c r="X162" s="157">
        <v>8</v>
      </c>
      <c r="Y162" s="157">
        <v>2021</v>
      </c>
      <c r="Z162" s="157" t="str">
        <f t="shared" si="523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32"/>
        <v>ProVisioNET_study_201_01_sri_ambient</v>
      </c>
      <c r="K163" s="156" t="s">
        <v>188</v>
      </c>
      <c r="L163" s="3" t="s">
        <v>178</v>
      </c>
      <c r="M163" s="150" t="str">
        <f t="shared" ref="M163" si="537">M162</f>
        <v>Gymnasium</v>
      </c>
      <c r="N163" s="3">
        <v>5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5"/>
        <v>11/3/1966</v>
      </c>
      <c r="W163" s="157">
        <v>31</v>
      </c>
      <c r="X163" s="157">
        <v>8</v>
      </c>
      <c r="Y163" s="157">
        <v>2021</v>
      </c>
      <c r="Z163" s="157" t="str">
        <f t="shared" si="523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32"/>
        <v>ProVisioNET_study_201_01_fitbit</v>
      </c>
      <c r="K164" s="156" t="s">
        <v>188</v>
      </c>
      <c r="L164" s="3" t="s">
        <v>178</v>
      </c>
      <c r="M164" s="150" t="str">
        <f t="shared" ref="M164" si="538">M163</f>
        <v>Gymnasium</v>
      </c>
      <c r="N164" s="3">
        <v>5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5"/>
        <v>11/3/1966</v>
      </c>
      <c r="W164" s="157">
        <v>31</v>
      </c>
      <c r="X164" s="157">
        <v>8</v>
      </c>
      <c r="Y164" s="157">
        <v>2021</v>
      </c>
      <c r="Z164" s="157" t="str">
        <f t="shared" si="523"/>
        <v>31/8/2021</v>
      </c>
    </row>
    <row r="165" spans="1:26" s="166" customFormat="1" ht="15.6" x14ac:dyDescent="0.3">
      <c r="A165" s="159" t="s">
        <v>117</v>
      </c>
      <c r="B165" s="5">
        <v>5</v>
      </c>
      <c r="C165" s="166" t="s">
        <v>176</v>
      </c>
      <c r="D165" s="5" t="s">
        <v>0</v>
      </c>
      <c r="E165" s="161" t="s">
        <v>208</v>
      </c>
      <c r="F165" s="167" t="s">
        <v>20</v>
      </c>
      <c r="G165" s="160">
        <v>5</v>
      </c>
      <c r="H165" s="160" t="s">
        <v>195</v>
      </c>
      <c r="J165" s="160" t="str">
        <f t="shared" si="532"/>
        <v>ProVisioNET_study_201_01_zed</v>
      </c>
      <c r="K165" s="165" t="s">
        <v>188</v>
      </c>
      <c r="L165" s="5" t="s">
        <v>178</v>
      </c>
      <c r="M165" s="160" t="s">
        <v>183</v>
      </c>
      <c r="N165" s="5">
        <v>5</v>
      </c>
      <c r="O165" s="160" t="s">
        <v>185</v>
      </c>
      <c r="P165" s="160">
        <v>29</v>
      </c>
      <c r="Q165" s="160" t="s">
        <v>11</v>
      </c>
      <c r="R165" s="160" t="s">
        <v>18</v>
      </c>
      <c r="S165" s="160">
        <v>11</v>
      </c>
      <c r="T165" s="160">
        <v>3</v>
      </c>
      <c r="U165" s="160">
        <v>1966</v>
      </c>
      <c r="V165" s="160" t="str">
        <f t="shared" si="525"/>
        <v>11/3/1966</v>
      </c>
      <c r="W165" s="160">
        <v>31</v>
      </c>
      <c r="X165" s="160">
        <v>8</v>
      </c>
      <c r="Y165" s="160">
        <v>2021</v>
      </c>
      <c r="Z165" s="160" t="str">
        <f t="shared" si="523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32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39">CONCATENATE(C167,"_",D167,"_",E167,"_",F167,"_",H167,"_",I167)</f>
        <v>ProVisioNET_study_105_05_cam1_1</v>
      </c>
      <c r="K167" s="156" t="s">
        <v>188</v>
      </c>
      <c r="L167" s="3" t="s">
        <v>196</v>
      </c>
      <c r="M167" s="3" t="s">
        <v>183</v>
      </c>
      <c r="N167" s="3">
        <v>5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40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39"/>
        <v>ProVisioNET_study_105_05_cam1_2</v>
      </c>
      <c r="K168" s="156" t="s">
        <v>188</v>
      </c>
      <c r="L168" s="3" t="s">
        <v>196</v>
      </c>
      <c r="M168" s="3" t="s">
        <v>183</v>
      </c>
      <c r="N168" s="3">
        <v>5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41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40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39"/>
        <v>ProVisioNET_study_105_05_cam2_1</v>
      </c>
      <c r="K169" s="156" t="s">
        <v>188</v>
      </c>
      <c r="L169" s="3" t="s">
        <v>196</v>
      </c>
      <c r="M169" s="3" t="s">
        <v>183</v>
      </c>
      <c r="N169" s="3">
        <v>5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41"/>
        <v>29/1/1998</v>
      </c>
      <c r="W169" s="157">
        <v>1</v>
      </c>
      <c r="X169" s="157">
        <v>9</v>
      </c>
      <c r="Y169" s="157">
        <v>2021</v>
      </c>
      <c r="Z169" s="157" t="str">
        <f t="shared" si="540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39"/>
        <v>ProVisioNET_study_105_05_cam2_2</v>
      </c>
      <c r="K170" s="156" t="s">
        <v>188</v>
      </c>
      <c r="L170" s="3" t="s">
        <v>196</v>
      </c>
      <c r="M170" s="3" t="s">
        <v>183</v>
      </c>
      <c r="N170" s="3">
        <v>5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41"/>
        <v>29/1/1998</v>
      </c>
      <c r="W170" s="157">
        <v>1</v>
      </c>
      <c r="X170" s="157">
        <v>9</v>
      </c>
      <c r="Y170" s="157">
        <v>2021</v>
      </c>
      <c r="Z170" s="157" t="str">
        <f t="shared" si="540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39"/>
        <v>ProVisioNET_study_105_05_cam3_1</v>
      </c>
      <c r="K171" s="156" t="s">
        <v>188</v>
      </c>
      <c r="L171" s="3" t="s">
        <v>196</v>
      </c>
      <c r="M171" s="3" t="s">
        <v>183</v>
      </c>
      <c r="N171" s="3">
        <v>5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41"/>
        <v>29/1/1998</v>
      </c>
      <c r="W171" s="157">
        <v>1</v>
      </c>
      <c r="X171" s="157">
        <v>9</v>
      </c>
      <c r="Y171" s="157">
        <v>2021</v>
      </c>
      <c r="Z171" s="157" t="str">
        <f t="shared" si="540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39"/>
        <v>ProVisioNET_study_105_05_cam3_2</v>
      </c>
      <c r="K172" s="156" t="s">
        <v>188</v>
      </c>
      <c r="L172" s="3" t="s">
        <v>196</v>
      </c>
      <c r="M172" s="3" t="s">
        <v>183</v>
      </c>
      <c r="N172" s="3">
        <v>5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41"/>
        <v>29/1/1998</v>
      </c>
      <c r="W172" s="157">
        <v>1</v>
      </c>
      <c r="X172" s="157">
        <v>9</v>
      </c>
      <c r="Y172" s="157">
        <v>2021</v>
      </c>
      <c r="Z172" s="157" t="str">
        <f t="shared" si="540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39"/>
        <v>ProVisioNET_study_105_05_cam4_1</v>
      </c>
      <c r="K173" s="156" t="s">
        <v>188</v>
      </c>
      <c r="L173" s="3" t="s">
        <v>196</v>
      </c>
      <c r="M173" s="3" t="s">
        <v>183</v>
      </c>
      <c r="N173" s="3">
        <v>5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41"/>
        <v>29/1/1998</v>
      </c>
      <c r="W173" s="157">
        <v>1</v>
      </c>
      <c r="X173" s="157">
        <v>9</v>
      </c>
      <c r="Y173" s="157">
        <v>2021</v>
      </c>
      <c r="Z173" s="157" t="str">
        <f t="shared" si="540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39"/>
        <v>ProVisioNET_study_105_05_cam4_2</v>
      </c>
      <c r="K174" s="156" t="s">
        <v>188</v>
      </c>
      <c r="L174" s="3" t="s">
        <v>196</v>
      </c>
      <c r="M174" s="3" t="s">
        <v>183</v>
      </c>
      <c r="N174" s="3">
        <v>5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41"/>
        <v>29/1/1998</v>
      </c>
      <c r="W174" s="157">
        <v>1</v>
      </c>
      <c r="X174" s="157">
        <v>9</v>
      </c>
      <c r="Y174" s="157">
        <v>2021</v>
      </c>
      <c r="Z174" s="157" t="str">
        <f t="shared" si="540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42">CONCATENATE(C175,"_",D175,"_",E175,"_",F175,"_",H175)</f>
        <v>ProVisioNET_study_105_05_glasses</v>
      </c>
      <c r="K175" s="156" t="s">
        <v>188</v>
      </c>
      <c r="L175" s="3" t="s">
        <v>196</v>
      </c>
      <c r="M175" s="3" t="s">
        <v>183</v>
      </c>
      <c r="N175" s="3">
        <v>5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41"/>
        <v>29/1/1998</v>
      </c>
      <c r="W175" s="157">
        <v>1</v>
      </c>
      <c r="X175" s="157">
        <v>9</v>
      </c>
      <c r="Y175" s="157">
        <v>2021</v>
      </c>
      <c r="Z175" s="157" t="str">
        <f t="shared" si="540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42"/>
        <v>ProVisioNET_study_105_05_ambient</v>
      </c>
      <c r="K176" s="156" t="s">
        <v>188</v>
      </c>
      <c r="L176" s="3" t="s">
        <v>196</v>
      </c>
      <c r="M176" s="3" t="s">
        <v>183</v>
      </c>
      <c r="N176" s="3">
        <v>5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41"/>
        <v>29/1/1998</v>
      </c>
      <c r="W176" s="157">
        <v>1</v>
      </c>
      <c r="X176" s="157">
        <v>9</v>
      </c>
      <c r="Y176" s="157">
        <v>2021</v>
      </c>
      <c r="Z176" s="157" t="str">
        <f t="shared" si="540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42"/>
        <v>ProVisioNET_study_105_05_ETrawdata</v>
      </c>
      <c r="K177" s="156" t="s">
        <v>188</v>
      </c>
      <c r="L177" s="3" t="s">
        <v>196</v>
      </c>
      <c r="M177" s="3" t="s">
        <v>183</v>
      </c>
      <c r="N177" s="3">
        <v>5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41"/>
        <v>29/1/1998</v>
      </c>
      <c r="W177" s="157">
        <v>1</v>
      </c>
      <c r="X177" s="157">
        <v>9</v>
      </c>
      <c r="Y177" s="157">
        <v>2021</v>
      </c>
      <c r="Z177" s="157" t="str">
        <f t="shared" si="540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42"/>
        <v>ProVisioNET_study_105_05_sri_obs</v>
      </c>
      <c r="K178" s="156" t="s">
        <v>188</v>
      </c>
      <c r="L178" s="3" t="s">
        <v>196</v>
      </c>
      <c r="M178" s="3" t="s">
        <v>183</v>
      </c>
      <c r="N178" s="3">
        <v>5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41"/>
        <v>29/1/1998</v>
      </c>
      <c r="W178" s="157">
        <v>1</v>
      </c>
      <c r="X178" s="157">
        <v>9</v>
      </c>
      <c r="Y178" s="157">
        <v>2021</v>
      </c>
      <c r="Z178" s="157" t="str">
        <f t="shared" si="540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42"/>
        <v>ProVisioNET_study_105_05_sri_ambient</v>
      </c>
      <c r="K179" s="156" t="s">
        <v>188</v>
      </c>
      <c r="L179" s="3" t="s">
        <v>196</v>
      </c>
      <c r="M179" s="3" t="s">
        <v>183</v>
      </c>
      <c r="N179" s="3">
        <v>5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41"/>
        <v>29/1/1998</v>
      </c>
      <c r="W179" s="157">
        <v>1</v>
      </c>
      <c r="X179" s="157">
        <v>9</v>
      </c>
      <c r="Y179" s="157">
        <v>2021</v>
      </c>
      <c r="Z179" s="157" t="str">
        <f t="shared" si="540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42"/>
        <v>ProVisioNET_study_105_05_fitbit</v>
      </c>
      <c r="K180" s="156" t="s">
        <v>188</v>
      </c>
      <c r="L180" s="3" t="s">
        <v>196</v>
      </c>
      <c r="M180" s="3" t="s">
        <v>183</v>
      </c>
      <c r="N180" s="3">
        <v>5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41"/>
        <v>29/1/1998</v>
      </c>
      <c r="W180" s="157">
        <v>1</v>
      </c>
      <c r="X180" s="157">
        <v>9</v>
      </c>
      <c r="Y180" s="157">
        <v>2021</v>
      </c>
      <c r="Z180" s="157" t="str">
        <f t="shared" si="540"/>
        <v>1/9/2021</v>
      </c>
    </row>
    <row r="181" spans="1:26" s="166" customFormat="1" ht="15.6" x14ac:dyDescent="0.3">
      <c r="A181" s="159" t="s">
        <v>117</v>
      </c>
      <c r="B181" s="5">
        <v>6</v>
      </c>
      <c r="C181" s="166" t="s">
        <v>176</v>
      </c>
      <c r="D181" s="5" t="s">
        <v>0</v>
      </c>
      <c r="E181" s="161" t="s">
        <v>207</v>
      </c>
      <c r="F181" s="167" t="s">
        <v>127</v>
      </c>
      <c r="G181" s="160">
        <v>6</v>
      </c>
      <c r="H181" s="160" t="s">
        <v>195</v>
      </c>
      <c r="J181" s="160" t="str">
        <f t="shared" si="542"/>
        <v>ProVisioNET_study_105_05_zed</v>
      </c>
      <c r="K181" s="165" t="s">
        <v>188</v>
      </c>
      <c r="L181" s="5" t="s">
        <v>196</v>
      </c>
      <c r="M181" s="5" t="s">
        <v>183</v>
      </c>
      <c r="N181" s="5">
        <v>5</v>
      </c>
      <c r="O181" s="160" t="s">
        <v>217</v>
      </c>
      <c r="P181" s="160">
        <v>0</v>
      </c>
      <c r="Q181" s="160" t="s">
        <v>11</v>
      </c>
      <c r="R181" s="160" t="s">
        <v>18</v>
      </c>
      <c r="S181" s="5">
        <v>29</v>
      </c>
      <c r="T181" s="5">
        <v>1</v>
      </c>
      <c r="U181" s="5">
        <v>1998</v>
      </c>
      <c r="V181" s="5" t="str">
        <f t="shared" si="541"/>
        <v>29/1/1998</v>
      </c>
      <c r="W181" s="160">
        <v>1</v>
      </c>
      <c r="X181" s="160">
        <v>9</v>
      </c>
      <c r="Y181" s="160">
        <v>2021</v>
      </c>
      <c r="Z181" s="160" t="str">
        <f t="shared" si="540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42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43">CONCATENATE(C183,"_",D183,"_",E183,"_",F183,"_",H183,"_",I183)</f>
        <v>ProVisioNET_study_106_06_cam1_1</v>
      </c>
      <c r="K183" s="156" t="s">
        <v>188</v>
      </c>
      <c r="L183" s="3" t="s">
        <v>196</v>
      </c>
      <c r="M183" s="3" t="s">
        <v>183</v>
      </c>
      <c r="N183" s="3">
        <v>5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44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43"/>
        <v>ProVisioNET_study_106_06_cam1_2</v>
      </c>
      <c r="K184" s="156" t="s">
        <v>188</v>
      </c>
      <c r="L184" s="3" t="s">
        <v>196</v>
      </c>
      <c r="M184" s="3" t="s">
        <v>183</v>
      </c>
      <c r="N184" s="3">
        <v>5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45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44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43"/>
        <v>ProVisioNET_study_106_06_cam2_1</v>
      </c>
      <c r="K185" s="156" t="s">
        <v>188</v>
      </c>
      <c r="L185" s="3" t="s">
        <v>196</v>
      </c>
      <c r="M185" s="3" t="s">
        <v>183</v>
      </c>
      <c r="N185" s="3">
        <v>5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45"/>
        <v>16/8/1996</v>
      </c>
      <c r="W185" s="157">
        <v>15</v>
      </c>
      <c r="X185" s="157">
        <v>9</v>
      </c>
      <c r="Y185" s="157">
        <v>2021</v>
      </c>
      <c r="Z185" s="157" t="str">
        <f t="shared" si="544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43"/>
        <v>ProVisioNET_study_106_06_cam2_2</v>
      </c>
      <c r="K186" s="156" t="s">
        <v>188</v>
      </c>
      <c r="L186" s="3" t="s">
        <v>196</v>
      </c>
      <c r="M186" s="3" t="s">
        <v>183</v>
      </c>
      <c r="N186" s="3">
        <v>5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45"/>
        <v>16/8/1996</v>
      </c>
      <c r="W186" s="157">
        <v>15</v>
      </c>
      <c r="X186" s="157">
        <v>9</v>
      </c>
      <c r="Y186" s="157">
        <v>2021</v>
      </c>
      <c r="Z186" s="157" t="str">
        <f t="shared" si="544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43"/>
        <v>ProVisioNET_study_106_06_cam3_1</v>
      </c>
      <c r="K187" s="156" t="s">
        <v>188</v>
      </c>
      <c r="L187" s="3" t="s">
        <v>196</v>
      </c>
      <c r="M187" s="3" t="s">
        <v>183</v>
      </c>
      <c r="N187" s="3">
        <v>5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45"/>
        <v>16/8/1996</v>
      </c>
      <c r="W187" s="157">
        <v>15</v>
      </c>
      <c r="X187" s="157">
        <v>9</v>
      </c>
      <c r="Y187" s="157">
        <v>2021</v>
      </c>
      <c r="Z187" s="157" t="str">
        <f t="shared" si="544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43"/>
        <v>ProVisioNET_study_106_06_cam3_2</v>
      </c>
      <c r="K188" s="156" t="s">
        <v>188</v>
      </c>
      <c r="L188" s="3" t="s">
        <v>196</v>
      </c>
      <c r="M188" s="3" t="s">
        <v>183</v>
      </c>
      <c r="N188" s="3">
        <v>5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45"/>
        <v>16/8/1996</v>
      </c>
      <c r="W188" s="157">
        <v>15</v>
      </c>
      <c r="X188" s="157">
        <v>9</v>
      </c>
      <c r="Y188" s="157">
        <v>2021</v>
      </c>
      <c r="Z188" s="157" t="str">
        <f t="shared" si="544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43"/>
        <v>ProVisioNET_study_106_06_cam4_1</v>
      </c>
      <c r="K189" s="156" t="s">
        <v>188</v>
      </c>
      <c r="L189" s="3" t="s">
        <v>196</v>
      </c>
      <c r="M189" s="3" t="s">
        <v>183</v>
      </c>
      <c r="N189" s="3">
        <v>5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45"/>
        <v>16/8/1996</v>
      </c>
      <c r="W189" s="157">
        <v>15</v>
      </c>
      <c r="X189" s="157">
        <v>9</v>
      </c>
      <c r="Y189" s="157">
        <v>2021</v>
      </c>
      <c r="Z189" s="157" t="str">
        <f t="shared" si="544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43"/>
        <v>ProVisioNET_study_106_06_cam4_2</v>
      </c>
      <c r="K190" s="156" t="s">
        <v>188</v>
      </c>
      <c r="L190" s="3" t="s">
        <v>196</v>
      </c>
      <c r="M190" s="3" t="s">
        <v>183</v>
      </c>
      <c r="N190" s="3">
        <v>5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45"/>
        <v>16/8/1996</v>
      </c>
      <c r="W190" s="157">
        <v>15</v>
      </c>
      <c r="X190" s="157">
        <v>9</v>
      </c>
      <c r="Y190" s="157">
        <v>2021</v>
      </c>
      <c r="Z190" s="157" t="str">
        <f t="shared" si="544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46">CONCATENATE(C191,"_",D191,"_",E191,"_",F191,"_",H191)</f>
        <v>ProVisioNET_study_106_06_glasses</v>
      </c>
      <c r="K191" s="156" t="s">
        <v>188</v>
      </c>
      <c r="L191" s="3" t="s">
        <v>196</v>
      </c>
      <c r="M191" s="3" t="s">
        <v>183</v>
      </c>
      <c r="N191" s="3">
        <v>5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45"/>
        <v>16/8/1996</v>
      </c>
      <c r="W191" s="157">
        <v>15</v>
      </c>
      <c r="X191" s="157">
        <v>9</v>
      </c>
      <c r="Y191" s="157">
        <v>2021</v>
      </c>
      <c r="Z191" s="157" t="str">
        <f t="shared" si="544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46"/>
        <v>ProVisioNET_study_106_06_ambient</v>
      </c>
      <c r="K192" s="156" t="s">
        <v>188</v>
      </c>
      <c r="L192" s="3" t="s">
        <v>196</v>
      </c>
      <c r="M192" s="3" t="s">
        <v>183</v>
      </c>
      <c r="N192" s="3">
        <v>5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45"/>
        <v>16/8/1996</v>
      </c>
      <c r="W192" s="157">
        <v>15</v>
      </c>
      <c r="X192" s="157">
        <v>9</v>
      </c>
      <c r="Y192" s="157">
        <v>2021</v>
      </c>
      <c r="Z192" s="157" t="str">
        <f t="shared" si="544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46"/>
        <v>ProVisioNET_study_106_06_ETrawdata</v>
      </c>
      <c r="K193" s="156" t="s">
        <v>188</v>
      </c>
      <c r="L193" s="3" t="s">
        <v>196</v>
      </c>
      <c r="M193" s="3" t="s">
        <v>183</v>
      </c>
      <c r="N193" s="3">
        <v>5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45"/>
        <v>16/8/1996</v>
      </c>
      <c r="W193" s="157">
        <v>15</v>
      </c>
      <c r="X193" s="157">
        <v>9</v>
      </c>
      <c r="Y193" s="157">
        <v>2021</v>
      </c>
      <c r="Z193" s="157" t="str">
        <f t="shared" si="544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46"/>
        <v>ProVisioNET_study_106_06_sri_obs</v>
      </c>
      <c r="K194" s="156" t="s">
        <v>188</v>
      </c>
      <c r="L194" s="3" t="s">
        <v>196</v>
      </c>
      <c r="M194" s="3" t="s">
        <v>183</v>
      </c>
      <c r="N194" s="3">
        <v>5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45"/>
        <v>16/8/1996</v>
      </c>
      <c r="W194" s="157">
        <v>15</v>
      </c>
      <c r="X194" s="157">
        <v>9</v>
      </c>
      <c r="Y194" s="157">
        <v>2021</v>
      </c>
      <c r="Z194" s="157" t="str">
        <f t="shared" si="544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46"/>
        <v>ProVisioNET_study_106_06_sri_ambient</v>
      </c>
      <c r="K195" s="156" t="s">
        <v>188</v>
      </c>
      <c r="L195" s="3" t="s">
        <v>196</v>
      </c>
      <c r="M195" s="3" t="s">
        <v>183</v>
      </c>
      <c r="N195" s="3">
        <v>5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45"/>
        <v>16/8/1996</v>
      </c>
      <c r="W195" s="157">
        <v>15</v>
      </c>
      <c r="X195" s="157">
        <v>9</v>
      </c>
      <c r="Y195" s="157">
        <v>2021</v>
      </c>
      <c r="Z195" s="157" t="str">
        <f t="shared" si="544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46"/>
        <v>ProVisioNET_study_106_06_fitbit</v>
      </c>
      <c r="K196" s="156" t="s">
        <v>188</v>
      </c>
      <c r="L196" s="3" t="s">
        <v>196</v>
      </c>
      <c r="M196" s="3" t="s">
        <v>183</v>
      </c>
      <c r="N196" s="3">
        <v>5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45"/>
        <v>16/8/1996</v>
      </c>
      <c r="W196" s="157">
        <v>15</v>
      </c>
      <c r="X196" s="157">
        <v>9</v>
      </c>
      <c r="Y196" s="157">
        <v>2021</v>
      </c>
      <c r="Z196" s="157" t="str">
        <f t="shared" si="544"/>
        <v>15/9/2021</v>
      </c>
    </row>
    <row r="197" spans="1:26" s="166" customFormat="1" ht="15.6" x14ac:dyDescent="0.3">
      <c r="A197" s="159" t="s">
        <v>117</v>
      </c>
      <c r="B197" s="5">
        <v>7</v>
      </c>
      <c r="C197" s="166" t="s">
        <v>176</v>
      </c>
      <c r="D197" s="5" t="s">
        <v>0</v>
      </c>
      <c r="E197" s="161" t="s">
        <v>211</v>
      </c>
      <c r="F197" s="167" t="s">
        <v>128</v>
      </c>
      <c r="G197" s="160">
        <v>7</v>
      </c>
      <c r="H197" s="160" t="s">
        <v>195</v>
      </c>
      <c r="J197" s="160" t="str">
        <f t="shared" si="546"/>
        <v>ProVisioNET_study_106_06_zed</v>
      </c>
      <c r="K197" s="165" t="s">
        <v>188</v>
      </c>
      <c r="L197" s="5" t="s">
        <v>196</v>
      </c>
      <c r="M197" s="5" t="s">
        <v>183</v>
      </c>
      <c r="N197" s="5">
        <v>5</v>
      </c>
      <c r="O197" s="5" t="s">
        <v>191</v>
      </c>
      <c r="P197" s="160">
        <v>0</v>
      </c>
      <c r="Q197" s="160" t="s">
        <v>11</v>
      </c>
      <c r="R197" s="160" t="s">
        <v>18</v>
      </c>
      <c r="S197" s="5">
        <v>16</v>
      </c>
      <c r="T197" s="5">
        <v>8</v>
      </c>
      <c r="U197" s="5">
        <v>1996</v>
      </c>
      <c r="V197" s="5" t="str">
        <f t="shared" si="545"/>
        <v>16/8/1996</v>
      </c>
      <c r="W197" s="160">
        <v>15</v>
      </c>
      <c r="X197" s="160">
        <v>9</v>
      </c>
      <c r="Y197" s="160">
        <v>2021</v>
      </c>
      <c r="Z197" s="160" t="str">
        <f t="shared" si="544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46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47">CONCATENATE(C199,"_",D199,"_",E199,"_",F199,"_",H199,"_",I199)</f>
        <v>ProVisioNET_study_202_02_cam1_1</v>
      </c>
      <c r="K199" s="156" t="s">
        <v>188</v>
      </c>
      <c r="L199" s="3" t="s">
        <v>178</v>
      </c>
      <c r="M199" s="3" t="s">
        <v>183</v>
      </c>
      <c r="N199" s="3">
        <v>5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48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47"/>
        <v>ProVisioNET_study_202_02_cam1_2</v>
      </c>
      <c r="K200" s="156" t="s">
        <v>188</v>
      </c>
      <c r="L200" s="3" t="s">
        <v>178</v>
      </c>
      <c r="M200" s="3" t="s">
        <v>183</v>
      </c>
      <c r="N200" s="3">
        <v>5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49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48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47"/>
        <v>ProVisioNET_study_202_02_cam2_1</v>
      </c>
      <c r="K201" s="156" t="s">
        <v>188</v>
      </c>
      <c r="L201" s="3" t="s">
        <v>178</v>
      </c>
      <c r="M201" s="3" t="s">
        <v>183</v>
      </c>
      <c r="N201" s="3">
        <v>5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49"/>
        <v>7/7/1965</v>
      </c>
      <c r="W201" s="157">
        <v>27</v>
      </c>
      <c r="X201" s="157">
        <v>9</v>
      </c>
      <c r="Y201" s="157">
        <v>2021</v>
      </c>
      <c r="Z201" s="157" t="str">
        <f t="shared" si="548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47"/>
        <v>ProVisioNET_study_202_02_cam2_2</v>
      </c>
      <c r="K202" s="156" t="s">
        <v>188</v>
      </c>
      <c r="L202" s="3" t="s">
        <v>178</v>
      </c>
      <c r="M202" s="3" t="s">
        <v>183</v>
      </c>
      <c r="N202" s="3">
        <v>5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49"/>
        <v>7/7/1965</v>
      </c>
      <c r="W202" s="157">
        <v>27</v>
      </c>
      <c r="X202" s="157">
        <v>9</v>
      </c>
      <c r="Y202" s="157">
        <v>2021</v>
      </c>
      <c r="Z202" s="157" t="str">
        <f t="shared" si="548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47"/>
        <v>ProVisioNET_study_202_02_cam3_1</v>
      </c>
      <c r="K203" s="156" t="s">
        <v>188</v>
      </c>
      <c r="L203" s="3" t="s">
        <v>178</v>
      </c>
      <c r="M203" s="3" t="s">
        <v>183</v>
      </c>
      <c r="N203" s="3">
        <v>5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49"/>
        <v>7/7/1965</v>
      </c>
      <c r="W203" s="157">
        <v>27</v>
      </c>
      <c r="X203" s="157">
        <v>9</v>
      </c>
      <c r="Y203" s="157">
        <v>2021</v>
      </c>
      <c r="Z203" s="157" t="str">
        <f t="shared" si="548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47"/>
        <v>ProVisioNET_study_202_02_cam3_2</v>
      </c>
      <c r="K204" s="156" t="s">
        <v>188</v>
      </c>
      <c r="L204" s="3" t="s">
        <v>178</v>
      </c>
      <c r="M204" s="3" t="s">
        <v>183</v>
      </c>
      <c r="N204" s="3">
        <v>5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49"/>
        <v>7/7/1965</v>
      </c>
      <c r="W204" s="157">
        <v>27</v>
      </c>
      <c r="X204" s="157">
        <v>9</v>
      </c>
      <c r="Y204" s="157">
        <v>2021</v>
      </c>
      <c r="Z204" s="157" t="str">
        <f t="shared" si="548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47"/>
        <v>ProVisioNET_study_202_02_cam4_1</v>
      </c>
      <c r="K205" s="156" t="s">
        <v>188</v>
      </c>
      <c r="L205" s="3" t="s">
        <v>178</v>
      </c>
      <c r="M205" s="3" t="s">
        <v>183</v>
      </c>
      <c r="N205" s="3">
        <v>5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49"/>
        <v>7/7/1965</v>
      </c>
      <c r="W205" s="157">
        <v>27</v>
      </c>
      <c r="X205" s="157">
        <v>9</v>
      </c>
      <c r="Y205" s="157">
        <v>2021</v>
      </c>
      <c r="Z205" s="157" t="str">
        <f t="shared" si="548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47"/>
        <v>ProVisioNET_study_202_02_cam4_2</v>
      </c>
      <c r="K206" s="156" t="s">
        <v>188</v>
      </c>
      <c r="L206" s="3" t="s">
        <v>178</v>
      </c>
      <c r="M206" s="3" t="s">
        <v>183</v>
      </c>
      <c r="N206" s="3">
        <v>5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49"/>
        <v>7/7/1965</v>
      </c>
      <c r="W206" s="157">
        <v>27</v>
      </c>
      <c r="X206" s="157">
        <v>9</v>
      </c>
      <c r="Y206" s="157">
        <v>2021</v>
      </c>
      <c r="Z206" s="157" t="str">
        <f t="shared" si="548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50">CONCATENATE(C207,"_",D207,"_",E207,"_",F207,"_",H207)</f>
        <v>ProVisioNET_study_202_02_glasses</v>
      </c>
      <c r="K207" s="156" t="s">
        <v>188</v>
      </c>
      <c r="L207" s="3" t="s">
        <v>178</v>
      </c>
      <c r="M207" s="3" t="s">
        <v>183</v>
      </c>
      <c r="N207" s="3">
        <v>5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49"/>
        <v>7/7/1965</v>
      </c>
      <c r="W207" s="157">
        <v>27</v>
      </c>
      <c r="X207" s="157">
        <v>9</v>
      </c>
      <c r="Y207" s="157">
        <v>2021</v>
      </c>
      <c r="Z207" s="157" t="str">
        <f t="shared" si="548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50"/>
        <v>ProVisioNET_study_202_02_ambient</v>
      </c>
      <c r="K208" s="156" t="s">
        <v>188</v>
      </c>
      <c r="L208" s="3" t="s">
        <v>178</v>
      </c>
      <c r="M208" s="3" t="s">
        <v>183</v>
      </c>
      <c r="N208" s="3">
        <v>5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49"/>
        <v>7/7/1965</v>
      </c>
      <c r="W208" s="157">
        <v>27</v>
      </c>
      <c r="X208" s="157">
        <v>9</v>
      </c>
      <c r="Y208" s="157">
        <v>2021</v>
      </c>
      <c r="Z208" s="157" t="str">
        <f t="shared" si="548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50"/>
        <v>ProVisioNET_study_202_02_ETrawdata</v>
      </c>
      <c r="K209" s="156" t="s">
        <v>188</v>
      </c>
      <c r="L209" s="3" t="s">
        <v>178</v>
      </c>
      <c r="M209" s="3" t="s">
        <v>183</v>
      </c>
      <c r="N209" s="3">
        <v>5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49"/>
        <v>7/7/1965</v>
      </c>
      <c r="W209" s="157">
        <v>27</v>
      </c>
      <c r="X209" s="157">
        <v>9</v>
      </c>
      <c r="Y209" s="157">
        <v>2021</v>
      </c>
      <c r="Z209" s="157" t="str">
        <f t="shared" si="548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50"/>
        <v>ProVisioNET_study_202_02_sri_obs</v>
      </c>
      <c r="K210" s="156" t="s">
        <v>188</v>
      </c>
      <c r="L210" s="3" t="s">
        <v>178</v>
      </c>
      <c r="M210" s="3" t="s">
        <v>183</v>
      </c>
      <c r="N210" s="3">
        <v>5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49"/>
        <v>7/7/1965</v>
      </c>
      <c r="W210" s="157">
        <v>27</v>
      </c>
      <c r="X210" s="157">
        <v>9</v>
      </c>
      <c r="Y210" s="157">
        <v>2021</v>
      </c>
      <c r="Z210" s="157" t="str">
        <f t="shared" si="548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M211" s="3" t="s">
        <v>183</v>
      </c>
      <c r="N211" s="3">
        <v>5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49"/>
        <v>7/7/1965</v>
      </c>
      <c r="W211" s="157">
        <v>27</v>
      </c>
      <c r="X211" s="157">
        <v>9</v>
      </c>
      <c r="Y211" s="157">
        <v>2021</v>
      </c>
      <c r="Z211" s="157" t="str">
        <f t="shared" si="548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M212" s="3" t="s">
        <v>183</v>
      </c>
      <c r="N212" s="3">
        <v>5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49"/>
        <v>7/7/1965</v>
      </c>
      <c r="W212" s="157">
        <v>27</v>
      </c>
      <c r="X212" s="157">
        <v>9</v>
      </c>
      <c r="Y212" s="157">
        <v>2021</v>
      </c>
      <c r="Z212" s="157" t="str">
        <f t="shared" si="548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M213" s="3" t="s">
        <v>183</v>
      </c>
      <c r="N213" s="3">
        <v>5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49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s="166" customFormat="1" ht="15.6" x14ac:dyDescent="0.3">
      <c r="A214" s="159" t="s">
        <v>117</v>
      </c>
      <c r="B214" s="5">
        <v>8</v>
      </c>
      <c r="C214" s="166" t="s">
        <v>176</v>
      </c>
      <c r="D214" s="5" t="s">
        <v>0</v>
      </c>
      <c r="E214" s="161" t="s">
        <v>209</v>
      </c>
      <c r="F214" s="167" t="s">
        <v>21</v>
      </c>
      <c r="G214" s="160">
        <v>8</v>
      </c>
      <c r="H214" s="160" t="s">
        <v>195</v>
      </c>
      <c r="J214" s="160" t="str">
        <f>CONCATENATE(C214,"_",D214,"_",E214,"_",F214,"_",H214)</f>
        <v>ProVisioNET_study_202_02_zed</v>
      </c>
      <c r="K214" s="165" t="s">
        <v>188</v>
      </c>
      <c r="L214" s="5" t="s">
        <v>178</v>
      </c>
      <c r="M214" s="5" t="s">
        <v>183</v>
      </c>
      <c r="N214" s="5">
        <v>5</v>
      </c>
      <c r="O214" s="5" t="s">
        <v>201</v>
      </c>
      <c r="P214" s="5">
        <v>32</v>
      </c>
      <c r="Q214" s="160" t="s">
        <v>11</v>
      </c>
      <c r="R214" s="160" t="s">
        <v>18</v>
      </c>
      <c r="S214" s="5">
        <v>7</v>
      </c>
      <c r="T214" s="5">
        <v>7</v>
      </c>
      <c r="U214" s="5">
        <v>1965</v>
      </c>
      <c r="V214" s="5" t="str">
        <f t="shared" si="549"/>
        <v>7/7/1965</v>
      </c>
      <c r="W214" s="160">
        <v>27</v>
      </c>
      <c r="X214" s="160">
        <v>9</v>
      </c>
      <c r="Y214" s="160">
        <v>2021</v>
      </c>
      <c r="Z214" s="160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51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52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51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53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52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51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53"/>
        <v>30/1/1994</v>
      </c>
      <c r="W218" s="157">
        <v>5</v>
      </c>
      <c r="X218" s="157">
        <v>10</v>
      </c>
      <c r="Y218" s="157">
        <v>2021</v>
      </c>
      <c r="Z218" s="157" t="str">
        <f t="shared" si="552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51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53"/>
        <v>30/1/1994</v>
      </c>
      <c r="W219" s="157">
        <v>5</v>
      </c>
      <c r="X219" s="157">
        <v>10</v>
      </c>
      <c r="Y219" s="157">
        <v>2021</v>
      </c>
      <c r="Z219" s="157" t="str">
        <f t="shared" si="552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51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53"/>
        <v>30/1/1994</v>
      </c>
      <c r="W220" s="157">
        <v>5</v>
      </c>
      <c r="X220" s="157">
        <v>10</v>
      </c>
      <c r="Y220" s="157">
        <v>2021</v>
      </c>
      <c r="Z220" s="157" t="str">
        <f t="shared" si="552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51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53"/>
        <v>30/1/1994</v>
      </c>
      <c r="W221" s="157">
        <v>5</v>
      </c>
      <c r="X221" s="157">
        <v>10</v>
      </c>
      <c r="Y221" s="157">
        <v>2021</v>
      </c>
      <c r="Z221" s="157" t="str">
        <f t="shared" si="552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51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53"/>
        <v>30/1/1994</v>
      </c>
      <c r="W222" s="157">
        <v>5</v>
      </c>
      <c r="X222" s="157">
        <v>10</v>
      </c>
      <c r="Y222" s="157">
        <v>2021</v>
      </c>
      <c r="Z222" s="157" t="str">
        <f t="shared" si="552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51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53"/>
        <v>30/1/1994</v>
      </c>
      <c r="W223" s="157">
        <v>5</v>
      </c>
      <c r="X223" s="157">
        <v>10</v>
      </c>
      <c r="Y223" s="157">
        <v>2021</v>
      </c>
      <c r="Z223" s="157" t="str">
        <f t="shared" si="552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54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53"/>
        <v>30/1/1994</v>
      </c>
      <c r="W224" s="157">
        <v>5</v>
      </c>
      <c r="X224" s="157">
        <v>10</v>
      </c>
      <c r="Y224" s="157">
        <v>2021</v>
      </c>
      <c r="Z224" s="157" t="str">
        <f t="shared" si="552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54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53"/>
        <v>30/1/1994</v>
      </c>
      <c r="W225" s="157">
        <v>5</v>
      </c>
      <c r="X225" s="157">
        <v>10</v>
      </c>
      <c r="Y225" s="157">
        <v>2021</v>
      </c>
      <c r="Z225" s="157" t="str">
        <f t="shared" si="552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54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53"/>
        <v>30/1/1994</v>
      </c>
      <c r="W226" s="157">
        <v>5</v>
      </c>
      <c r="X226" s="157">
        <v>10</v>
      </c>
      <c r="Y226" s="157">
        <v>2021</v>
      </c>
      <c r="Z226" s="157" t="str">
        <f t="shared" si="552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54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53"/>
        <v>30/1/1994</v>
      </c>
      <c r="W227" s="157">
        <v>5</v>
      </c>
      <c r="X227" s="157">
        <v>10</v>
      </c>
      <c r="Y227" s="157">
        <v>2021</v>
      </c>
      <c r="Z227" s="157" t="str">
        <f t="shared" si="552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54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53"/>
        <v>30/1/1994</v>
      </c>
      <c r="W228" s="157">
        <v>5</v>
      </c>
      <c r="X228" s="157">
        <v>10</v>
      </c>
      <c r="Y228" s="157">
        <v>2021</v>
      </c>
      <c r="Z228" s="157" t="str">
        <f t="shared" si="552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54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53"/>
        <v>30/1/1994</v>
      </c>
      <c r="W229" s="157">
        <v>5</v>
      </c>
      <c r="X229" s="157">
        <v>10</v>
      </c>
      <c r="Y229" s="157">
        <v>2021</v>
      </c>
      <c r="Z229" s="157" t="str">
        <f t="shared" si="552"/>
        <v>5/10/2021</v>
      </c>
    </row>
    <row r="230" spans="1:26" s="166" customFormat="1" ht="15.6" x14ac:dyDescent="0.3">
      <c r="A230" s="159" t="s">
        <v>117</v>
      </c>
      <c r="B230" s="5">
        <v>9</v>
      </c>
      <c r="C230" s="166" t="s">
        <v>176</v>
      </c>
      <c r="D230" s="5" t="s">
        <v>0</v>
      </c>
      <c r="E230" s="161" t="s">
        <v>210</v>
      </c>
      <c r="F230" s="167" t="s">
        <v>22</v>
      </c>
      <c r="G230" s="160">
        <v>9</v>
      </c>
      <c r="H230" s="160" t="s">
        <v>195</v>
      </c>
      <c r="J230" s="160" t="str">
        <f t="shared" si="554"/>
        <v>ProVisioNET_study_203_03_zed</v>
      </c>
      <c r="K230" s="165" t="s">
        <v>188</v>
      </c>
      <c r="L230" s="5" t="s">
        <v>178</v>
      </c>
      <c r="M230" s="5" t="s">
        <v>215</v>
      </c>
      <c r="N230" s="5">
        <v>3</v>
      </c>
      <c r="O230" s="166" t="s">
        <v>218</v>
      </c>
      <c r="P230" s="5">
        <v>3</v>
      </c>
      <c r="Q230" s="160" t="s">
        <v>11</v>
      </c>
      <c r="R230" s="160" t="s">
        <v>18</v>
      </c>
      <c r="S230" s="5">
        <v>30</v>
      </c>
      <c r="T230" s="5">
        <v>1</v>
      </c>
      <c r="U230" s="5">
        <v>1994</v>
      </c>
      <c r="V230" s="5" t="str">
        <f t="shared" si="553"/>
        <v>30/1/1994</v>
      </c>
      <c r="W230" s="160">
        <v>5</v>
      </c>
      <c r="X230" s="160">
        <v>10</v>
      </c>
      <c r="Y230" s="160">
        <v>2021</v>
      </c>
      <c r="Z230" s="160" t="str">
        <f t="shared" si="552"/>
        <v>5/10/2021</v>
      </c>
    </row>
    <row r="231" spans="1:26" s="18" customFormat="1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54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47" t="s">
        <v>11</v>
      </c>
      <c r="R231" s="147" t="s">
        <v>18</v>
      </c>
      <c r="S231" s="147">
        <v>28</v>
      </c>
      <c r="T231" s="147">
        <v>8</v>
      </c>
      <c r="U231" s="147">
        <v>1998</v>
      </c>
      <c r="V231" s="147" t="str">
        <f>S231&amp;"/"&amp;T231&amp;"/"&amp;U231</f>
        <v>28/8/1998</v>
      </c>
      <c r="W231" s="147">
        <v>6</v>
      </c>
      <c r="X231" s="147">
        <v>10</v>
      </c>
      <c r="Y231" s="147">
        <v>2021</v>
      </c>
      <c r="Z231" s="147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55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56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55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57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56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55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57"/>
        <v>28/8/1998</v>
      </c>
      <c r="W234" s="157">
        <v>6</v>
      </c>
      <c r="X234" s="157">
        <v>10</v>
      </c>
      <c r="Y234" s="157">
        <v>2021</v>
      </c>
      <c r="Z234" s="157" t="str">
        <f t="shared" si="556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55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57"/>
        <v>28/8/1998</v>
      </c>
      <c r="W235" s="157">
        <v>6</v>
      </c>
      <c r="X235" s="157">
        <v>10</v>
      </c>
      <c r="Y235" s="157">
        <v>2021</v>
      </c>
      <c r="Z235" s="157" t="str">
        <f t="shared" si="556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55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57"/>
        <v>28/8/1998</v>
      </c>
      <c r="W236" s="157">
        <v>6</v>
      </c>
      <c r="X236" s="157">
        <v>10</v>
      </c>
      <c r="Y236" s="157">
        <v>2021</v>
      </c>
      <c r="Z236" s="157" t="str">
        <f t="shared" si="556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55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57"/>
        <v>28/8/1998</v>
      </c>
      <c r="W237" s="157">
        <v>6</v>
      </c>
      <c r="X237" s="157">
        <v>10</v>
      </c>
      <c r="Y237" s="157">
        <v>2021</v>
      </c>
      <c r="Z237" s="157" t="str">
        <f t="shared" si="556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55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57"/>
        <v>28/8/1998</v>
      </c>
      <c r="W238" s="157">
        <v>6</v>
      </c>
      <c r="X238" s="157">
        <v>10</v>
      </c>
      <c r="Y238" s="157">
        <v>2021</v>
      </c>
      <c r="Z238" s="157" t="str">
        <f t="shared" si="556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55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57"/>
        <v>28/8/1998</v>
      </c>
      <c r="W239" s="157">
        <v>6</v>
      </c>
      <c r="X239" s="157">
        <v>10</v>
      </c>
      <c r="Y239" s="157">
        <v>2021</v>
      </c>
      <c r="Z239" s="157" t="str">
        <f t="shared" si="556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58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57"/>
        <v>28/8/1998</v>
      </c>
      <c r="W240" s="157">
        <v>6</v>
      </c>
      <c r="X240" s="157">
        <v>10</v>
      </c>
      <c r="Y240" s="157">
        <v>2021</v>
      </c>
      <c r="Z240" s="157" t="str">
        <f t="shared" si="556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58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57"/>
        <v>28/8/1998</v>
      </c>
      <c r="W241" s="157">
        <v>6</v>
      </c>
      <c r="X241" s="157">
        <v>10</v>
      </c>
      <c r="Y241" s="157">
        <v>2021</v>
      </c>
      <c r="Z241" s="157" t="str">
        <f t="shared" si="556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58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57"/>
        <v>28/8/1998</v>
      </c>
      <c r="W242" s="157">
        <v>6</v>
      </c>
      <c r="X242" s="157">
        <v>10</v>
      </c>
      <c r="Y242" s="157">
        <v>2021</v>
      </c>
      <c r="Z242" s="157" t="str">
        <f t="shared" si="556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58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57"/>
        <v>28/8/1998</v>
      </c>
      <c r="W243" s="157">
        <v>6</v>
      </c>
      <c r="X243" s="157">
        <v>10</v>
      </c>
      <c r="Y243" s="157">
        <v>2021</v>
      </c>
      <c r="Z243" s="157" t="str">
        <f t="shared" si="556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58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57"/>
        <v>28/8/1998</v>
      </c>
      <c r="W244" s="157">
        <v>6</v>
      </c>
      <c r="X244" s="157">
        <v>10</v>
      </c>
      <c r="Y244" s="157">
        <v>2021</v>
      </c>
      <c r="Z244" s="157" t="str">
        <f t="shared" si="556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58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57"/>
        <v>28/8/1998</v>
      </c>
      <c r="W245" s="157">
        <v>6</v>
      </c>
      <c r="X245" s="157">
        <v>10</v>
      </c>
      <c r="Y245" s="157">
        <v>2021</v>
      </c>
      <c r="Z245" s="157" t="str">
        <f t="shared" si="556"/>
        <v>6/10/2021</v>
      </c>
    </row>
    <row r="246" spans="1:26" s="166" customFormat="1" ht="15.6" x14ac:dyDescent="0.3">
      <c r="A246" s="159" t="s">
        <v>117</v>
      </c>
      <c r="B246" s="5">
        <v>10</v>
      </c>
      <c r="C246" s="166" t="s">
        <v>176</v>
      </c>
      <c r="D246" s="5" t="s">
        <v>0</v>
      </c>
      <c r="E246" s="161" t="s">
        <v>219</v>
      </c>
      <c r="F246" s="167" t="s">
        <v>213</v>
      </c>
      <c r="G246" s="160">
        <v>10</v>
      </c>
      <c r="H246" s="160" t="s">
        <v>195</v>
      </c>
      <c r="J246" s="160" t="str">
        <f t="shared" si="558"/>
        <v>ProVisioNET_study_108_07_zed</v>
      </c>
      <c r="K246" s="165" t="s">
        <v>188</v>
      </c>
      <c r="L246" s="5" t="s">
        <v>178</v>
      </c>
      <c r="M246" s="5" t="s">
        <v>183</v>
      </c>
      <c r="N246" s="5">
        <v>7</v>
      </c>
      <c r="O246" s="166" t="s">
        <v>218</v>
      </c>
      <c r="P246" s="5">
        <v>0</v>
      </c>
      <c r="Q246" s="160" t="s">
        <v>11</v>
      </c>
      <c r="R246" s="160" t="s">
        <v>18</v>
      </c>
      <c r="S246" s="5">
        <v>28</v>
      </c>
      <c r="T246" s="5">
        <v>8</v>
      </c>
      <c r="U246" s="5">
        <v>1998</v>
      </c>
      <c r="V246" s="168" t="str">
        <f t="shared" si="557"/>
        <v>28/8/1998</v>
      </c>
      <c r="W246" s="160">
        <v>6</v>
      </c>
      <c r="X246" s="160">
        <v>10</v>
      </c>
      <c r="Y246" s="160">
        <v>2021</v>
      </c>
      <c r="Z246" s="160" t="str">
        <f t="shared" si="556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58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59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60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59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61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60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59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61"/>
        <v>14/5/1997</v>
      </c>
      <c r="W250" s="157">
        <v>13</v>
      </c>
      <c r="X250" s="157">
        <v>10</v>
      </c>
      <c r="Y250" s="157">
        <v>2021</v>
      </c>
      <c r="Z250" s="157" t="str">
        <f t="shared" si="560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59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61"/>
        <v>14/5/1997</v>
      </c>
      <c r="W251" s="157">
        <v>13</v>
      </c>
      <c r="X251" s="157">
        <v>10</v>
      </c>
      <c r="Y251" s="157">
        <v>2021</v>
      </c>
      <c r="Z251" s="157" t="str">
        <f t="shared" si="560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59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61"/>
        <v>14/5/1997</v>
      </c>
      <c r="W252" s="157">
        <v>13</v>
      </c>
      <c r="X252" s="157">
        <v>10</v>
      </c>
      <c r="Y252" s="157">
        <v>2021</v>
      </c>
      <c r="Z252" s="157" t="str">
        <f t="shared" si="560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59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61"/>
        <v>14/5/1997</v>
      </c>
      <c r="W253" s="157">
        <v>13</v>
      </c>
      <c r="X253" s="157">
        <v>10</v>
      </c>
      <c r="Y253" s="157">
        <v>2021</v>
      </c>
      <c r="Z253" s="157" t="str">
        <f t="shared" si="560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59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61"/>
        <v>14/5/1997</v>
      </c>
      <c r="W254" s="157">
        <v>13</v>
      </c>
      <c r="X254" s="157">
        <v>10</v>
      </c>
      <c r="Y254" s="157">
        <v>2021</v>
      </c>
      <c r="Z254" s="157" t="str">
        <f t="shared" si="560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59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61"/>
        <v>14/5/1997</v>
      </c>
      <c r="W255" s="157">
        <v>13</v>
      </c>
      <c r="X255" s="157">
        <v>10</v>
      </c>
      <c r="Y255" s="157">
        <v>2021</v>
      </c>
      <c r="Z255" s="157" t="str">
        <f t="shared" si="560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62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61"/>
        <v>14/5/1997</v>
      </c>
      <c r="W256" s="157">
        <v>13</v>
      </c>
      <c r="X256" s="157">
        <v>10</v>
      </c>
      <c r="Y256" s="157">
        <v>2021</v>
      </c>
      <c r="Z256" s="157" t="str">
        <f t="shared" si="560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62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61"/>
        <v>14/5/1997</v>
      </c>
      <c r="W257" s="157">
        <v>13</v>
      </c>
      <c r="X257" s="157">
        <v>10</v>
      </c>
      <c r="Y257" s="157">
        <v>2021</v>
      </c>
      <c r="Z257" s="157" t="str">
        <f t="shared" si="560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62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61"/>
        <v>14/5/1997</v>
      </c>
      <c r="W258" s="157">
        <v>13</v>
      </c>
      <c r="X258" s="157">
        <v>10</v>
      </c>
      <c r="Y258" s="157">
        <v>2021</v>
      </c>
      <c r="Z258" s="157" t="str">
        <f t="shared" si="560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62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61"/>
        <v>14/5/1997</v>
      </c>
      <c r="W259" s="157">
        <v>13</v>
      </c>
      <c r="X259" s="157">
        <v>10</v>
      </c>
      <c r="Y259" s="157">
        <v>2021</v>
      </c>
      <c r="Z259" s="157" t="str">
        <f t="shared" si="560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62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61"/>
        <v>14/5/1997</v>
      </c>
      <c r="W260" s="157">
        <v>13</v>
      </c>
      <c r="X260" s="157">
        <v>10</v>
      </c>
      <c r="Y260" s="157">
        <v>2021</v>
      </c>
      <c r="Z260" s="157" t="str">
        <f t="shared" si="560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62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61"/>
        <v>14/5/1997</v>
      </c>
      <c r="W261" s="157">
        <v>13</v>
      </c>
      <c r="X261" s="157">
        <v>10</v>
      </c>
      <c r="Y261" s="157">
        <v>2021</v>
      </c>
      <c r="Z261" s="157" t="str">
        <f t="shared" si="560"/>
        <v>13/10/2021</v>
      </c>
    </row>
    <row r="262" spans="1:26" s="166" customFormat="1" ht="15.6" x14ac:dyDescent="0.3">
      <c r="A262" s="159" t="s">
        <v>117</v>
      </c>
      <c r="B262" s="5">
        <v>11</v>
      </c>
      <c r="C262" s="166" t="s">
        <v>176</v>
      </c>
      <c r="D262" s="5" t="s">
        <v>0</v>
      </c>
      <c r="E262" s="161" t="s">
        <v>219</v>
      </c>
      <c r="F262" s="167" t="s">
        <v>220</v>
      </c>
      <c r="G262" s="160">
        <v>11</v>
      </c>
      <c r="H262" s="160" t="s">
        <v>195</v>
      </c>
      <c r="J262" s="160" t="str">
        <f t="shared" si="562"/>
        <v>ProVisioNET_study_108_08_zed</v>
      </c>
      <c r="K262" s="165"/>
      <c r="L262" s="5" t="s">
        <v>178</v>
      </c>
      <c r="M262" s="5" t="s">
        <v>193</v>
      </c>
      <c r="N262" s="5">
        <v>10</v>
      </c>
      <c r="O262" s="5" t="s">
        <v>185</v>
      </c>
      <c r="P262" s="5">
        <v>0</v>
      </c>
      <c r="Q262" s="160" t="s">
        <v>11</v>
      </c>
      <c r="R262" s="160" t="s">
        <v>18</v>
      </c>
      <c r="S262" s="5">
        <v>14</v>
      </c>
      <c r="T262" s="5">
        <v>5</v>
      </c>
      <c r="U262" s="5">
        <v>1997</v>
      </c>
      <c r="V262" s="168" t="str">
        <f t="shared" si="561"/>
        <v>14/5/1997</v>
      </c>
      <c r="W262" s="160">
        <v>13</v>
      </c>
      <c r="X262" s="160">
        <v>10</v>
      </c>
      <c r="Y262" s="160">
        <v>2021</v>
      </c>
      <c r="Z262" s="160" t="str">
        <f t="shared" si="560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62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63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64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63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65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64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63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65"/>
        <v>7/4/1998</v>
      </c>
      <c r="W266" s="157">
        <v>18</v>
      </c>
      <c r="X266" s="157">
        <v>10</v>
      </c>
      <c r="Y266" s="157">
        <v>2021</v>
      </c>
      <c r="Z266" s="157" t="str">
        <f t="shared" si="564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63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65"/>
        <v>7/4/1998</v>
      </c>
      <c r="W267" s="157">
        <v>18</v>
      </c>
      <c r="X267" s="157">
        <v>10</v>
      </c>
      <c r="Y267" s="157">
        <v>2021</v>
      </c>
      <c r="Z267" s="157" t="str">
        <f t="shared" si="564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63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65"/>
        <v>7/4/1998</v>
      </c>
      <c r="W268" s="157">
        <v>18</v>
      </c>
      <c r="X268" s="157">
        <v>10</v>
      </c>
      <c r="Y268" s="157">
        <v>2021</v>
      </c>
      <c r="Z268" s="157" t="str">
        <f t="shared" si="564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63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65"/>
        <v>7/4/1998</v>
      </c>
      <c r="W269" s="157">
        <v>18</v>
      </c>
      <c r="X269" s="157">
        <v>10</v>
      </c>
      <c r="Y269" s="157">
        <v>2021</v>
      </c>
      <c r="Z269" s="157" t="str">
        <f t="shared" si="564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63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65"/>
        <v>7/4/1998</v>
      </c>
      <c r="W270" s="157">
        <v>18</v>
      </c>
      <c r="X270" s="157">
        <v>10</v>
      </c>
      <c r="Y270" s="157">
        <v>2021</v>
      </c>
      <c r="Z270" s="157" t="str">
        <f t="shared" si="564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63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65"/>
        <v>7/4/1998</v>
      </c>
      <c r="W271" s="157">
        <v>18</v>
      </c>
      <c r="X271" s="157">
        <v>10</v>
      </c>
      <c r="Y271" s="157">
        <v>2021</v>
      </c>
      <c r="Z271" s="157" t="str">
        <f t="shared" si="564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66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65"/>
        <v>7/4/1998</v>
      </c>
      <c r="W272" s="157">
        <v>18</v>
      </c>
      <c r="X272" s="157">
        <v>10</v>
      </c>
      <c r="Y272" s="157">
        <v>2021</v>
      </c>
      <c r="Z272" s="157" t="str">
        <f t="shared" si="564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66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65"/>
        <v>7/4/1998</v>
      </c>
      <c r="W273" s="157">
        <v>18</v>
      </c>
      <c r="X273" s="157">
        <v>10</v>
      </c>
      <c r="Y273" s="157">
        <v>2021</v>
      </c>
      <c r="Z273" s="157" t="str">
        <f t="shared" si="564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66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65"/>
        <v>7/4/1998</v>
      </c>
      <c r="W274" s="157">
        <v>18</v>
      </c>
      <c r="X274" s="157">
        <v>10</v>
      </c>
      <c r="Y274" s="157">
        <v>2021</v>
      </c>
      <c r="Z274" s="157" t="str">
        <f t="shared" si="564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66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65"/>
        <v>7/4/1998</v>
      </c>
      <c r="W275" s="157">
        <v>18</v>
      </c>
      <c r="X275" s="157">
        <v>10</v>
      </c>
      <c r="Y275" s="157">
        <v>2021</v>
      </c>
      <c r="Z275" s="157" t="str">
        <f t="shared" si="564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66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65"/>
        <v>7/4/1998</v>
      </c>
      <c r="W276" s="157">
        <v>18</v>
      </c>
      <c r="X276" s="157">
        <v>10</v>
      </c>
      <c r="Y276" s="157">
        <v>2021</v>
      </c>
      <c r="Z276" s="157" t="str">
        <f t="shared" si="564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66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65"/>
        <v>7/4/1998</v>
      </c>
      <c r="W277" s="157">
        <v>18</v>
      </c>
      <c r="X277" s="157">
        <v>10</v>
      </c>
      <c r="Y277" s="157">
        <v>2021</v>
      </c>
      <c r="Z277" s="157" t="str">
        <f t="shared" si="564"/>
        <v>18/10/2021</v>
      </c>
    </row>
    <row r="278" spans="1:26" s="166" customFormat="1" ht="15.6" x14ac:dyDescent="0.3">
      <c r="A278" s="159" t="s">
        <v>117</v>
      </c>
      <c r="B278" s="5">
        <v>12</v>
      </c>
      <c r="C278" s="166" t="s">
        <v>176</v>
      </c>
      <c r="D278" s="5" t="s">
        <v>0</v>
      </c>
      <c r="E278" s="161" t="s">
        <v>221</v>
      </c>
      <c r="F278" s="167" t="s">
        <v>20</v>
      </c>
      <c r="G278" s="160">
        <v>12</v>
      </c>
      <c r="H278" s="160" t="s">
        <v>195</v>
      </c>
      <c r="J278" s="160" t="str">
        <f t="shared" si="566"/>
        <v>ProVisioNET_study_109_01_zed</v>
      </c>
      <c r="K278" s="165"/>
      <c r="L278" s="5" t="s">
        <v>196</v>
      </c>
      <c r="M278" s="5" t="s">
        <v>193</v>
      </c>
      <c r="N278" s="5">
        <v>10</v>
      </c>
      <c r="O278" s="5" t="s">
        <v>222</v>
      </c>
      <c r="P278" s="5">
        <v>0</v>
      </c>
      <c r="Q278" s="160" t="s">
        <v>11</v>
      </c>
      <c r="R278" s="160" t="s">
        <v>18</v>
      </c>
      <c r="S278" s="5">
        <v>7</v>
      </c>
      <c r="T278" s="5">
        <v>4</v>
      </c>
      <c r="U278" s="5">
        <v>1998</v>
      </c>
      <c r="V278" s="168" t="str">
        <f t="shared" si="565"/>
        <v>7/4/1998</v>
      </c>
      <c r="W278" s="160">
        <v>18</v>
      </c>
      <c r="X278" s="160">
        <v>10</v>
      </c>
      <c r="Y278" s="160">
        <v>2021</v>
      </c>
      <c r="Z278" s="160" t="str">
        <f t="shared" si="564"/>
        <v>18/10/2021</v>
      </c>
    </row>
    <row r="279" spans="1:26" ht="15.6" x14ac:dyDescent="0.3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66"/>
        <v>ProVisioNET_study_110_02_label</v>
      </c>
      <c r="K279" s="147" t="s">
        <v>115</v>
      </c>
      <c r="L279" s="151" t="s">
        <v>178</v>
      </c>
      <c r="M279" s="147" t="s">
        <v>183</v>
      </c>
      <c r="N279" s="147">
        <v>8</v>
      </c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6" x14ac:dyDescent="0.3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67">CONCATENATE(C280,"_",D280,"_",E280,"_",F280,"_",H280,"_",I280)</f>
        <v>ProVisioNET_study_110_02_cam1_1</v>
      </c>
      <c r="K280" s="156" t="s">
        <v>188</v>
      </c>
      <c r="L280" s="3" t="s">
        <v>178</v>
      </c>
      <c r="M280" s="3" t="s">
        <v>183</v>
      </c>
      <c r="N280" s="3">
        <v>8</v>
      </c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68">W280&amp;"/"&amp;X280&amp;"/"&amp;Y280</f>
        <v>8/11/2021</v>
      </c>
    </row>
    <row r="281" spans="1:26" ht="15.6" x14ac:dyDescent="0.3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67"/>
        <v>ProVisioNET_study_110_02_cam1_2</v>
      </c>
      <c r="K281" s="156" t="s">
        <v>188</v>
      </c>
      <c r="L281" s="3" t="s">
        <v>178</v>
      </c>
      <c r="M281" s="3" t="s">
        <v>183</v>
      </c>
      <c r="N281" s="3">
        <v>8</v>
      </c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69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68"/>
        <v>8/11/2021</v>
      </c>
    </row>
    <row r="282" spans="1:26" ht="15.6" x14ac:dyDescent="0.3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67"/>
        <v>ProVisioNET_study_110_02_cam2_1</v>
      </c>
      <c r="K282" s="156" t="s">
        <v>188</v>
      </c>
      <c r="L282" s="3" t="s">
        <v>178</v>
      </c>
      <c r="M282" s="3" t="s">
        <v>183</v>
      </c>
      <c r="N282" s="3">
        <v>8</v>
      </c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69"/>
        <v>18/8/1998</v>
      </c>
      <c r="W282" s="157">
        <v>8</v>
      </c>
      <c r="X282" s="157">
        <v>11</v>
      </c>
      <c r="Y282" s="157">
        <v>2021</v>
      </c>
      <c r="Z282" s="157" t="str">
        <f t="shared" si="568"/>
        <v>8/11/2021</v>
      </c>
    </row>
    <row r="283" spans="1:26" ht="15.6" x14ac:dyDescent="0.3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67"/>
        <v>ProVisioNET_study_110_02_cam2_2</v>
      </c>
      <c r="K283" s="156" t="s">
        <v>188</v>
      </c>
      <c r="L283" s="3" t="s">
        <v>178</v>
      </c>
      <c r="M283" s="3" t="s">
        <v>183</v>
      </c>
      <c r="N283" s="3">
        <v>8</v>
      </c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69"/>
        <v>18/8/1998</v>
      </c>
      <c r="W283" s="157">
        <v>8</v>
      </c>
      <c r="X283" s="157">
        <v>11</v>
      </c>
      <c r="Y283" s="157">
        <v>2021</v>
      </c>
      <c r="Z283" s="157" t="str">
        <f t="shared" si="568"/>
        <v>8/11/2021</v>
      </c>
    </row>
    <row r="284" spans="1:26" ht="15.6" x14ac:dyDescent="0.3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67"/>
        <v>ProVisioNET_study_110_02_cam3_1</v>
      </c>
      <c r="K284" s="156" t="s">
        <v>188</v>
      </c>
      <c r="L284" s="3" t="s">
        <v>178</v>
      </c>
      <c r="M284" s="3" t="s">
        <v>183</v>
      </c>
      <c r="N284" s="3">
        <v>8</v>
      </c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69"/>
        <v>18/8/1998</v>
      </c>
      <c r="W284" s="157">
        <v>8</v>
      </c>
      <c r="X284" s="157">
        <v>11</v>
      </c>
      <c r="Y284" s="157">
        <v>2021</v>
      </c>
      <c r="Z284" s="157" t="str">
        <f t="shared" si="568"/>
        <v>8/11/2021</v>
      </c>
    </row>
    <row r="285" spans="1:26" ht="15.6" x14ac:dyDescent="0.3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67"/>
        <v>ProVisioNET_study_110_02_cam3_2</v>
      </c>
      <c r="K285" s="156" t="s">
        <v>188</v>
      </c>
      <c r="L285" s="3" t="s">
        <v>178</v>
      </c>
      <c r="M285" s="3" t="s">
        <v>183</v>
      </c>
      <c r="N285" s="3">
        <v>8</v>
      </c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69"/>
        <v>18/8/1998</v>
      </c>
      <c r="W285" s="157">
        <v>8</v>
      </c>
      <c r="X285" s="157">
        <v>11</v>
      </c>
      <c r="Y285" s="157">
        <v>2021</v>
      </c>
      <c r="Z285" s="157" t="str">
        <f t="shared" si="568"/>
        <v>8/11/2021</v>
      </c>
    </row>
    <row r="286" spans="1:26" ht="15.6" x14ac:dyDescent="0.3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67"/>
        <v>ProVisioNET_study_110_02_cam4_1</v>
      </c>
      <c r="K286" s="156" t="s">
        <v>188</v>
      </c>
      <c r="L286" s="3" t="s">
        <v>178</v>
      </c>
      <c r="M286" s="3" t="s">
        <v>183</v>
      </c>
      <c r="N286" s="3">
        <v>8</v>
      </c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69"/>
        <v>18/8/1998</v>
      </c>
      <c r="W286" s="157">
        <v>8</v>
      </c>
      <c r="X286" s="157">
        <v>11</v>
      </c>
      <c r="Y286" s="157">
        <v>2021</v>
      </c>
      <c r="Z286" s="157" t="str">
        <f t="shared" si="568"/>
        <v>8/11/2021</v>
      </c>
    </row>
    <row r="287" spans="1:26" ht="15.6" x14ac:dyDescent="0.3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67"/>
        <v>ProVisioNET_study_110_02_cam4_2</v>
      </c>
      <c r="K287" s="156" t="s">
        <v>188</v>
      </c>
      <c r="L287" s="3" t="s">
        <v>178</v>
      </c>
      <c r="M287" s="3" t="s">
        <v>183</v>
      </c>
      <c r="N287" s="3">
        <v>8</v>
      </c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69"/>
        <v>18/8/1998</v>
      </c>
      <c r="W287" s="157">
        <v>8</v>
      </c>
      <c r="X287" s="157">
        <v>11</v>
      </c>
      <c r="Y287" s="157">
        <v>2021</v>
      </c>
      <c r="Z287" s="157" t="str">
        <f t="shared" si="568"/>
        <v>8/11/2021</v>
      </c>
    </row>
    <row r="288" spans="1:26" ht="15.6" x14ac:dyDescent="0.3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70">CONCATENATE(C288,"_",D288,"_",E288,"_",F288,"_",H288)</f>
        <v>ProVisioNET_study_110_02_glasses</v>
      </c>
      <c r="K288" s="156" t="s">
        <v>188</v>
      </c>
      <c r="L288" s="3" t="s">
        <v>178</v>
      </c>
      <c r="M288" s="3" t="s">
        <v>183</v>
      </c>
      <c r="N288" s="3">
        <v>8</v>
      </c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69"/>
        <v>18/8/1998</v>
      </c>
      <c r="W288" s="157">
        <v>8</v>
      </c>
      <c r="X288" s="157">
        <v>11</v>
      </c>
      <c r="Y288" s="157">
        <v>2021</v>
      </c>
      <c r="Z288" s="157" t="str">
        <f t="shared" si="568"/>
        <v>8/11/2021</v>
      </c>
    </row>
    <row r="289" spans="1:26" ht="15.6" x14ac:dyDescent="0.3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70"/>
        <v>ProVisioNET_study_110_02_ambient</v>
      </c>
      <c r="K289" s="156" t="s">
        <v>188</v>
      </c>
      <c r="L289" s="3" t="s">
        <v>178</v>
      </c>
      <c r="M289" s="3" t="s">
        <v>183</v>
      </c>
      <c r="N289" s="3">
        <v>8</v>
      </c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69"/>
        <v>18/8/1998</v>
      </c>
      <c r="W289" s="157">
        <v>8</v>
      </c>
      <c r="X289" s="157">
        <v>11</v>
      </c>
      <c r="Y289" s="157">
        <v>2021</v>
      </c>
      <c r="Z289" s="157" t="str">
        <f t="shared" si="568"/>
        <v>8/11/2021</v>
      </c>
    </row>
    <row r="290" spans="1:26" ht="15.6" x14ac:dyDescent="0.3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70"/>
        <v>ProVisioNET_study_110_02_ETrawdata</v>
      </c>
      <c r="K290" s="156" t="s">
        <v>188</v>
      </c>
      <c r="L290" s="3" t="s">
        <v>178</v>
      </c>
      <c r="M290" s="3" t="s">
        <v>183</v>
      </c>
      <c r="N290" s="3">
        <v>8</v>
      </c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69"/>
        <v>18/8/1998</v>
      </c>
      <c r="W290" s="157">
        <v>8</v>
      </c>
      <c r="X290" s="157">
        <v>11</v>
      </c>
      <c r="Y290" s="157">
        <v>2021</v>
      </c>
      <c r="Z290" s="157" t="str">
        <f t="shared" si="568"/>
        <v>8/11/2021</v>
      </c>
    </row>
    <row r="291" spans="1:26" ht="15.6" x14ac:dyDescent="0.3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70"/>
        <v>ProVisioNET_study_110_02_sri_obs</v>
      </c>
      <c r="K291" s="156" t="s">
        <v>188</v>
      </c>
      <c r="L291" s="3" t="s">
        <v>178</v>
      </c>
      <c r="M291" s="3" t="s">
        <v>183</v>
      </c>
      <c r="N291" s="3">
        <v>8</v>
      </c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69"/>
        <v>18/8/1998</v>
      </c>
      <c r="W291" s="157">
        <v>8</v>
      </c>
      <c r="X291" s="157">
        <v>11</v>
      </c>
      <c r="Y291" s="157">
        <v>2021</v>
      </c>
      <c r="Z291" s="157" t="str">
        <f t="shared" si="568"/>
        <v>8/11/2021</v>
      </c>
    </row>
    <row r="292" spans="1:26" ht="15.6" x14ac:dyDescent="0.3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70"/>
        <v>ProVisioNET_study_110_02_sri_ambient</v>
      </c>
      <c r="K292" s="156" t="s">
        <v>188</v>
      </c>
      <c r="L292" s="3" t="s">
        <v>178</v>
      </c>
      <c r="M292" s="3" t="s">
        <v>183</v>
      </c>
      <c r="N292" s="3">
        <v>8</v>
      </c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69"/>
        <v>18/8/1998</v>
      </c>
      <c r="W292" s="157">
        <v>8</v>
      </c>
      <c r="X292" s="157">
        <v>11</v>
      </c>
      <c r="Y292" s="157">
        <v>2021</v>
      </c>
      <c r="Z292" s="157" t="str">
        <f t="shared" si="568"/>
        <v>8/11/2021</v>
      </c>
    </row>
    <row r="293" spans="1:26" ht="15.6" x14ac:dyDescent="0.3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70"/>
        <v>ProVisioNET_study_110_02_fitbit</v>
      </c>
      <c r="K293" s="156" t="s">
        <v>188</v>
      </c>
      <c r="L293" s="3" t="s">
        <v>178</v>
      </c>
      <c r="M293" s="3" t="s">
        <v>183</v>
      </c>
      <c r="N293" s="3">
        <v>8</v>
      </c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69"/>
        <v>18/8/1998</v>
      </c>
      <c r="W293" s="157">
        <v>8</v>
      </c>
      <c r="X293" s="157">
        <v>11</v>
      </c>
      <c r="Y293" s="157">
        <v>2021</v>
      </c>
      <c r="Z293" s="157" t="str">
        <f t="shared" si="568"/>
        <v>8/11/2021</v>
      </c>
    </row>
    <row r="294" spans="1:26" s="166" customFormat="1" ht="15.6" x14ac:dyDescent="0.3">
      <c r="A294" s="159" t="s">
        <v>117</v>
      </c>
      <c r="B294" s="5">
        <v>13</v>
      </c>
      <c r="C294" s="166" t="s">
        <v>176</v>
      </c>
      <c r="D294" s="5" t="s">
        <v>0</v>
      </c>
      <c r="E294" s="161" t="s">
        <v>224</v>
      </c>
      <c r="F294" s="167" t="s">
        <v>21</v>
      </c>
      <c r="G294" s="160">
        <v>13</v>
      </c>
      <c r="H294" s="160" t="s">
        <v>195</v>
      </c>
      <c r="J294" s="160" t="str">
        <f t="shared" si="570"/>
        <v>ProVisioNET_study_110_02_zed</v>
      </c>
      <c r="K294" s="165"/>
      <c r="L294" s="5" t="s">
        <v>178</v>
      </c>
      <c r="M294" s="5" t="s">
        <v>183</v>
      </c>
      <c r="N294" s="5">
        <v>8</v>
      </c>
      <c r="O294" s="5" t="s">
        <v>218</v>
      </c>
      <c r="P294" s="5">
        <v>0</v>
      </c>
      <c r="Q294" s="160" t="s">
        <v>11</v>
      </c>
      <c r="R294" s="160" t="s">
        <v>18</v>
      </c>
      <c r="S294" s="5">
        <v>18</v>
      </c>
      <c r="T294" s="5">
        <v>8</v>
      </c>
      <c r="U294" s="5">
        <v>1998</v>
      </c>
      <c r="V294" s="168" t="str">
        <f t="shared" si="569"/>
        <v>18/8/1998</v>
      </c>
      <c r="W294" s="160">
        <v>8</v>
      </c>
      <c r="X294" s="160">
        <v>11</v>
      </c>
      <c r="Y294" s="160">
        <v>2021</v>
      </c>
      <c r="Z294" s="160" t="str">
        <f t="shared" si="568"/>
        <v>8/11/2021</v>
      </c>
    </row>
    <row r="295" spans="1:26" ht="15.6" x14ac:dyDescent="0.3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70"/>
        <v>ProVisioNET_study_204_04_label</v>
      </c>
      <c r="K295" s="147" t="s">
        <v>115</v>
      </c>
      <c r="L295" s="151" t="s">
        <v>196</v>
      </c>
      <c r="M295" s="147" t="s">
        <v>183</v>
      </c>
      <c r="N295" s="147">
        <v>7</v>
      </c>
      <c r="O295" s="147" t="s">
        <v>218</v>
      </c>
      <c r="P295" s="147">
        <v>37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6" x14ac:dyDescent="0.3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71">CONCATENATE(C296,"_",D296,"_",E296,"_",F296,"_",H296,"_",I296)</f>
        <v>ProVisioNET_study_204_04_cam1_1</v>
      </c>
      <c r="K296" s="156" t="s">
        <v>188</v>
      </c>
      <c r="L296" s="3" t="s">
        <v>196</v>
      </c>
      <c r="M296" s="3" t="s">
        <v>183</v>
      </c>
      <c r="N296" s="3">
        <v>7</v>
      </c>
      <c r="O296" s="3" t="s">
        <v>218</v>
      </c>
      <c r="P296" s="3">
        <v>37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03" si="572">W296&amp;"/"&amp;X296&amp;"/"&amp;Y296</f>
        <v>12/11/2021</v>
      </c>
    </row>
    <row r="297" spans="1:26" ht="15.6" x14ac:dyDescent="0.3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71"/>
        <v>ProVisioNET_study_204_04_cam1_2</v>
      </c>
      <c r="K297" s="156" t="s">
        <v>188</v>
      </c>
      <c r="L297" s="3" t="s">
        <v>196</v>
      </c>
      <c r="M297" s="3" t="s">
        <v>183</v>
      </c>
      <c r="N297" s="3">
        <v>7</v>
      </c>
      <c r="O297" s="3" t="s">
        <v>218</v>
      </c>
      <c r="P297" s="3">
        <v>37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4" si="573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72"/>
        <v>12/11/2021</v>
      </c>
    </row>
    <row r="298" spans="1:26" ht="15.6" x14ac:dyDescent="0.3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119</v>
      </c>
      <c r="I298" s="150">
        <v>3</v>
      </c>
      <c r="J298" s="150" t="str">
        <f t="shared" si="571"/>
        <v>ProVisioNET_study_204_04_cam1_3</v>
      </c>
      <c r="K298" s="156" t="s">
        <v>188</v>
      </c>
      <c r="L298" s="3" t="s">
        <v>196</v>
      </c>
      <c r="M298" s="3" t="s">
        <v>183</v>
      </c>
      <c r="N298" s="3">
        <v>7</v>
      </c>
      <c r="O298" s="3" t="s">
        <v>218</v>
      </c>
      <c r="P298" s="3">
        <v>37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73"/>
        <v>7/9/1962</v>
      </c>
      <c r="W298" s="157">
        <v>12</v>
      </c>
      <c r="X298" s="157">
        <v>11</v>
      </c>
      <c r="Y298" s="157">
        <v>2021</v>
      </c>
      <c r="Z298" s="157" t="str">
        <f t="shared" si="572"/>
        <v>12/11/2021</v>
      </c>
    </row>
    <row r="299" spans="1:26" ht="15.6" x14ac:dyDescent="0.3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1</v>
      </c>
      <c r="J299" s="150" t="str">
        <f t="shared" si="571"/>
        <v>ProVisioNET_study_204_04_cam2_1</v>
      </c>
      <c r="K299" s="156" t="s">
        <v>188</v>
      </c>
      <c r="L299" s="3" t="s">
        <v>196</v>
      </c>
      <c r="M299" s="3" t="s">
        <v>183</v>
      </c>
      <c r="N299" s="3">
        <v>7</v>
      </c>
      <c r="O299" s="3" t="s">
        <v>218</v>
      </c>
      <c r="P299" s="3">
        <v>37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73"/>
        <v>7/9/1962</v>
      </c>
      <c r="W299" s="157">
        <v>12</v>
      </c>
      <c r="X299" s="157">
        <v>11</v>
      </c>
      <c r="Y299" s="157">
        <v>2021</v>
      </c>
      <c r="Z299" s="157" t="str">
        <f t="shared" si="572"/>
        <v>12/11/2021</v>
      </c>
    </row>
    <row r="300" spans="1:26" ht="15.6" x14ac:dyDescent="0.3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31</v>
      </c>
      <c r="I300" s="150">
        <v>2</v>
      </c>
      <c r="J300" s="150" t="str">
        <f t="shared" si="571"/>
        <v>ProVisioNET_study_204_04_cam2_2</v>
      </c>
      <c r="K300" s="156" t="s">
        <v>188</v>
      </c>
      <c r="L300" s="3" t="s">
        <v>196</v>
      </c>
      <c r="M300" s="3" t="s">
        <v>183</v>
      </c>
      <c r="N300" s="3">
        <v>7</v>
      </c>
      <c r="O300" s="3" t="s">
        <v>218</v>
      </c>
      <c r="P300" s="3">
        <v>37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73"/>
        <v>7/9/1962</v>
      </c>
      <c r="W300" s="157">
        <v>12</v>
      </c>
      <c r="X300" s="157">
        <v>11</v>
      </c>
      <c r="Y300" s="157">
        <v>2021</v>
      </c>
      <c r="Z300" s="157" t="str">
        <f t="shared" si="572"/>
        <v>12/11/2021</v>
      </c>
    </row>
    <row r="301" spans="1:26" ht="15.6" x14ac:dyDescent="0.3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31</v>
      </c>
      <c r="I301" s="150">
        <v>3</v>
      </c>
      <c r="J301" s="150" t="str">
        <f t="shared" si="571"/>
        <v>ProVisioNET_study_204_04_cam2_3</v>
      </c>
      <c r="K301" s="156" t="s">
        <v>188</v>
      </c>
      <c r="L301" s="3" t="s">
        <v>196</v>
      </c>
      <c r="M301" s="3" t="s">
        <v>183</v>
      </c>
      <c r="N301" s="3">
        <v>7</v>
      </c>
      <c r="O301" s="3" t="s">
        <v>218</v>
      </c>
      <c r="P301" s="3">
        <v>37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73"/>
        <v>7/9/1962</v>
      </c>
      <c r="W301" s="157">
        <v>12</v>
      </c>
      <c r="X301" s="157">
        <v>11</v>
      </c>
      <c r="Y301" s="157">
        <v>2021</v>
      </c>
      <c r="Z301" s="157" t="str">
        <f t="shared" si="572"/>
        <v>12/11/2021</v>
      </c>
    </row>
    <row r="302" spans="1:26" ht="15.6" x14ac:dyDescent="0.3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32</v>
      </c>
      <c r="I302" s="150">
        <v>1</v>
      </c>
      <c r="J302" s="150" t="str">
        <f t="shared" si="571"/>
        <v>ProVisioNET_study_204_04_cam3_1</v>
      </c>
      <c r="K302" s="156" t="s">
        <v>188</v>
      </c>
      <c r="L302" s="3" t="s">
        <v>196</v>
      </c>
      <c r="M302" s="3" t="s">
        <v>183</v>
      </c>
      <c r="N302" s="3">
        <v>7</v>
      </c>
      <c r="O302" s="3" t="s">
        <v>218</v>
      </c>
      <c r="P302" s="3">
        <v>37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73"/>
        <v>7/9/1962</v>
      </c>
      <c r="W302" s="157">
        <v>12</v>
      </c>
      <c r="X302" s="157">
        <v>11</v>
      </c>
      <c r="Y302" s="157">
        <v>2021</v>
      </c>
      <c r="Z302" s="157" t="str">
        <f t="shared" si="572"/>
        <v>12/11/2021</v>
      </c>
    </row>
    <row r="303" spans="1:26" ht="15.6" x14ac:dyDescent="0.3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32</v>
      </c>
      <c r="I303" s="150">
        <v>2</v>
      </c>
      <c r="J303" s="150" t="str">
        <f t="shared" si="571"/>
        <v>ProVisioNET_study_204_04_cam3_2</v>
      </c>
      <c r="K303" s="156" t="s">
        <v>188</v>
      </c>
      <c r="L303" s="3" t="s">
        <v>196</v>
      </c>
      <c r="M303" s="3" t="s">
        <v>183</v>
      </c>
      <c r="N303" s="3">
        <v>7</v>
      </c>
      <c r="O303" s="3" t="s">
        <v>218</v>
      </c>
      <c r="P303" s="3">
        <v>37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73"/>
        <v>7/9/1962</v>
      </c>
      <c r="W303" s="157">
        <v>12</v>
      </c>
      <c r="X303" s="157">
        <v>11</v>
      </c>
      <c r="Y303" s="157">
        <v>2021</v>
      </c>
      <c r="Z303" s="157" t="str">
        <f t="shared" si="572"/>
        <v>12/11/2021</v>
      </c>
    </row>
    <row r="304" spans="1:26" ht="15.6" x14ac:dyDescent="0.3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32</v>
      </c>
      <c r="I304" s="150">
        <v>3</v>
      </c>
      <c r="J304" s="150" t="str">
        <f t="shared" ref="J304:J306" si="574">CONCATENATE(C304,"_",D304,"_",E304,"_",F304,"_",H304,"_",I304)</f>
        <v>ProVisioNET_study_204_04_cam3_3</v>
      </c>
      <c r="K304" s="156" t="s">
        <v>188</v>
      </c>
      <c r="L304" s="3" t="s">
        <v>196</v>
      </c>
      <c r="M304" s="3" t="s">
        <v>183</v>
      </c>
      <c r="N304" s="3">
        <v>7</v>
      </c>
      <c r="O304" s="3" t="s">
        <v>218</v>
      </c>
      <c r="P304" s="3">
        <v>37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73"/>
        <v>7/9/1962</v>
      </c>
      <c r="W304" s="157">
        <v>12</v>
      </c>
      <c r="X304" s="157">
        <v>11</v>
      </c>
      <c r="Y304" s="157">
        <v>2021</v>
      </c>
      <c r="Z304" s="157" t="str">
        <f t="shared" ref="Z304:Z310" si="575">W304&amp;"/"&amp;X304&amp;"/"&amp;Y304</f>
        <v>12/11/2021</v>
      </c>
    </row>
    <row r="305" spans="1:26" ht="15.6" x14ac:dyDescent="0.3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33</v>
      </c>
      <c r="I305" s="150">
        <v>1</v>
      </c>
      <c r="J305" s="150" t="str">
        <f t="shared" si="574"/>
        <v>ProVisioNET_study_204_04_cam4_1</v>
      </c>
      <c r="K305" s="156" t="s">
        <v>188</v>
      </c>
      <c r="L305" s="3" t="s">
        <v>196</v>
      </c>
      <c r="M305" s="3" t="s">
        <v>183</v>
      </c>
      <c r="N305" s="3">
        <v>7</v>
      </c>
      <c r="O305" s="3" t="s">
        <v>218</v>
      </c>
      <c r="P305" s="3">
        <v>37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73"/>
        <v>7/9/1962</v>
      </c>
      <c r="W305" s="157">
        <v>12</v>
      </c>
      <c r="X305" s="157">
        <v>11</v>
      </c>
      <c r="Y305" s="157">
        <v>2021</v>
      </c>
      <c r="Z305" s="157" t="str">
        <f t="shared" si="575"/>
        <v>12/11/2021</v>
      </c>
    </row>
    <row r="306" spans="1:26" ht="15.6" x14ac:dyDescent="0.3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33</v>
      </c>
      <c r="I306" s="150">
        <v>2</v>
      </c>
      <c r="J306" s="150" t="str">
        <f t="shared" si="574"/>
        <v>ProVisioNET_study_204_04_cam4_2</v>
      </c>
      <c r="K306" s="156" t="s">
        <v>188</v>
      </c>
      <c r="L306" s="3" t="s">
        <v>196</v>
      </c>
      <c r="M306" s="3" t="s">
        <v>183</v>
      </c>
      <c r="N306" s="3">
        <v>7</v>
      </c>
      <c r="O306" s="3" t="s">
        <v>218</v>
      </c>
      <c r="P306" s="3">
        <v>37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73"/>
        <v>7/9/1962</v>
      </c>
      <c r="W306" s="157">
        <v>12</v>
      </c>
      <c r="X306" s="157">
        <v>11</v>
      </c>
      <c r="Y306" s="157">
        <v>2021</v>
      </c>
      <c r="Z306" s="157" t="str">
        <f t="shared" si="575"/>
        <v>12/11/2021</v>
      </c>
    </row>
    <row r="307" spans="1:26" ht="15.6" x14ac:dyDescent="0.3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33</v>
      </c>
      <c r="I307" s="150">
        <v>3</v>
      </c>
      <c r="J307" s="150" t="str">
        <f t="shared" ref="J307" si="576">CONCATENATE(C307,"_",D307,"_",E307,"_",F307,"_",H307,"_",I307)</f>
        <v>ProVisioNET_study_204_04_cam4_3</v>
      </c>
      <c r="K307" s="156" t="s">
        <v>188</v>
      </c>
      <c r="L307" s="3" t="s">
        <v>196</v>
      </c>
      <c r="M307" s="3" t="s">
        <v>183</v>
      </c>
      <c r="N307" s="3">
        <v>7</v>
      </c>
      <c r="O307" s="3" t="s">
        <v>218</v>
      </c>
      <c r="P307" s="3">
        <v>37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73"/>
        <v>7/9/1962</v>
      </c>
      <c r="W307" s="157">
        <v>12</v>
      </c>
      <c r="X307" s="157">
        <v>11</v>
      </c>
      <c r="Y307" s="157">
        <v>2021</v>
      </c>
      <c r="Z307" s="157" t="str">
        <f t="shared" si="575"/>
        <v>12/11/2021</v>
      </c>
    </row>
    <row r="308" spans="1:26" ht="15.6" x14ac:dyDescent="0.3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120</v>
      </c>
      <c r="J308" s="150" t="str">
        <f t="shared" ref="J308:J315" si="577">CONCATENATE(C308,"_",D308,"_",E308,"_",F308,"_",H308)</f>
        <v>ProVisioNET_study_204_04_glasses</v>
      </c>
      <c r="K308" s="156" t="s">
        <v>188</v>
      </c>
      <c r="L308" s="3" t="s">
        <v>196</v>
      </c>
      <c r="M308" s="3" t="s">
        <v>183</v>
      </c>
      <c r="N308" s="3">
        <v>7</v>
      </c>
      <c r="O308" s="3" t="s">
        <v>218</v>
      </c>
      <c r="P308" s="3">
        <v>37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73"/>
        <v>7/9/1962</v>
      </c>
      <c r="W308" s="157">
        <v>12</v>
      </c>
      <c r="X308" s="157">
        <v>11</v>
      </c>
      <c r="Y308" s="157">
        <v>2021</v>
      </c>
      <c r="Z308" s="157" t="str">
        <f t="shared" si="575"/>
        <v>12/11/2021</v>
      </c>
    </row>
    <row r="309" spans="1:26" ht="15.6" x14ac:dyDescent="0.3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121</v>
      </c>
      <c r="J309" s="150" t="str">
        <f t="shared" si="577"/>
        <v>ProVisioNET_study_204_04_ambient</v>
      </c>
      <c r="K309" s="156" t="s">
        <v>188</v>
      </c>
      <c r="L309" s="3" t="s">
        <v>196</v>
      </c>
      <c r="M309" s="3" t="s">
        <v>183</v>
      </c>
      <c r="N309" s="3">
        <v>7</v>
      </c>
      <c r="O309" s="3" t="s">
        <v>218</v>
      </c>
      <c r="P309" s="3">
        <v>37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73"/>
        <v>7/9/1962</v>
      </c>
      <c r="W309" s="157">
        <v>12</v>
      </c>
      <c r="X309" s="157">
        <v>11</v>
      </c>
      <c r="Y309" s="157">
        <v>2021</v>
      </c>
      <c r="Z309" s="157" t="str">
        <f t="shared" si="575"/>
        <v>12/11/2021</v>
      </c>
    </row>
    <row r="310" spans="1:26" s="166" customFormat="1" ht="15.6" x14ac:dyDescent="0.3">
      <c r="A310" s="154" t="s">
        <v>117</v>
      </c>
      <c r="B310" s="3">
        <v>14</v>
      </c>
      <c r="C310" t="s">
        <v>176</v>
      </c>
      <c r="D310" s="3" t="s">
        <v>0</v>
      </c>
      <c r="E310" s="155" t="s">
        <v>225</v>
      </c>
      <c r="F310" s="162" t="s">
        <v>23</v>
      </c>
      <c r="G310" s="150">
        <v>14</v>
      </c>
      <c r="H310" s="150" t="s">
        <v>122</v>
      </c>
      <c r="I310"/>
      <c r="J310" s="150" t="str">
        <f t="shared" si="577"/>
        <v>ProVisioNET_study_204_04_ETrawdata</v>
      </c>
      <c r="K310" s="156" t="s">
        <v>188</v>
      </c>
      <c r="L310" s="3" t="s">
        <v>196</v>
      </c>
      <c r="M310" s="3" t="s">
        <v>183</v>
      </c>
      <c r="N310" s="3">
        <v>7</v>
      </c>
      <c r="O310" s="3" t="s">
        <v>218</v>
      </c>
      <c r="P310" s="3">
        <v>37</v>
      </c>
      <c r="Q310" s="157" t="s">
        <v>11</v>
      </c>
      <c r="R310" s="157" t="s">
        <v>18</v>
      </c>
      <c r="S310" s="3">
        <v>7</v>
      </c>
      <c r="T310" s="3">
        <v>9</v>
      </c>
      <c r="U310" s="3">
        <v>1962</v>
      </c>
      <c r="V310" s="163" t="str">
        <f t="shared" si="573"/>
        <v>7/9/1962</v>
      </c>
      <c r="W310" s="157">
        <v>12</v>
      </c>
      <c r="X310" s="157">
        <v>11</v>
      </c>
      <c r="Y310" s="157">
        <v>2021</v>
      </c>
      <c r="Z310" s="157" t="str">
        <f t="shared" si="575"/>
        <v>12/11/2021</v>
      </c>
    </row>
    <row r="311" spans="1:26" ht="15.6" x14ac:dyDescent="0.3">
      <c r="A311" s="154" t="s">
        <v>117</v>
      </c>
      <c r="B311" s="3">
        <v>14</v>
      </c>
      <c r="C311" t="s">
        <v>176</v>
      </c>
      <c r="D311" s="3" t="s">
        <v>0</v>
      </c>
      <c r="E311" s="155" t="s">
        <v>225</v>
      </c>
      <c r="F311" s="162" t="s">
        <v>23</v>
      </c>
      <c r="G311" s="150">
        <v>14</v>
      </c>
      <c r="H311" s="150" t="s">
        <v>186</v>
      </c>
      <c r="J311" s="150" t="str">
        <f t="shared" si="577"/>
        <v>ProVisioNET_study_204_04_sri_obs</v>
      </c>
      <c r="K311" s="156" t="s">
        <v>188</v>
      </c>
      <c r="L311" s="3" t="s">
        <v>196</v>
      </c>
      <c r="M311" s="3" t="s">
        <v>183</v>
      </c>
      <c r="N311" s="3">
        <v>7</v>
      </c>
      <c r="O311" s="3" t="s">
        <v>218</v>
      </c>
      <c r="P311" s="3">
        <v>37</v>
      </c>
      <c r="Q311" s="157" t="s">
        <v>11</v>
      </c>
      <c r="R311" s="157" t="s">
        <v>18</v>
      </c>
      <c r="S311" s="3">
        <v>7</v>
      </c>
      <c r="T311" s="3">
        <v>9</v>
      </c>
      <c r="U311" s="3">
        <v>1962</v>
      </c>
      <c r="V311" s="163" t="str">
        <f t="shared" si="573"/>
        <v>7/9/1962</v>
      </c>
      <c r="W311" s="157">
        <v>12</v>
      </c>
      <c r="X311" s="157">
        <v>11</v>
      </c>
      <c r="Y311" s="157">
        <v>2021</v>
      </c>
      <c r="Z311" s="157" t="str">
        <f>W307&amp;"/"&amp;X307&amp;"/"&amp;Y307</f>
        <v>12/11/2021</v>
      </c>
    </row>
    <row r="312" spans="1:26" ht="15.6" x14ac:dyDescent="0.3">
      <c r="A312" s="154" t="s">
        <v>117</v>
      </c>
      <c r="B312" s="3">
        <v>14</v>
      </c>
      <c r="C312" t="s">
        <v>176</v>
      </c>
      <c r="D312" s="3" t="s">
        <v>0</v>
      </c>
      <c r="E312" s="155" t="s">
        <v>225</v>
      </c>
      <c r="F312" s="162" t="s">
        <v>23</v>
      </c>
      <c r="G312" s="150">
        <v>14</v>
      </c>
      <c r="H312" s="150" t="s">
        <v>180</v>
      </c>
      <c r="J312" s="150" t="str">
        <f t="shared" si="577"/>
        <v>ProVisioNET_study_204_04_sri_ambient</v>
      </c>
      <c r="K312" s="156" t="s">
        <v>188</v>
      </c>
      <c r="L312" s="3" t="s">
        <v>196</v>
      </c>
      <c r="M312" s="3" t="s">
        <v>183</v>
      </c>
      <c r="N312" s="3">
        <v>7</v>
      </c>
      <c r="O312" s="3" t="s">
        <v>218</v>
      </c>
      <c r="P312" s="3">
        <v>37</v>
      </c>
      <c r="Q312" s="157" t="s">
        <v>11</v>
      </c>
      <c r="R312" s="157" t="s">
        <v>18</v>
      </c>
      <c r="S312" s="3">
        <v>7</v>
      </c>
      <c r="T312" s="3">
        <v>9</v>
      </c>
      <c r="U312" s="3">
        <v>1962</v>
      </c>
      <c r="V312" s="163" t="str">
        <f t="shared" si="573"/>
        <v>7/9/1962</v>
      </c>
      <c r="W312" s="157">
        <v>12</v>
      </c>
      <c r="X312" s="157">
        <v>11</v>
      </c>
      <c r="Y312" s="157">
        <v>2021</v>
      </c>
      <c r="Z312" s="157" t="str">
        <f t="shared" ref="Z312:Z330" si="578">W312&amp;"/"&amp;X312&amp;"/"&amp;Y312</f>
        <v>12/11/2021</v>
      </c>
    </row>
    <row r="313" spans="1:26" ht="15.6" x14ac:dyDescent="0.3">
      <c r="A313" s="154" t="s">
        <v>117</v>
      </c>
      <c r="B313" s="3">
        <v>14</v>
      </c>
      <c r="C313" t="s">
        <v>176</v>
      </c>
      <c r="D313" s="3" t="s">
        <v>0</v>
      </c>
      <c r="E313" s="155" t="s">
        <v>225</v>
      </c>
      <c r="F313" s="162" t="s">
        <v>23</v>
      </c>
      <c r="G313" s="150">
        <v>14</v>
      </c>
      <c r="H313" s="150" t="s">
        <v>199</v>
      </c>
      <c r="J313" s="150" t="str">
        <f t="shared" si="577"/>
        <v>ProVisioNET_study_204_04_fitbit</v>
      </c>
      <c r="K313" s="156" t="s">
        <v>188</v>
      </c>
      <c r="L313" s="3" t="s">
        <v>196</v>
      </c>
      <c r="M313" s="3" t="s">
        <v>183</v>
      </c>
      <c r="N313" s="3">
        <v>7</v>
      </c>
      <c r="O313" s="3" t="s">
        <v>218</v>
      </c>
      <c r="P313" s="3">
        <v>37</v>
      </c>
      <c r="Q313" s="157" t="s">
        <v>11</v>
      </c>
      <c r="R313" s="157" t="s">
        <v>18</v>
      </c>
      <c r="S313" s="3">
        <v>7</v>
      </c>
      <c r="T313" s="3">
        <v>9</v>
      </c>
      <c r="U313" s="3">
        <v>1962</v>
      </c>
      <c r="V313" s="163" t="str">
        <f t="shared" si="573"/>
        <v>7/9/1962</v>
      </c>
      <c r="W313" s="157">
        <v>12</v>
      </c>
      <c r="X313" s="157">
        <v>11</v>
      </c>
      <c r="Y313" s="157">
        <v>2021</v>
      </c>
      <c r="Z313" s="157" t="str">
        <f t="shared" si="578"/>
        <v>12/11/2021</v>
      </c>
    </row>
    <row r="314" spans="1:26" ht="15.6" x14ac:dyDescent="0.3">
      <c r="A314" s="159" t="s">
        <v>117</v>
      </c>
      <c r="B314" s="5">
        <v>14</v>
      </c>
      <c r="C314" s="166" t="s">
        <v>176</v>
      </c>
      <c r="D314" s="5" t="s">
        <v>0</v>
      </c>
      <c r="E314" s="161" t="s">
        <v>225</v>
      </c>
      <c r="F314" s="167" t="s">
        <v>23</v>
      </c>
      <c r="G314" s="160">
        <v>14</v>
      </c>
      <c r="H314" s="160" t="s">
        <v>195</v>
      </c>
      <c r="I314" s="166"/>
      <c r="J314" s="160" t="str">
        <f t="shared" si="577"/>
        <v>ProVisioNET_study_204_04_zed</v>
      </c>
      <c r="K314" s="165"/>
      <c r="L314" s="5" t="s">
        <v>196</v>
      </c>
      <c r="M314" s="5" t="s">
        <v>183</v>
      </c>
      <c r="N314" s="5">
        <v>7</v>
      </c>
      <c r="O314" s="5" t="s">
        <v>218</v>
      </c>
      <c r="P314" s="5">
        <v>37</v>
      </c>
      <c r="Q314" s="160" t="s">
        <v>11</v>
      </c>
      <c r="R314" s="160" t="s">
        <v>18</v>
      </c>
      <c r="S314" s="5">
        <v>7</v>
      </c>
      <c r="T314" s="5">
        <v>9</v>
      </c>
      <c r="U314" s="5">
        <v>1962</v>
      </c>
      <c r="V314" s="168" t="str">
        <f t="shared" si="573"/>
        <v>7/9/1962</v>
      </c>
      <c r="W314" s="160">
        <v>12</v>
      </c>
      <c r="X314" s="160">
        <v>11</v>
      </c>
      <c r="Y314" s="160">
        <v>2021</v>
      </c>
      <c r="Z314" s="160" t="str">
        <f t="shared" si="578"/>
        <v>12/11/2021</v>
      </c>
    </row>
    <row r="315" spans="1:26" ht="15.6" x14ac:dyDescent="0.3">
      <c r="A315" s="146" t="s">
        <v>117</v>
      </c>
      <c r="B315" s="147">
        <v>15</v>
      </c>
      <c r="C315" s="147" t="s">
        <v>176</v>
      </c>
      <c r="D315" s="147" t="s">
        <v>0</v>
      </c>
      <c r="E315" s="148" t="s">
        <v>226</v>
      </c>
      <c r="F315" s="149" t="s">
        <v>22</v>
      </c>
      <c r="G315" s="147">
        <v>15</v>
      </c>
      <c r="H315" s="147" t="s">
        <v>117</v>
      </c>
      <c r="I315" s="147"/>
      <c r="J315" s="150" t="str">
        <f t="shared" si="577"/>
        <v>ProVisioNET_study_111_03_label</v>
      </c>
      <c r="K315" s="147" t="s">
        <v>115</v>
      </c>
      <c r="L315" s="151" t="s">
        <v>178</v>
      </c>
      <c r="M315" s="147" t="s">
        <v>214</v>
      </c>
      <c r="N315" s="147">
        <v>3</v>
      </c>
      <c r="O315" s="147" t="s">
        <v>227</v>
      </c>
      <c r="P315" s="147">
        <v>0</v>
      </c>
      <c r="Q315" s="152" t="s">
        <v>11</v>
      </c>
      <c r="R315" s="152" t="s">
        <v>18</v>
      </c>
      <c r="S315" s="152">
        <v>1</v>
      </c>
      <c r="T315" s="152">
        <v>10</v>
      </c>
      <c r="U315" s="152">
        <v>2000</v>
      </c>
      <c r="V315" s="152" t="str">
        <f>S315&amp;"/"&amp;T315&amp;"/"&amp;U315</f>
        <v>1/10/2000</v>
      </c>
      <c r="W315" s="152">
        <v>15</v>
      </c>
      <c r="X315" s="152">
        <v>11</v>
      </c>
      <c r="Y315" s="152">
        <v>2021</v>
      </c>
      <c r="Z315" s="152" t="str">
        <f t="shared" si="578"/>
        <v>15/11/2021</v>
      </c>
    </row>
    <row r="316" spans="1:26" ht="15.6" x14ac:dyDescent="0.3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119</v>
      </c>
      <c r="I316" s="3">
        <v>1</v>
      </c>
      <c r="J316" s="150" t="str">
        <f t="shared" ref="J316:J323" si="579">CONCATENATE(C316,"_",D316,"_",E316,"_",F316,"_",H316,"_",I316)</f>
        <v>ProVisioNET_study_111_03_cam1_1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>"1/10/2000"</f>
        <v>1/10/2000</v>
      </c>
      <c r="W316" s="157">
        <v>15</v>
      </c>
      <c r="X316" s="157">
        <v>11</v>
      </c>
      <c r="Y316" s="157">
        <v>2021</v>
      </c>
      <c r="Z316" s="157" t="str">
        <f t="shared" si="578"/>
        <v>15/11/2021</v>
      </c>
    </row>
    <row r="317" spans="1:26" ht="15.6" x14ac:dyDescent="0.3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119</v>
      </c>
      <c r="I317" s="150">
        <v>2</v>
      </c>
      <c r="J317" s="150" t="str">
        <f t="shared" si="579"/>
        <v>ProVisioNET_study_111_03_cam1_2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ref="V317:V330" si="580">"1/10/2000"</f>
        <v>1/10/2000</v>
      </c>
      <c r="W317" s="157">
        <v>15</v>
      </c>
      <c r="X317" s="157">
        <v>11</v>
      </c>
      <c r="Y317" s="157">
        <v>2021</v>
      </c>
      <c r="Z317" s="157" t="str">
        <f t="shared" si="578"/>
        <v>15/11/2021</v>
      </c>
    </row>
    <row r="318" spans="1:26" ht="15.6" x14ac:dyDescent="0.3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31</v>
      </c>
      <c r="I318" s="150">
        <v>1</v>
      </c>
      <c r="J318" s="150" t="str">
        <f t="shared" si="579"/>
        <v>ProVisioNET_study_111_03_cam2_1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80"/>
        <v>1/10/2000</v>
      </c>
      <c r="W318" s="157">
        <v>15</v>
      </c>
      <c r="X318" s="157">
        <v>11</v>
      </c>
      <c r="Y318" s="157">
        <v>2021</v>
      </c>
      <c r="Z318" s="157" t="str">
        <f t="shared" si="578"/>
        <v>15/11/2021</v>
      </c>
    </row>
    <row r="319" spans="1:26" ht="15.6" x14ac:dyDescent="0.3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31</v>
      </c>
      <c r="I319" s="150">
        <v>2</v>
      </c>
      <c r="J319" s="150" t="str">
        <f t="shared" si="579"/>
        <v>ProVisioNET_study_111_03_cam2_2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80"/>
        <v>1/10/2000</v>
      </c>
      <c r="W319" s="157">
        <v>15</v>
      </c>
      <c r="X319" s="157">
        <v>11</v>
      </c>
      <c r="Y319" s="157">
        <v>2021</v>
      </c>
      <c r="Z319" s="157" t="str">
        <f t="shared" si="578"/>
        <v>15/11/2021</v>
      </c>
    </row>
    <row r="320" spans="1:26" ht="15.6" x14ac:dyDescent="0.3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32</v>
      </c>
      <c r="I320" s="150">
        <v>1</v>
      </c>
      <c r="J320" s="150" t="str">
        <f t="shared" si="579"/>
        <v>ProVisioNET_study_111_03_cam3_1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80"/>
        <v>1/10/2000</v>
      </c>
      <c r="W320" s="157">
        <v>15</v>
      </c>
      <c r="X320" s="157">
        <v>11</v>
      </c>
      <c r="Y320" s="157">
        <v>2021</v>
      </c>
      <c r="Z320" s="157" t="str">
        <f t="shared" si="578"/>
        <v>15/11/2021</v>
      </c>
    </row>
    <row r="321" spans="1:26" ht="15.6" x14ac:dyDescent="0.3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32</v>
      </c>
      <c r="I321" s="150">
        <v>2</v>
      </c>
      <c r="J321" s="150" t="str">
        <f t="shared" si="579"/>
        <v>ProVisioNET_study_111_03_cam3_2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80"/>
        <v>1/10/2000</v>
      </c>
      <c r="W321" s="157">
        <v>15</v>
      </c>
      <c r="X321" s="157">
        <v>11</v>
      </c>
      <c r="Y321" s="157">
        <v>2021</v>
      </c>
      <c r="Z321" s="157" t="str">
        <f t="shared" si="578"/>
        <v>15/11/2021</v>
      </c>
    </row>
    <row r="322" spans="1:26" ht="15.6" x14ac:dyDescent="0.3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33</v>
      </c>
      <c r="I322" s="150">
        <v>1</v>
      </c>
      <c r="J322" s="150" t="str">
        <f t="shared" si="579"/>
        <v>ProVisioNET_study_111_03_cam4_1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80"/>
        <v>1/10/2000</v>
      </c>
      <c r="W322" s="157">
        <v>15</v>
      </c>
      <c r="X322" s="157">
        <v>11</v>
      </c>
      <c r="Y322" s="157">
        <v>2021</v>
      </c>
      <c r="Z322" s="157" t="str">
        <f t="shared" si="578"/>
        <v>15/11/2021</v>
      </c>
    </row>
    <row r="323" spans="1:26" ht="15.6" x14ac:dyDescent="0.3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33</v>
      </c>
      <c r="I323" s="150">
        <v>2</v>
      </c>
      <c r="J323" s="150" t="str">
        <f t="shared" si="579"/>
        <v>ProVisioNET_study_111_03_cam4_2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80"/>
        <v>1/10/2000</v>
      </c>
      <c r="W323" s="157">
        <v>15</v>
      </c>
      <c r="X323" s="157">
        <v>11</v>
      </c>
      <c r="Y323" s="157">
        <v>2021</v>
      </c>
      <c r="Z323" s="157" t="str">
        <f t="shared" si="578"/>
        <v>15/11/2021</v>
      </c>
    </row>
    <row r="324" spans="1:26" ht="15.6" x14ac:dyDescent="0.3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120</v>
      </c>
      <c r="J324" s="150" t="str">
        <f t="shared" ref="J324:J331" si="581">CONCATENATE(C324,"_",D324,"_",E324,"_",F324,"_",H324)</f>
        <v>ProVisioNET_study_111_03_glasses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80"/>
        <v>1/10/2000</v>
      </c>
      <c r="W324" s="157">
        <v>15</v>
      </c>
      <c r="X324" s="157">
        <v>11</v>
      </c>
      <c r="Y324" s="157">
        <v>2021</v>
      </c>
      <c r="Z324" s="157" t="str">
        <f t="shared" si="578"/>
        <v>15/11/2021</v>
      </c>
    </row>
    <row r="325" spans="1:26" ht="15.6" x14ac:dyDescent="0.3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121</v>
      </c>
      <c r="J325" s="150" t="str">
        <f t="shared" si="581"/>
        <v>ProVisioNET_study_111_03_ambient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80"/>
        <v>1/10/2000</v>
      </c>
      <c r="W325" s="157">
        <v>15</v>
      </c>
      <c r="X325" s="157">
        <v>11</v>
      </c>
      <c r="Y325" s="157">
        <v>2021</v>
      </c>
      <c r="Z325" s="157" t="str">
        <f t="shared" si="578"/>
        <v>15/11/2021</v>
      </c>
    </row>
    <row r="326" spans="1:26" s="166" customFormat="1" ht="15.6" x14ac:dyDescent="0.3">
      <c r="A326" s="154" t="s">
        <v>117</v>
      </c>
      <c r="B326" s="3">
        <v>15</v>
      </c>
      <c r="C326" t="s">
        <v>176</v>
      </c>
      <c r="D326" s="3" t="s">
        <v>0</v>
      </c>
      <c r="E326" s="155" t="s">
        <v>226</v>
      </c>
      <c r="F326" s="162" t="s">
        <v>22</v>
      </c>
      <c r="G326" s="150">
        <v>15</v>
      </c>
      <c r="H326" s="150" t="s">
        <v>122</v>
      </c>
      <c r="I326"/>
      <c r="J326" s="150" t="str">
        <f t="shared" si="581"/>
        <v>ProVisioNET_study_111_03_ETrawdata</v>
      </c>
      <c r="K326" s="156" t="s">
        <v>188</v>
      </c>
      <c r="L326" s="3" t="s">
        <v>178</v>
      </c>
      <c r="M326" s="3" t="s">
        <v>214</v>
      </c>
      <c r="N326" s="3">
        <v>3</v>
      </c>
      <c r="O326" s="3" t="s">
        <v>227</v>
      </c>
      <c r="P326" s="3">
        <v>0</v>
      </c>
      <c r="Q326" s="157" t="s">
        <v>11</v>
      </c>
      <c r="R326" s="157" t="s">
        <v>18</v>
      </c>
      <c r="S326" s="3">
        <v>1</v>
      </c>
      <c r="T326" s="3">
        <v>10</v>
      </c>
      <c r="U326" s="3">
        <v>2000</v>
      </c>
      <c r="V326" s="163" t="str">
        <f t="shared" si="580"/>
        <v>1/10/2000</v>
      </c>
      <c r="W326" s="157">
        <v>15</v>
      </c>
      <c r="X326" s="157">
        <v>11</v>
      </c>
      <c r="Y326" s="157">
        <v>2021</v>
      </c>
      <c r="Z326" s="157" t="str">
        <f t="shared" si="578"/>
        <v>15/11/2021</v>
      </c>
    </row>
    <row r="327" spans="1:26" ht="15.6" x14ac:dyDescent="0.3">
      <c r="A327" s="154" t="s">
        <v>117</v>
      </c>
      <c r="B327" s="3">
        <v>15</v>
      </c>
      <c r="C327" t="s">
        <v>176</v>
      </c>
      <c r="D327" s="3" t="s">
        <v>0</v>
      </c>
      <c r="E327" s="155" t="s">
        <v>226</v>
      </c>
      <c r="F327" s="162" t="s">
        <v>22</v>
      </c>
      <c r="G327" s="150">
        <v>15</v>
      </c>
      <c r="H327" s="150" t="s">
        <v>186</v>
      </c>
      <c r="J327" s="150" t="str">
        <f t="shared" si="581"/>
        <v>ProVisioNET_study_111_03_sri_obs</v>
      </c>
      <c r="K327" s="156" t="s">
        <v>188</v>
      </c>
      <c r="L327" s="3" t="s">
        <v>178</v>
      </c>
      <c r="M327" s="3" t="s">
        <v>214</v>
      </c>
      <c r="N327" s="3">
        <v>3</v>
      </c>
      <c r="O327" s="3" t="s">
        <v>227</v>
      </c>
      <c r="P327" s="3">
        <v>0</v>
      </c>
      <c r="Q327" s="157" t="s">
        <v>11</v>
      </c>
      <c r="R327" s="157" t="s">
        <v>18</v>
      </c>
      <c r="S327" s="3">
        <v>1</v>
      </c>
      <c r="T327" s="3">
        <v>10</v>
      </c>
      <c r="U327" s="3">
        <v>2000</v>
      </c>
      <c r="V327" s="163" t="str">
        <f t="shared" si="580"/>
        <v>1/10/2000</v>
      </c>
      <c r="W327" s="157">
        <v>15</v>
      </c>
      <c r="X327" s="157">
        <v>11</v>
      </c>
      <c r="Y327" s="157">
        <v>2021</v>
      </c>
      <c r="Z327" s="157" t="str">
        <f t="shared" si="578"/>
        <v>15/11/2021</v>
      </c>
    </row>
    <row r="328" spans="1:26" ht="15.6" x14ac:dyDescent="0.3">
      <c r="A328" s="154" t="s">
        <v>117</v>
      </c>
      <c r="B328" s="3">
        <v>15</v>
      </c>
      <c r="C328" t="s">
        <v>176</v>
      </c>
      <c r="D328" s="3" t="s">
        <v>0</v>
      </c>
      <c r="E328" s="155" t="s">
        <v>226</v>
      </c>
      <c r="F328" s="162" t="s">
        <v>22</v>
      </c>
      <c r="G328" s="150">
        <v>15</v>
      </c>
      <c r="H328" s="150" t="s">
        <v>180</v>
      </c>
      <c r="J328" s="150" t="str">
        <f t="shared" si="581"/>
        <v>ProVisioNET_study_111_03_sri_ambient</v>
      </c>
      <c r="K328" s="156" t="s">
        <v>188</v>
      </c>
      <c r="L328" s="3" t="s">
        <v>178</v>
      </c>
      <c r="M328" s="3" t="s">
        <v>214</v>
      </c>
      <c r="N328" s="3">
        <v>3</v>
      </c>
      <c r="O328" s="3" t="s">
        <v>227</v>
      </c>
      <c r="P328" s="3">
        <v>0</v>
      </c>
      <c r="Q328" s="157" t="s">
        <v>11</v>
      </c>
      <c r="R328" s="157" t="s">
        <v>18</v>
      </c>
      <c r="S328" s="3">
        <v>1</v>
      </c>
      <c r="T328" s="3">
        <v>10</v>
      </c>
      <c r="U328" s="3">
        <v>2000</v>
      </c>
      <c r="V328" s="163" t="str">
        <f t="shared" si="580"/>
        <v>1/10/2000</v>
      </c>
      <c r="W328" s="157">
        <v>15</v>
      </c>
      <c r="X328" s="157">
        <v>11</v>
      </c>
      <c r="Y328" s="157">
        <v>2021</v>
      </c>
      <c r="Z328" s="157" t="str">
        <f t="shared" si="578"/>
        <v>15/11/2021</v>
      </c>
    </row>
    <row r="329" spans="1:26" ht="15.6" x14ac:dyDescent="0.3">
      <c r="A329" s="154" t="s">
        <v>117</v>
      </c>
      <c r="B329" s="3">
        <v>15</v>
      </c>
      <c r="C329" t="s">
        <v>176</v>
      </c>
      <c r="D329" s="3" t="s">
        <v>0</v>
      </c>
      <c r="E329" s="155" t="s">
        <v>226</v>
      </c>
      <c r="F329" s="162" t="s">
        <v>22</v>
      </c>
      <c r="G329" s="150">
        <v>15</v>
      </c>
      <c r="H329" s="150" t="s">
        <v>199</v>
      </c>
      <c r="J329" s="150" t="str">
        <f t="shared" si="581"/>
        <v>ProVisioNET_study_111_03_fitbit</v>
      </c>
      <c r="K329" s="156" t="s">
        <v>188</v>
      </c>
      <c r="L329" s="3" t="s">
        <v>178</v>
      </c>
      <c r="M329" s="3" t="s">
        <v>214</v>
      </c>
      <c r="N329" s="3">
        <v>3</v>
      </c>
      <c r="O329" s="3" t="s">
        <v>227</v>
      </c>
      <c r="P329" s="3">
        <v>0</v>
      </c>
      <c r="Q329" s="157" t="s">
        <v>11</v>
      </c>
      <c r="R329" s="157" t="s">
        <v>18</v>
      </c>
      <c r="S329" s="3">
        <v>1</v>
      </c>
      <c r="T329" s="3">
        <v>10</v>
      </c>
      <c r="U329" s="3">
        <v>2000</v>
      </c>
      <c r="V329" s="163" t="str">
        <f t="shared" si="580"/>
        <v>1/10/2000</v>
      </c>
      <c r="W329" s="157">
        <v>15</v>
      </c>
      <c r="X329" s="157">
        <v>11</v>
      </c>
      <c r="Y329" s="157">
        <v>2021</v>
      </c>
      <c r="Z329" s="157" t="str">
        <f t="shared" si="578"/>
        <v>15/11/2021</v>
      </c>
    </row>
    <row r="330" spans="1:26" ht="15.6" x14ac:dyDescent="0.3">
      <c r="A330" s="159" t="s">
        <v>117</v>
      </c>
      <c r="B330" s="5">
        <v>15</v>
      </c>
      <c r="C330" s="166" t="s">
        <v>176</v>
      </c>
      <c r="D330" s="5" t="s">
        <v>0</v>
      </c>
      <c r="E330" s="161" t="s">
        <v>226</v>
      </c>
      <c r="F330" s="167" t="s">
        <v>22</v>
      </c>
      <c r="G330" s="160">
        <v>15</v>
      </c>
      <c r="H330" s="160" t="s">
        <v>195</v>
      </c>
      <c r="I330" s="166"/>
      <c r="J330" s="160" t="str">
        <f t="shared" si="581"/>
        <v>ProVisioNET_study_111_03_zed</v>
      </c>
      <c r="K330" s="165"/>
      <c r="L330" s="5" t="s">
        <v>178</v>
      </c>
      <c r="M330" s="5" t="s">
        <v>214</v>
      </c>
      <c r="N330" s="5">
        <v>3</v>
      </c>
      <c r="O330" s="5" t="s">
        <v>227</v>
      </c>
      <c r="P330" s="5">
        <v>0</v>
      </c>
      <c r="Q330" s="160" t="s">
        <v>11</v>
      </c>
      <c r="R330" s="160" t="s">
        <v>18</v>
      </c>
      <c r="S330" s="5">
        <v>1</v>
      </c>
      <c r="T330" s="5">
        <v>10</v>
      </c>
      <c r="U330" s="5">
        <v>2000</v>
      </c>
      <c r="V330" s="168" t="str">
        <f t="shared" si="580"/>
        <v>1/10/2000</v>
      </c>
      <c r="W330" s="160">
        <v>15</v>
      </c>
      <c r="X330" s="160">
        <v>11</v>
      </c>
      <c r="Y330" s="160">
        <v>2021</v>
      </c>
      <c r="Z330" s="160" t="str">
        <f t="shared" si="578"/>
        <v>15/11/2021</v>
      </c>
    </row>
    <row r="331" spans="1:26" ht="15.6" x14ac:dyDescent="0.3">
      <c r="A331" s="146" t="s">
        <v>117</v>
      </c>
      <c r="B331" s="147">
        <v>8</v>
      </c>
      <c r="C331" s="147" t="s">
        <v>176</v>
      </c>
      <c r="D331" s="147" t="s">
        <v>0</v>
      </c>
      <c r="E331" s="148" t="s">
        <v>228</v>
      </c>
      <c r="F331" s="149" t="s">
        <v>127</v>
      </c>
      <c r="G331" s="147">
        <v>16</v>
      </c>
      <c r="H331" s="147" t="s">
        <v>117</v>
      </c>
      <c r="I331" s="147"/>
      <c r="J331" s="150" t="str">
        <f t="shared" si="581"/>
        <v>ProVisioNET_study_205_05_label</v>
      </c>
      <c r="K331" s="147" t="s">
        <v>115</v>
      </c>
      <c r="L331" s="151" t="s">
        <v>178</v>
      </c>
      <c r="M331" s="147" t="s">
        <v>193</v>
      </c>
      <c r="N331" s="147">
        <v>6</v>
      </c>
      <c r="O331" s="147" t="s">
        <v>218</v>
      </c>
      <c r="P331" s="147"/>
      <c r="Q331" s="152" t="s">
        <v>11</v>
      </c>
      <c r="R331" s="152" t="s">
        <v>18</v>
      </c>
      <c r="S331" s="152">
        <v>12</v>
      </c>
      <c r="T331" s="152">
        <v>3</v>
      </c>
      <c r="U331" s="152">
        <v>1985</v>
      </c>
      <c r="V331" s="152" t="str">
        <f>S331&amp;"/"&amp;T331&amp;"/"&amp;U331</f>
        <v>12/3/1985</v>
      </c>
      <c r="W331" s="152">
        <v>26</v>
      </c>
      <c r="X331" s="152">
        <v>11</v>
      </c>
      <c r="Y331" s="152">
        <v>2021</v>
      </c>
      <c r="Z331" s="152" t="str">
        <f>W331&amp;"/"&amp;X331&amp;"/"&amp;Y331</f>
        <v>26/11/2021</v>
      </c>
    </row>
    <row r="332" spans="1:26" ht="15.6" x14ac:dyDescent="0.3">
      <c r="A332" s="154" t="s">
        <v>117</v>
      </c>
      <c r="B332" s="3">
        <v>8</v>
      </c>
      <c r="C332" t="s">
        <v>176</v>
      </c>
      <c r="D332" s="3" t="s">
        <v>0</v>
      </c>
      <c r="E332" s="155" t="s">
        <v>228</v>
      </c>
      <c r="F332" s="162" t="s">
        <v>127</v>
      </c>
      <c r="G332" s="150">
        <v>16</v>
      </c>
      <c r="H332" s="150" t="s">
        <v>119</v>
      </c>
      <c r="I332" s="3">
        <v>1</v>
      </c>
      <c r="J332" s="150" t="str">
        <f t="shared" ref="J332:J339" si="582">CONCATENATE(C332,"_",D332,"_",E332,"_",F332,"_",H332,"_",I332)</f>
        <v>ProVisioNET_study_205_05_cam1_1</v>
      </c>
      <c r="K332" s="156" t="s">
        <v>188</v>
      </c>
      <c r="L332" s="3" t="s">
        <v>178</v>
      </c>
      <c r="M332" s="3" t="s">
        <v>193</v>
      </c>
      <c r="N332" s="3">
        <v>6</v>
      </c>
      <c r="O332" s="3" t="s">
        <v>218</v>
      </c>
      <c r="P332" s="3"/>
      <c r="Q332" s="157" t="s">
        <v>11</v>
      </c>
      <c r="R332" s="157" t="s">
        <v>18</v>
      </c>
      <c r="S332" s="3">
        <v>12</v>
      </c>
      <c r="T332" s="3">
        <v>3</v>
      </c>
      <c r="U332" s="3">
        <v>1985</v>
      </c>
      <c r="V332" s="3" t="str">
        <f>"12/3/1985"</f>
        <v>12/3/1985</v>
      </c>
      <c r="W332" s="157">
        <v>26</v>
      </c>
      <c r="X332" s="157">
        <v>11</v>
      </c>
      <c r="Y332" s="157">
        <v>2021</v>
      </c>
      <c r="Z332" s="157" t="str">
        <f t="shared" ref="Z332:Z345" si="583">W332&amp;"/"&amp;X332&amp;"/"&amp;Y332</f>
        <v>26/11/2021</v>
      </c>
    </row>
    <row r="333" spans="1:26" ht="15.6" x14ac:dyDescent="0.3">
      <c r="A333" s="154" t="s">
        <v>117</v>
      </c>
      <c r="B333" s="3">
        <v>8</v>
      </c>
      <c r="C333" t="s">
        <v>176</v>
      </c>
      <c r="D333" s="3" t="s">
        <v>0</v>
      </c>
      <c r="E333" s="155" t="s">
        <v>228</v>
      </c>
      <c r="F333" s="162" t="s">
        <v>127</v>
      </c>
      <c r="G333" s="150">
        <v>16</v>
      </c>
      <c r="H333" s="150" t="s">
        <v>119</v>
      </c>
      <c r="I333" s="150">
        <v>2</v>
      </c>
      <c r="J333" s="150" t="str">
        <f t="shared" si="582"/>
        <v>ProVisioNET_study_205_05_cam1_2</v>
      </c>
      <c r="K333" s="156" t="s">
        <v>188</v>
      </c>
      <c r="L333" s="3" t="s">
        <v>178</v>
      </c>
      <c r="M333" s="3" t="s">
        <v>193</v>
      </c>
      <c r="N333" s="3">
        <v>6</v>
      </c>
      <c r="O333" s="3" t="s">
        <v>218</v>
      </c>
      <c r="P333" s="3"/>
      <c r="Q333" s="157" t="s">
        <v>11</v>
      </c>
      <c r="R333" s="157" t="s">
        <v>18</v>
      </c>
      <c r="S333" s="3">
        <v>12</v>
      </c>
      <c r="T333" s="3">
        <v>3</v>
      </c>
      <c r="U333" s="3">
        <v>1985</v>
      </c>
      <c r="V333" s="3" t="str">
        <f t="shared" ref="V333:V347" si="584">"12/3/1985"</f>
        <v>12/3/1985</v>
      </c>
      <c r="W333" s="157">
        <v>26</v>
      </c>
      <c r="X333" s="157">
        <v>11</v>
      </c>
      <c r="Y333" s="157">
        <v>2021</v>
      </c>
      <c r="Z333" s="157" t="str">
        <f t="shared" si="583"/>
        <v>26/11/2021</v>
      </c>
    </row>
    <row r="334" spans="1:26" ht="15.6" x14ac:dyDescent="0.3">
      <c r="A334" s="154" t="s">
        <v>117</v>
      </c>
      <c r="B334" s="3">
        <v>8</v>
      </c>
      <c r="C334" t="s">
        <v>176</v>
      </c>
      <c r="D334" s="3" t="s">
        <v>0</v>
      </c>
      <c r="E334" s="155" t="s">
        <v>228</v>
      </c>
      <c r="F334" s="162" t="s">
        <v>127</v>
      </c>
      <c r="G334" s="150">
        <v>16</v>
      </c>
      <c r="H334" s="150" t="s">
        <v>31</v>
      </c>
      <c r="I334" s="150">
        <v>1</v>
      </c>
      <c r="J334" s="150" t="str">
        <f t="shared" si="582"/>
        <v>ProVisioNET_study_205_05_cam2_1</v>
      </c>
      <c r="K334" s="156" t="s">
        <v>188</v>
      </c>
      <c r="L334" s="3" t="s">
        <v>178</v>
      </c>
      <c r="M334" s="3" t="s">
        <v>193</v>
      </c>
      <c r="N334" s="3">
        <v>6</v>
      </c>
      <c r="O334" s="3" t="s">
        <v>218</v>
      </c>
      <c r="P334" s="3"/>
      <c r="Q334" s="157" t="s">
        <v>11</v>
      </c>
      <c r="R334" s="157" t="s">
        <v>18</v>
      </c>
      <c r="S334" s="3">
        <v>12</v>
      </c>
      <c r="T334" s="3">
        <v>3</v>
      </c>
      <c r="U334" s="3">
        <v>1985</v>
      </c>
      <c r="V334" s="3" t="str">
        <f t="shared" si="584"/>
        <v>12/3/1985</v>
      </c>
      <c r="W334" s="157">
        <v>26</v>
      </c>
      <c r="X334" s="157">
        <v>11</v>
      </c>
      <c r="Y334" s="157">
        <v>2021</v>
      </c>
      <c r="Z334" s="157" t="str">
        <f t="shared" si="583"/>
        <v>26/11/2021</v>
      </c>
    </row>
    <row r="335" spans="1:26" ht="15.6" x14ac:dyDescent="0.3">
      <c r="A335" s="154" t="s">
        <v>117</v>
      </c>
      <c r="B335" s="3">
        <v>8</v>
      </c>
      <c r="C335" t="s">
        <v>176</v>
      </c>
      <c r="D335" s="3" t="s">
        <v>0</v>
      </c>
      <c r="E335" s="155" t="s">
        <v>228</v>
      </c>
      <c r="F335" s="162" t="s">
        <v>127</v>
      </c>
      <c r="G335" s="150">
        <v>16</v>
      </c>
      <c r="H335" s="150" t="s">
        <v>31</v>
      </c>
      <c r="I335" s="150">
        <v>2</v>
      </c>
      <c r="J335" s="150" t="str">
        <f t="shared" si="582"/>
        <v>ProVisioNET_study_205_05_cam2_2</v>
      </c>
      <c r="K335" s="156" t="s">
        <v>188</v>
      </c>
      <c r="L335" s="3" t="s">
        <v>178</v>
      </c>
      <c r="M335" s="3" t="s">
        <v>193</v>
      </c>
      <c r="N335" s="3">
        <v>6</v>
      </c>
      <c r="O335" s="3" t="s">
        <v>218</v>
      </c>
      <c r="P335" s="3"/>
      <c r="Q335" s="157" t="s">
        <v>11</v>
      </c>
      <c r="R335" s="157" t="s">
        <v>18</v>
      </c>
      <c r="S335" s="3">
        <v>12</v>
      </c>
      <c r="T335" s="3">
        <v>3</v>
      </c>
      <c r="U335" s="3">
        <v>1985</v>
      </c>
      <c r="V335" s="3" t="str">
        <f t="shared" si="584"/>
        <v>12/3/1985</v>
      </c>
      <c r="W335" s="157">
        <v>26</v>
      </c>
      <c r="X335" s="157">
        <v>11</v>
      </c>
      <c r="Y335" s="157">
        <v>2021</v>
      </c>
      <c r="Z335" s="157" t="str">
        <f t="shared" si="583"/>
        <v>26/11/2021</v>
      </c>
    </row>
    <row r="336" spans="1:26" ht="15.6" x14ac:dyDescent="0.3">
      <c r="A336" s="154" t="s">
        <v>117</v>
      </c>
      <c r="B336" s="3">
        <v>8</v>
      </c>
      <c r="C336" t="s">
        <v>176</v>
      </c>
      <c r="D336" s="3" t="s">
        <v>0</v>
      </c>
      <c r="E336" s="155" t="s">
        <v>228</v>
      </c>
      <c r="F336" s="162" t="s">
        <v>127</v>
      </c>
      <c r="G336" s="150">
        <v>16</v>
      </c>
      <c r="H336" s="150" t="s">
        <v>32</v>
      </c>
      <c r="I336" s="150">
        <v>1</v>
      </c>
      <c r="J336" s="150" t="str">
        <f t="shared" si="582"/>
        <v>ProVisioNET_study_205_05_cam3_1</v>
      </c>
      <c r="K336" s="156" t="s">
        <v>188</v>
      </c>
      <c r="L336" s="3" t="s">
        <v>178</v>
      </c>
      <c r="M336" s="3" t="s">
        <v>193</v>
      </c>
      <c r="N336" s="3">
        <v>6</v>
      </c>
      <c r="O336" s="3" t="s">
        <v>218</v>
      </c>
      <c r="P336" s="3"/>
      <c r="Q336" s="157" t="s">
        <v>11</v>
      </c>
      <c r="R336" s="157" t="s">
        <v>18</v>
      </c>
      <c r="S336" s="3">
        <v>12</v>
      </c>
      <c r="T336" s="3">
        <v>3</v>
      </c>
      <c r="U336" s="3">
        <v>1985</v>
      </c>
      <c r="V336" s="3" t="str">
        <f t="shared" si="584"/>
        <v>12/3/1985</v>
      </c>
      <c r="W336" s="157">
        <v>26</v>
      </c>
      <c r="X336" s="157">
        <v>11</v>
      </c>
      <c r="Y336" s="157">
        <v>2021</v>
      </c>
      <c r="Z336" s="157" t="str">
        <f t="shared" si="583"/>
        <v>26/11/2021</v>
      </c>
    </row>
    <row r="337" spans="1:26" ht="15.6" x14ac:dyDescent="0.3">
      <c r="A337" s="154" t="s">
        <v>117</v>
      </c>
      <c r="B337" s="3">
        <v>8</v>
      </c>
      <c r="C337" t="s">
        <v>176</v>
      </c>
      <c r="D337" s="3" t="s">
        <v>0</v>
      </c>
      <c r="E337" s="155" t="s">
        <v>228</v>
      </c>
      <c r="F337" s="162" t="s">
        <v>127</v>
      </c>
      <c r="G337" s="150">
        <v>16</v>
      </c>
      <c r="H337" s="150" t="s">
        <v>32</v>
      </c>
      <c r="I337" s="150">
        <v>2</v>
      </c>
      <c r="J337" s="150" t="str">
        <f t="shared" si="582"/>
        <v>ProVisioNET_study_205_05_cam3_2</v>
      </c>
      <c r="K337" s="156" t="s">
        <v>188</v>
      </c>
      <c r="L337" s="3" t="s">
        <v>178</v>
      </c>
      <c r="M337" s="3" t="s">
        <v>193</v>
      </c>
      <c r="N337" s="3">
        <v>6</v>
      </c>
      <c r="O337" s="3" t="s">
        <v>218</v>
      </c>
      <c r="P337" s="3"/>
      <c r="Q337" s="157" t="s">
        <v>11</v>
      </c>
      <c r="R337" s="157" t="s">
        <v>18</v>
      </c>
      <c r="S337" s="3">
        <v>12</v>
      </c>
      <c r="T337" s="3">
        <v>3</v>
      </c>
      <c r="U337" s="3">
        <v>1985</v>
      </c>
      <c r="V337" s="3" t="str">
        <f t="shared" si="584"/>
        <v>12/3/1985</v>
      </c>
      <c r="W337" s="157">
        <v>26</v>
      </c>
      <c r="X337" s="157">
        <v>11</v>
      </c>
      <c r="Y337" s="157">
        <v>2021</v>
      </c>
      <c r="Z337" s="157" t="str">
        <f t="shared" si="583"/>
        <v>26/11/2021</v>
      </c>
    </row>
    <row r="338" spans="1:26" ht="15.6" x14ac:dyDescent="0.3">
      <c r="A338" s="154" t="s">
        <v>117</v>
      </c>
      <c r="B338" s="3">
        <v>8</v>
      </c>
      <c r="C338" t="s">
        <v>176</v>
      </c>
      <c r="D338" s="3" t="s">
        <v>0</v>
      </c>
      <c r="E338" s="155" t="s">
        <v>228</v>
      </c>
      <c r="F338" s="162" t="s">
        <v>127</v>
      </c>
      <c r="G338" s="150">
        <v>16</v>
      </c>
      <c r="H338" s="150" t="s">
        <v>33</v>
      </c>
      <c r="I338" s="150">
        <v>1</v>
      </c>
      <c r="J338" s="150" t="str">
        <f t="shared" si="582"/>
        <v>ProVisioNET_study_205_05_cam4_1</v>
      </c>
      <c r="K338" s="156" t="s">
        <v>188</v>
      </c>
      <c r="L338" s="3" t="s">
        <v>178</v>
      </c>
      <c r="M338" s="3" t="s">
        <v>193</v>
      </c>
      <c r="N338" s="3">
        <v>6</v>
      </c>
      <c r="O338" s="3" t="s">
        <v>218</v>
      </c>
      <c r="P338" s="3"/>
      <c r="Q338" s="157" t="s">
        <v>11</v>
      </c>
      <c r="R338" s="157" t="s">
        <v>18</v>
      </c>
      <c r="S338" s="3">
        <v>12</v>
      </c>
      <c r="T338" s="3">
        <v>3</v>
      </c>
      <c r="U338" s="3">
        <v>1985</v>
      </c>
      <c r="V338" s="3" t="str">
        <f t="shared" si="584"/>
        <v>12/3/1985</v>
      </c>
      <c r="W338" s="157">
        <v>26</v>
      </c>
      <c r="X338" s="157">
        <v>11</v>
      </c>
      <c r="Y338" s="157">
        <v>2021</v>
      </c>
      <c r="Z338" s="157" t="str">
        <f t="shared" si="583"/>
        <v>26/11/2021</v>
      </c>
    </row>
    <row r="339" spans="1:26" ht="15.6" x14ac:dyDescent="0.3">
      <c r="A339" s="154" t="s">
        <v>117</v>
      </c>
      <c r="B339" s="3">
        <v>8</v>
      </c>
      <c r="C339" t="s">
        <v>176</v>
      </c>
      <c r="D339" s="3" t="s">
        <v>0</v>
      </c>
      <c r="E339" s="155" t="s">
        <v>228</v>
      </c>
      <c r="F339" s="162" t="s">
        <v>127</v>
      </c>
      <c r="G339" s="150">
        <v>16</v>
      </c>
      <c r="H339" s="150" t="s">
        <v>33</v>
      </c>
      <c r="I339" s="150">
        <v>2</v>
      </c>
      <c r="J339" s="150" t="str">
        <f t="shared" si="582"/>
        <v>ProVisioNET_study_205_05_cam4_2</v>
      </c>
      <c r="K339" s="156" t="s">
        <v>188</v>
      </c>
      <c r="L339" s="3" t="s">
        <v>178</v>
      </c>
      <c r="M339" s="3" t="s">
        <v>193</v>
      </c>
      <c r="N339" s="3">
        <v>6</v>
      </c>
      <c r="O339" s="3" t="s">
        <v>218</v>
      </c>
      <c r="P339" s="3"/>
      <c r="Q339" s="157" t="s">
        <v>11</v>
      </c>
      <c r="R339" s="157" t="s">
        <v>18</v>
      </c>
      <c r="S339" s="3">
        <v>12</v>
      </c>
      <c r="T339" s="3">
        <v>3</v>
      </c>
      <c r="U339" s="3">
        <v>1985</v>
      </c>
      <c r="V339" s="3" t="str">
        <f t="shared" si="584"/>
        <v>12/3/1985</v>
      </c>
      <c r="W339" s="157">
        <v>26</v>
      </c>
      <c r="X339" s="157">
        <v>11</v>
      </c>
      <c r="Y339" s="157">
        <v>2021</v>
      </c>
      <c r="Z339" s="157" t="str">
        <f t="shared" si="583"/>
        <v>26/11/2021</v>
      </c>
    </row>
    <row r="340" spans="1:26" ht="15.6" x14ac:dyDescent="0.3">
      <c r="A340" s="154" t="s">
        <v>117</v>
      </c>
      <c r="B340" s="3">
        <v>8</v>
      </c>
      <c r="C340" t="s">
        <v>176</v>
      </c>
      <c r="D340" s="3" t="s">
        <v>0</v>
      </c>
      <c r="E340" s="155" t="s">
        <v>228</v>
      </c>
      <c r="F340" s="162" t="s">
        <v>127</v>
      </c>
      <c r="G340" s="150">
        <v>16</v>
      </c>
      <c r="H340" s="150" t="s">
        <v>120</v>
      </c>
      <c r="J340" s="150" t="str">
        <f t="shared" ref="J340:J343" si="585">CONCATENATE(C340,"_",D340,"_",E340,"_",F340,"_",H340)</f>
        <v>ProVisioNET_study_205_05_glasses</v>
      </c>
      <c r="K340" s="156" t="s">
        <v>188</v>
      </c>
      <c r="L340" s="3" t="s">
        <v>178</v>
      </c>
      <c r="M340" s="3" t="s">
        <v>193</v>
      </c>
      <c r="N340" s="3">
        <v>6</v>
      </c>
      <c r="O340" s="3" t="s">
        <v>218</v>
      </c>
      <c r="P340" s="3"/>
      <c r="Q340" s="157" t="s">
        <v>11</v>
      </c>
      <c r="R340" s="157" t="s">
        <v>18</v>
      </c>
      <c r="S340" s="3">
        <v>12</v>
      </c>
      <c r="T340" s="3">
        <v>3</v>
      </c>
      <c r="U340" s="3">
        <v>1985</v>
      </c>
      <c r="V340" s="3" t="str">
        <f t="shared" si="584"/>
        <v>12/3/1985</v>
      </c>
      <c r="W340" s="157">
        <v>26</v>
      </c>
      <c r="X340" s="157">
        <v>11</v>
      </c>
      <c r="Y340" s="157">
        <v>2021</v>
      </c>
      <c r="Z340" s="157" t="str">
        <f t="shared" si="583"/>
        <v>26/11/2021</v>
      </c>
    </row>
    <row r="341" spans="1:26" ht="15.6" x14ac:dyDescent="0.3">
      <c r="A341" s="154" t="s">
        <v>117</v>
      </c>
      <c r="B341" s="3">
        <v>8</v>
      </c>
      <c r="C341" t="s">
        <v>176</v>
      </c>
      <c r="D341" s="3" t="s">
        <v>0</v>
      </c>
      <c r="E341" s="155" t="s">
        <v>228</v>
      </c>
      <c r="F341" s="162" t="s">
        <v>127</v>
      </c>
      <c r="G341" s="150">
        <v>16</v>
      </c>
      <c r="H341" s="150" t="s">
        <v>121</v>
      </c>
      <c r="J341" s="150" t="str">
        <f t="shared" si="585"/>
        <v>ProVisioNET_study_205_05_ambient</v>
      </c>
      <c r="K341" s="156" t="s">
        <v>188</v>
      </c>
      <c r="L341" s="3" t="s">
        <v>178</v>
      </c>
      <c r="M341" s="3" t="s">
        <v>193</v>
      </c>
      <c r="N341" s="3">
        <v>6</v>
      </c>
      <c r="O341" s="3" t="s">
        <v>218</v>
      </c>
      <c r="P341" s="3"/>
      <c r="Q341" s="157" t="s">
        <v>11</v>
      </c>
      <c r="R341" s="157" t="s">
        <v>18</v>
      </c>
      <c r="S341" s="3">
        <v>12</v>
      </c>
      <c r="T341" s="3">
        <v>3</v>
      </c>
      <c r="U341" s="3">
        <v>1985</v>
      </c>
      <c r="V341" s="3" t="str">
        <f t="shared" si="584"/>
        <v>12/3/1985</v>
      </c>
      <c r="W341" s="157">
        <v>26</v>
      </c>
      <c r="X341" s="157">
        <v>11</v>
      </c>
      <c r="Y341" s="157">
        <v>2021</v>
      </c>
      <c r="Z341" s="157" t="str">
        <f t="shared" si="583"/>
        <v>26/11/2021</v>
      </c>
    </row>
    <row r="342" spans="1:26" ht="15.6" x14ac:dyDescent="0.3">
      <c r="A342" s="154" t="s">
        <v>117</v>
      </c>
      <c r="B342" s="3">
        <v>8</v>
      </c>
      <c r="C342" t="s">
        <v>176</v>
      </c>
      <c r="D342" s="3" t="s">
        <v>0</v>
      </c>
      <c r="E342" s="155" t="s">
        <v>228</v>
      </c>
      <c r="F342" s="162" t="s">
        <v>127</v>
      </c>
      <c r="G342" s="150">
        <v>16</v>
      </c>
      <c r="H342" s="150" t="s">
        <v>122</v>
      </c>
      <c r="J342" s="150" t="str">
        <f t="shared" si="585"/>
        <v>ProVisioNET_study_205_05_ETrawdata</v>
      </c>
      <c r="K342" s="156" t="s">
        <v>188</v>
      </c>
      <c r="L342" s="3" t="s">
        <v>178</v>
      </c>
      <c r="M342" s="3" t="s">
        <v>193</v>
      </c>
      <c r="N342" s="3">
        <v>6</v>
      </c>
      <c r="O342" s="3" t="s">
        <v>218</v>
      </c>
      <c r="P342" s="3"/>
      <c r="Q342" s="157" t="s">
        <v>11</v>
      </c>
      <c r="R342" s="157" t="s">
        <v>18</v>
      </c>
      <c r="S342" s="3">
        <v>12</v>
      </c>
      <c r="T342" s="3">
        <v>3</v>
      </c>
      <c r="U342" s="3">
        <v>1985</v>
      </c>
      <c r="V342" s="3" t="str">
        <f t="shared" si="584"/>
        <v>12/3/1985</v>
      </c>
      <c r="W342" s="157">
        <v>26</v>
      </c>
      <c r="X342" s="157">
        <v>11</v>
      </c>
      <c r="Y342" s="157">
        <v>2021</v>
      </c>
      <c r="Z342" s="157" t="str">
        <f t="shared" si="583"/>
        <v>26/11/2021</v>
      </c>
    </row>
    <row r="343" spans="1:26" ht="15.6" x14ac:dyDescent="0.3">
      <c r="A343" s="154" t="s">
        <v>117</v>
      </c>
      <c r="B343" s="3">
        <v>8</v>
      </c>
      <c r="C343" t="s">
        <v>176</v>
      </c>
      <c r="D343" s="3" t="s">
        <v>0</v>
      </c>
      <c r="E343" s="155" t="s">
        <v>228</v>
      </c>
      <c r="F343" s="162" t="s">
        <v>127</v>
      </c>
      <c r="G343" s="150">
        <v>16</v>
      </c>
      <c r="H343" s="150" t="s">
        <v>186</v>
      </c>
      <c r="J343" s="150" t="str">
        <f t="shared" si="585"/>
        <v>ProVisioNET_study_205_05_sri_obs</v>
      </c>
      <c r="K343" s="156" t="s">
        <v>188</v>
      </c>
      <c r="L343" s="3" t="s">
        <v>178</v>
      </c>
      <c r="M343" s="3" t="s">
        <v>193</v>
      </c>
      <c r="N343" s="3">
        <v>6</v>
      </c>
      <c r="O343" s="3" t="s">
        <v>218</v>
      </c>
      <c r="P343" s="3"/>
      <c r="Q343" s="157" t="s">
        <v>11</v>
      </c>
      <c r="R343" s="157" t="s">
        <v>18</v>
      </c>
      <c r="S343" s="3">
        <v>12</v>
      </c>
      <c r="T343" s="3">
        <v>3</v>
      </c>
      <c r="U343" s="3">
        <v>1985</v>
      </c>
      <c r="V343" s="3" t="str">
        <f t="shared" si="584"/>
        <v>12/3/1985</v>
      </c>
      <c r="W343" s="157">
        <v>26</v>
      </c>
      <c r="X343" s="157">
        <v>11</v>
      </c>
      <c r="Y343" s="157">
        <v>2021</v>
      </c>
      <c r="Z343" s="157" t="str">
        <f t="shared" si="583"/>
        <v>26/11/2021</v>
      </c>
    </row>
    <row r="344" spans="1:26" ht="15.6" x14ac:dyDescent="0.3">
      <c r="A344" s="154" t="s">
        <v>117</v>
      </c>
      <c r="B344" s="3">
        <v>8</v>
      </c>
      <c r="C344" t="s">
        <v>176</v>
      </c>
      <c r="D344" s="3" t="s">
        <v>0</v>
      </c>
      <c r="E344" s="155" t="s">
        <v>228</v>
      </c>
      <c r="F344" s="162" t="s">
        <v>127</v>
      </c>
      <c r="G344" s="150">
        <v>16</v>
      </c>
      <c r="H344" s="150" t="s">
        <v>180</v>
      </c>
      <c r="I344" s="3">
        <v>1</v>
      </c>
      <c r="J344" s="150" t="str">
        <f>CONCATENATE(C344,"_",D344,"_",E344,"_",F344,"_",H344,"_",I344)</f>
        <v>ProVisioNET_study_205_05_sri_ambient_1</v>
      </c>
      <c r="K344" s="156" t="s">
        <v>188</v>
      </c>
      <c r="L344" s="3" t="s">
        <v>178</v>
      </c>
      <c r="M344" s="3" t="s">
        <v>193</v>
      </c>
      <c r="N344" s="3">
        <v>6</v>
      </c>
      <c r="O344" s="3" t="s">
        <v>218</v>
      </c>
      <c r="P344" s="3"/>
      <c r="Q344" s="157" t="s">
        <v>11</v>
      </c>
      <c r="R344" s="157" t="s">
        <v>18</v>
      </c>
      <c r="S344" s="3">
        <v>12</v>
      </c>
      <c r="T344" s="3">
        <v>3</v>
      </c>
      <c r="U344" s="3">
        <v>1985</v>
      </c>
      <c r="V344" s="3" t="str">
        <f t="shared" si="584"/>
        <v>12/3/1985</v>
      </c>
      <c r="W344" s="157">
        <v>26</v>
      </c>
      <c r="X344" s="157">
        <v>11</v>
      </c>
      <c r="Y344" s="157">
        <v>2021</v>
      </c>
      <c r="Z344" s="157" t="str">
        <f t="shared" si="583"/>
        <v>26/11/2021</v>
      </c>
    </row>
    <row r="345" spans="1:26" ht="15.6" x14ac:dyDescent="0.3">
      <c r="A345" s="154" t="s">
        <v>117</v>
      </c>
      <c r="B345" s="3">
        <v>8</v>
      </c>
      <c r="C345" t="s">
        <v>176</v>
      </c>
      <c r="D345" s="3" t="s">
        <v>0</v>
      </c>
      <c r="E345" s="3">
        <v>205</v>
      </c>
      <c r="F345" s="162" t="s">
        <v>127</v>
      </c>
      <c r="G345" s="150">
        <v>16</v>
      </c>
      <c r="H345" s="150" t="s">
        <v>180</v>
      </c>
      <c r="I345" s="3">
        <v>2</v>
      </c>
      <c r="J345" s="150" t="str">
        <f>CONCATENATE(C345,"_",D345,"_",E345,"_",F345,"_",H345,"_",I345)</f>
        <v>ProVisioNET_study_205_05_sri_ambient_2</v>
      </c>
      <c r="K345" s="156" t="s">
        <v>188</v>
      </c>
      <c r="L345" s="3" t="s">
        <v>178</v>
      </c>
      <c r="M345" s="3" t="s">
        <v>193</v>
      </c>
      <c r="N345" s="3">
        <v>6</v>
      </c>
      <c r="O345" s="3" t="s">
        <v>218</v>
      </c>
      <c r="P345" s="3"/>
      <c r="Q345" s="157" t="s">
        <v>11</v>
      </c>
      <c r="R345" s="157" t="s">
        <v>18</v>
      </c>
      <c r="S345" s="3">
        <v>12</v>
      </c>
      <c r="T345" s="3">
        <v>3</v>
      </c>
      <c r="U345" s="3">
        <v>1985</v>
      </c>
      <c r="V345" s="3" t="str">
        <f t="shared" si="584"/>
        <v>12/3/1985</v>
      </c>
      <c r="W345" s="157">
        <v>26</v>
      </c>
      <c r="X345" s="157">
        <v>11</v>
      </c>
      <c r="Y345" s="157">
        <v>2021</v>
      </c>
      <c r="Z345" s="157" t="str">
        <f t="shared" si="583"/>
        <v>26/11/2021</v>
      </c>
    </row>
    <row r="346" spans="1:26" ht="15.6" x14ac:dyDescent="0.3">
      <c r="A346" s="154" t="s">
        <v>117</v>
      </c>
      <c r="B346" s="3">
        <v>8</v>
      </c>
      <c r="C346" t="s">
        <v>176</v>
      </c>
      <c r="D346" s="3" t="s">
        <v>0</v>
      </c>
      <c r="E346" s="155" t="s">
        <v>228</v>
      </c>
      <c r="F346" s="162" t="s">
        <v>127</v>
      </c>
      <c r="G346" s="150">
        <v>16</v>
      </c>
      <c r="H346" s="150" t="s">
        <v>199</v>
      </c>
      <c r="J346" s="150" t="str">
        <f>CONCATENATE(C346,"_",D346,"_",E346,"_",F346,"_",H346)</f>
        <v>ProVisioNET_study_205_05_fitbit</v>
      </c>
      <c r="K346" s="156" t="s">
        <v>188</v>
      </c>
      <c r="L346" s="3" t="s">
        <v>178</v>
      </c>
      <c r="M346" s="3" t="s">
        <v>193</v>
      </c>
      <c r="N346" s="3">
        <v>6</v>
      </c>
      <c r="O346" s="3" t="s">
        <v>218</v>
      </c>
      <c r="P346" s="3"/>
      <c r="Q346" s="157" t="s">
        <v>11</v>
      </c>
      <c r="R346" s="157" t="s">
        <v>18</v>
      </c>
      <c r="S346" s="3">
        <v>12</v>
      </c>
      <c r="T346" s="3">
        <v>3</v>
      </c>
      <c r="U346" s="3">
        <v>1985</v>
      </c>
      <c r="V346" s="3" t="str">
        <f t="shared" si="584"/>
        <v>12/3/1985</v>
      </c>
      <c r="W346" s="157">
        <v>26</v>
      </c>
      <c r="X346" s="157">
        <v>11</v>
      </c>
      <c r="Y346" s="157">
        <v>2021</v>
      </c>
      <c r="Z346" s="157" t="str">
        <f>W346&amp;"/"&amp;X346&amp;"/"&amp;Y346</f>
        <v>26/11/2021</v>
      </c>
    </row>
    <row r="347" spans="1:26" ht="15.6" x14ac:dyDescent="0.3">
      <c r="A347" s="159" t="s">
        <v>117</v>
      </c>
      <c r="B347" s="5">
        <v>8</v>
      </c>
      <c r="C347" s="166" t="s">
        <v>176</v>
      </c>
      <c r="D347" s="5" t="s">
        <v>0</v>
      </c>
      <c r="E347" s="161" t="s">
        <v>228</v>
      </c>
      <c r="F347" s="167" t="s">
        <v>127</v>
      </c>
      <c r="G347" s="160">
        <v>16</v>
      </c>
      <c r="H347" s="160" t="s">
        <v>195</v>
      </c>
      <c r="I347" s="166"/>
      <c r="J347" s="160" t="str">
        <f>CONCATENATE(C347,"_",D347,"_",E347,"_",F347,"_",H347)</f>
        <v>ProVisioNET_study_205_05_zed</v>
      </c>
      <c r="K347" s="165" t="s">
        <v>188</v>
      </c>
      <c r="L347" s="5" t="s">
        <v>178</v>
      </c>
      <c r="M347" s="3" t="s">
        <v>193</v>
      </c>
      <c r="N347" s="5">
        <v>6</v>
      </c>
      <c r="O347" s="3" t="s">
        <v>218</v>
      </c>
      <c r="P347" s="5"/>
      <c r="Q347" s="160" t="s">
        <v>11</v>
      </c>
      <c r="R347" s="160" t="s">
        <v>18</v>
      </c>
      <c r="S347" s="5">
        <v>12</v>
      </c>
      <c r="T347" s="5">
        <v>3</v>
      </c>
      <c r="U347" s="5">
        <v>1985</v>
      </c>
      <c r="V347" s="3" t="str">
        <f t="shared" si="584"/>
        <v>12/3/1985</v>
      </c>
      <c r="W347" s="160">
        <v>26</v>
      </c>
      <c r="X347" s="160">
        <v>11</v>
      </c>
      <c r="Y347" s="160">
        <v>2021</v>
      </c>
      <c r="Z347" s="160" t="str">
        <f>W347&amp;"/"&amp;X347&amp;"/"&amp;Y347</f>
        <v>26/11/2021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2021-11-26T13:18:19Z</dcterms:modified>
  <dc:language>de-DE</dc:language>
</cp:coreProperties>
</file>