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Documents\GitHub\Mandy-PhD\studies\labor study_A\"/>
    </mc:Choice>
  </mc:AlternateContent>
  <xr:revisionPtr revIDLastSave="0" documentId="13_ncr:1_{FD6D2EA7-E771-4AD8-89DB-E880DE814B44}" xr6:coauthVersionLast="36" xr6:coauthVersionMax="36" xr10:uidLastSave="{00000000-0000-0000-0000-000000000000}"/>
  <bookViews>
    <workbookView xWindow="0" yWindow="0" windowWidth="19200" windowHeight="6930" tabRatio="661" xr2:uid="{00000000-000D-0000-FFFF-FFFF00000000}"/>
  </bookViews>
  <sheets>
    <sheet name="subject_list" sheetId="8" r:id="rId1"/>
    <sheet name="items" sheetId="11" r:id="rId2"/>
    <sheet name="overlap_counterbalancing" sheetId="10" r:id="rId3"/>
    <sheet name="pilot1_counterbalancing" sheetId="13" r:id="rId4"/>
    <sheet name="marker" sheetId="14" r:id="rId5"/>
    <sheet name="videolabels" sheetId="9" r:id="rId6"/>
    <sheet name="procedure" sheetId="12" r:id="rId7"/>
  </sheets>
  <definedNames>
    <definedName name="_xlnm._FilterDatabase" localSheetId="0" hidden="1">subject_list!$A$1:$AA$77</definedName>
  </definedNames>
  <calcPr calcId="191029"/>
</workbook>
</file>

<file path=xl/calcChain.xml><?xml version="1.0" encoding="utf-8"?>
<calcChain xmlns="http://schemas.openxmlformats.org/spreadsheetml/2006/main">
  <c r="G32" i="9" l="1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31" i="9"/>
  <c r="G7" i="9" l="1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6" i="9"/>
  <c r="E3" i="9"/>
  <c r="E2" i="9" s="1"/>
  <c r="E4" i="9"/>
  <c r="G4" i="9" l="1"/>
  <c r="G3" i="9"/>
  <c r="G2" i="9"/>
  <c r="F24" i="14" l="1"/>
  <c r="F61" i="14"/>
  <c r="F69" i="14"/>
  <c r="F55" i="14"/>
  <c r="F101" i="14" l="1"/>
  <c r="F100" i="14"/>
  <c r="F99" i="14"/>
  <c r="F98" i="14"/>
  <c r="F97" i="14"/>
  <c r="F96" i="14"/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O56" i="10" l="1"/>
  <c r="Q57" i="10"/>
  <c r="Q58" i="10"/>
  <c r="Q59" i="10"/>
  <c r="Q60" i="10"/>
  <c r="Q61" i="10"/>
  <c r="Q62" i="10"/>
  <c r="Q63" i="10"/>
  <c r="Q64" i="10"/>
  <c r="Q65" i="10"/>
  <c r="Q66" i="10"/>
  <c r="O57" i="10"/>
  <c r="O58" i="10"/>
  <c r="O59" i="10"/>
  <c r="O60" i="10"/>
  <c r="O61" i="10"/>
  <c r="O62" i="10"/>
  <c r="O63" i="10"/>
  <c r="O64" i="10"/>
  <c r="O65" i="10"/>
  <c r="O66" i="10"/>
  <c r="Q56" i="10"/>
  <c r="U2" i="8" l="1"/>
  <c r="Z2" i="8" l="1"/>
  <c r="Z14" i="8" l="1"/>
  <c r="Z13" i="8"/>
  <c r="Z12" i="8"/>
  <c r="Z11" i="8"/>
  <c r="Z9" i="8"/>
  <c r="Z8" i="8"/>
  <c r="Z7" i="8"/>
  <c r="Z6" i="8"/>
  <c r="Z5" i="8"/>
  <c r="Z4" i="8"/>
  <c r="Z3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65" i="8"/>
  <c r="U16" i="8"/>
  <c r="Q16" i="8"/>
  <c r="V16" i="8" s="1"/>
  <c r="U42" i="8"/>
  <c r="Q42" i="8"/>
  <c r="W42" i="8" s="1"/>
  <c r="U65" i="8"/>
  <c r="Q65" i="8"/>
  <c r="U64" i="8"/>
  <c r="Q64" i="8"/>
  <c r="U63" i="8"/>
  <c r="Q63" i="8"/>
  <c r="U62" i="8"/>
  <c r="Q62" i="8"/>
  <c r="U61" i="8"/>
  <c r="Q61" i="8"/>
  <c r="V61" i="8" s="1"/>
  <c r="U60" i="8"/>
  <c r="Q60" i="8"/>
  <c r="U59" i="8"/>
  <c r="Q59" i="8"/>
  <c r="U58" i="8"/>
  <c r="Q58" i="8"/>
  <c r="U57" i="8"/>
  <c r="Q57" i="8"/>
  <c r="U56" i="8"/>
  <c r="Q56" i="8"/>
  <c r="U55" i="8"/>
  <c r="Q55" i="8"/>
  <c r="U54" i="8"/>
  <c r="Q54" i="8"/>
  <c r="U53" i="8"/>
  <c r="Q53" i="8"/>
  <c r="U52" i="8"/>
  <c r="Q52" i="8"/>
  <c r="U51" i="8"/>
  <c r="Q51" i="8"/>
  <c r="U50" i="8"/>
  <c r="Q50" i="8"/>
  <c r="U49" i="8"/>
  <c r="Q49" i="8"/>
  <c r="U48" i="8"/>
  <c r="Q48" i="8"/>
  <c r="W48" i="8" s="1"/>
  <c r="U47" i="8"/>
  <c r="Q47" i="8"/>
  <c r="W47" i="8" s="1"/>
  <c r="U46" i="8"/>
  <c r="Q46" i="8"/>
  <c r="U45" i="8"/>
  <c r="Q45" i="8"/>
  <c r="U44" i="8"/>
  <c r="Q44" i="8"/>
  <c r="U43" i="8"/>
  <c r="Q43" i="8"/>
  <c r="W43" i="8" s="1"/>
  <c r="U39" i="8"/>
  <c r="Q39" i="8"/>
  <c r="W39" i="8" s="1"/>
  <c r="U38" i="8"/>
  <c r="Q38" i="8"/>
  <c r="W38" i="8" s="1"/>
  <c r="U37" i="8"/>
  <c r="Q37" i="8"/>
  <c r="U36" i="8"/>
  <c r="Q36" i="8"/>
  <c r="U35" i="8"/>
  <c r="Q35" i="8"/>
  <c r="W35" i="8" s="1"/>
  <c r="U34" i="8"/>
  <c r="Q34" i="8"/>
  <c r="U33" i="8"/>
  <c r="Q33" i="8"/>
  <c r="U32" i="8"/>
  <c r="Q32" i="8"/>
  <c r="U31" i="8"/>
  <c r="Q31" i="8"/>
  <c r="U30" i="8"/>
  <c r="Q30" i="8"/>
  <c r="U29" i="8"/>
  <c r="Q29" i="8"/>
  <c r="U28" i="8"/>
  <c r="Q28" i="8"/>
  <c r="U27" i="8"/>
  <c r="Q27" i="8"/>
  <c r="U26" i="8"/>
  <c r="Q26" i="8"/>
  <c r="U25" i="8"/>
  <c r="Q25" i="8"/>
  <c r="U24" i="8"/>
  <c r="Q24" i="8"/>
  <c r="U23" i="8"/>
  <c r="Q23" i="8"/>
  <c r="U22" i="8"/>
  <c r="Q22" i="8"/>
  <c r="U21" i="8"/>
  <c r="Q21" i="8"/>
  <c r="U20" i="8"/>
  <c r="Q20" i="8"/>
  <c r="U19" i="8"/>
  <c r="Q19" i="8"/>
  <c r="U18" i="8"/>
  <c r="Q18" i="8"/>
  <c r="U17" i="8"/>
  <c r="Q17" i="8"/>
  <c r="U14" i="8"/>
  <c r="Q14" i="8"/>
  <c r="U13" i="8"/>
  <c r="Q13" i="8"/>
  <c r="U12" i="8"/>
  <c r="Q12" i="8"/>
  <c r="U11" i="8"/>
  <c r="Q11" i="8"/>
  <c r="U9" i="8"/>
  <c r="Q9" i="8"/>
  <c r="U8" i="8"/>
  <c r="Q8" i="8"/>
  <c r="U7" i="8"/>
  <c r="Q7" i="8"/>
  <c r="W65" i="8" l="1"/>
  <c r="V45" i="8"/>
  <c r="W57" i="8"/>
  <c r="V64" i="8"/>
  <c r="W62" i="8"/>
  <c r="W34" i="8"/>
  <c r="W53" i="8"/>
  <c r="W54" i="8"/>
  <c r="W61" i="8"/>
  <c r="W55" i="8"/>
  <c r="V56" i="8"/>
  <c r="W19" i="8"/>
  <c r="W23" i="8"/>
  <c r="W49" i="8"/>
  <c r="V53" i="8"/>
  <c r="W16" i="8"/>
  <c r="V42" i="8"/>
  <c r="W36" i="8"/>
  <c r="V59" i="8"/>
  <c r="V48" i="8"/>
  <c r="V50" i="8"/>
  <c r="V21" i="8"/>
  <c r="V29" i="8"/>
  <c r="W37" i="8"/>
  <c r="W44" i="8"/>
  <c r="W46" i="8"/>
  <c r="V57" i="8"/>
  <c r="W60" i="8"/>
  <c r="V62" i="8"/>
  <c r="W64" i="8"/>
  <c r="W32" i="8"/>
  <c r="V51" i="8"/>
  <c r="W58" i="8"/>
  <c r="W63" i="8"/>
  <c r="W17" i="8"/>
  <c r="W25" i="8"/>
  <c r="W33" i="8"/>
  <c r="V43" i="8"/>
  <c r="W45" i="8"/>
  <c r="V49" i="8"/>
  <c r="W52" i="8"/>
  <c r="V54" i="8"/>
  <c r="W56" i="8"/>
  <c r="W51" i="8"/>
  <c r="W59" i="8"/>
  <c r="V58" i="8"/>
  <c r="V47" i="8"/>
  <c r="W50" i="8"/>
  <c r="V55" i="8"/>
  <c r="V63" i="8"/>
  <c r="V44" i="8"/>
  <c r="V52" i="8"/>
  <c r="V60" i="8"/>
  <c r="V65" i="8"/>
  <c r="V46" i="8"/>
  <c r="V39" i="8"/>
  <c r="V38" i="8"/>
  <c r="V37" i="8"/>
  <c r="V36" i="8"/>
  <c r="V35" i="8"/>
  <c r="W30" i="8"/>
  <c r="W28" i="8"/>
  <c r="W20" i="8"/>
  <c r="V18" i="8"/>
  <c r="W26" i="8"/>
  <c r="W31" i="8"/>
  <c r="W24" i="8"/>
  <c r="V33" i="8"/>
  <c r="V17" i="8"/>
  <c r="W29" i="8"/>
  <c r="V26" i="8"/>
  <c r="V20" i="8"/>
  <c r="V22" i="8"/>
  <c r="W27" i="8"/>
  <c r="V25" i="8"/>
  <c r="V28" i="8"/>
  <c r="V30" i="8"/>
  <c r="W22" i="8"/>
  <c r="V27" i="8"/>
  <c r="V19" i="8"/>
  <c r="V24" i="8"/>
  <c r="V32" i="8"/>
  <c r="V34" i="8"/>
  <c r="W21" i="8"/>
  <c r="W18" i="8"/>
  <c r="V23" i="8"/>
  <c r="V31" i="8"/>
  <c r="Q3" i="8"/>
  <c r="U3" i="8"/>
  <c r="Q4" i="8"/>
  <c r="U4" i="8"/>
  <c r="Q5" i="8"/>
  <c r="U5" i="8"/>
  <c r="Q6" i="8"/>
  <c r="U6" i="8"/>
  <c r="W11" i="8"/>
  <c r="Q2" i="8"/>
  <c r="W14" i="8" l="1"/>
  <c r="W8" i="8"/>
  <c r="V13" i="8"/>
  <c r="V5" i="8"/>
  <c r="W7" i="8"/>
  <c r="W9" i="8"/>
  <c r="V6" i="8"/>
  <c r="W5" i="8"/>
  <c r="W4" i="8"/>
  <c r="V12" i="8"/>
  <c r="V3" i="8"/>
  <c r="V7" i="8"/>
  <c r="W12" i="8"/>
  <c r="V9" i="8"/>
  <c r="V14" i="8"/>
  <c r="W6" i="8"/>
  <c r="V4" i="8"/>
  <c r="W3" i="8"/>
  <c r="V8" i="8"/>
  <c r="W13" i="8"/>
  <c r="V11" i="8"/>
  <c r="W2" i="8"/>
  <c r="V2" i="8"/>
</calcChain>
</file>

<file path=xl/sharedStrings.xml><?xml version="1.0" encoding="utf-8"?>
<sst xmlns="http://schemas.openxmlformats.org/spreadsheetml/2006/main" count="1981" uniqueCount="351">
  <si>
    <t>study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</si>
  <si>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</si>
  <si>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</si>
  <si>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</si>
  <si>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</si>
  <si>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</si>
  <si>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</si>
  <si>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</si>
  <si>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</si>
  <si>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</si>
  <si>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</si>
  <si>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</si>
  <si>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</si>
  <si>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comments</t>
  </si>
  <si>
    <t>na</t>
  </si>
  <si>
    <t>condition</t>
  </si>
  <si>
    <t>sex</t>
  </si>
  <si>
    <t>ongoing</t>
  </si>
  <si>
    <t>counter</t>
  </si>
  <si>
    <t>count</t>
  </si>
  <si>
    <t>comments / clean procedure / reason for drop</t>
  </si>
  <si>
    <t>drop1</t>
  </si>
  <si>
    <t>drop2</t>
  </si>
  <si>
    <t>drop3</t>
  </si>
  <si>
    <t>drop4</t>
  </si>
  <si>
    <t>drop5</t>
  </si>
  <si>
    <t>drop6</t>
  </si>
  <si>
    <t>drop7</t>
  </si>
  <si>
    <t>drop8</t>
  </si>
  <si>
    <t>drop9</t>
  </si>
  <si>
    <t>drop10</t>
  </si>
  <si>
    <t>lab</t>
  </si>
  <si>
    <t>experimenter</t>
  </si>
  <si>
    <t>Study1</t>
  </si>
  <si>
    <t>expert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</si>
  <si>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</si>
  <si>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</si>
  <si>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</si>
  <si>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</si>
  <si>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</si>
  <si>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</si>
  <si>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</si>
  <si>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</si>
  <si>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behavioral</t>
  </si>
  <si>
    <t>novice</t>
  </si>
  <si>
    <t>01</t>
  </si>
  <si>
    <t>02</t>
  </si>
  <si>
    <t>pilot</t>
  </si>
  <si>
    <t>03</t>
  </si>
  <si>
    <t>04</t>
  </si>
  <si>
    <t>05</t>
  </si>
  <si>
    <t>06</t>
  </si>
  <si>
    <t>et</t>
  </si>
  <si>
    <t>07</t>
  </si>
  <si>
    <t>08</t>
  </si>
  <si>
    <t>09</t>
  </si>
  <si>
    <t>10</t>
  </si>
  <si>
    <t>11</t>
  </si>
  <si>
    <t>12</t>
  </si>
  <si>
    <t>schooltype</t>
  </si>
  <si>
    <t>gs</t>
  </si>
  <si>
    <t>gym</t>
  </si>
  <si>
    <t>hs</t>
  </si>
  <si>
    <t>fs</t>
  </si>
  <si>
    <t>schoolsubject</t>
  </si>
  <si>
    <t>spanish</t>
  </si>
  <si>
    <t>english</t>
  </si>
  <si>
    <t>yearsexp</t>
  </si>
  <si>
    <t>order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</si>
  <si>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</si>
  <si>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</si>
  <si>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</si>
  <si>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</si>
  <si>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</si>
  <si>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</si>
  <si>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</si>
  <si>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</si>
  <si>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</si>
  <si>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</si>
  <si>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</si>
  <si>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counter_pers</t>
  </si>
  <si>
    <t>thema</t>
  </si>
  <si>
    <t>itemtext</t>
  </si>
  <si>
    <t>itemid</t>
  </si>
  <si>
    <t>rating</t>
  </si>
  <si>
    <t>recording unit</t>
  </si>
  <si>
    <t xml:space="preserve">glasses </t>
  </si>
  <si>
    <t xml:space="preserve">cam1 </t>
  </si>
  <si>
    <t>cam2</t>
  </si>
  <si>
    <t>cam3</t>
  </si>
  <si>
    <t>cam4</t>
  </si>
  <si>
    <t xml:space="preserve">ambient </t>
  </si>
  <si>
    <t>Study2</t>
  </si>
  <si>
    <t>001</t>
  </si>
  <si>
    <t>002</t>
  </si>
  <si>
    <t>003</t>
  </si>
  <si>
    <t>004</t>
  </si>
  <si>
    <t>009</t>
  </si>
  <si>
    <t>010</t>
  </si>
  <si>
    <t>011</t>
  </si>
  <si>
    <t>012</t>
  </si>
  <si>
    <t xml:space="preserve">gym </t>
  </si>
  <si>
    <t>philo</t>
  </si>
  <si>
    <t>biology</t>
  </si>
  <si>
    <t>history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</si>
  <si>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</si>
  <si>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</si>
  <si>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</si>
  <si>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</si>
  <si>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</si>
  <si>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</si>
  <si>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</si>
  <si>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</si>
  <si>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</si>
  <si>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</si>
  <si>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</si>
  <si>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</si>
  <si>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</si>
  <si>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</si>
  <si>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</si>
  <si>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</si>
  <si>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</si>
  <si>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</si>
  <si>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</si>
  <si>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</si>
  <si>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</si>
  <si>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</si>
  <si>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</si>
  <si>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</si>
  <si>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</si>
  <si>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</si>
  <si>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</si>
  <si>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</si>
  <si>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</si>
  <si>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</si>
  <si>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</si>
  <si>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</si>
  <si>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</si>
  <si>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</si>
  <si>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</si>
  <si>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</si>
  <si>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</si>
  <si>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</si>
  <si>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</si>
  <si>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</si>
  <si>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</si>
  <si>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</si>
  <si>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</si>
  <si>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</si>
  <si>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</si>
  <si>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</si>
  <si>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</si>
  <si>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</si>
  <si>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A001</t>
  </si>
  <si>
    <t>A002</t>
  </si>
  <si>
    <t>A003</t>
  </si>
  <si>
    <t>A004</t>
  </si>
  <si>
    <t xml:space="preserve">time </t>
  </si>
  <si>
    <t>10.00 - 10.15</t>
  </si>
  <si>
    <t xml:space="preserve">who </t>
  </si>
  <si>
    <t>mandy</t>
  </si>
  <si>
    <t xml:space="preserve">introduction/briefing </t>
  </si>
  <si>
    <t>(15')</t>
  </si>
  <si>
    <t xml:space="preserve">lecture </t>
  </si>
  <si>
    <t>10.15 - 10.25</t>
  </si>
  <si>
    <t>(10')</t>
  </si>
  <si>
    <t>10.25 - 10.30</t>
  </si>
  <si>
    <t>(5')</t>
  </si>
  <si>
    <t>QA - teacher-students</t>
  </si>
  <si>
    <t>technical set-up + tests</t>
  </si>
  <si>
    <t>9.00 - 10.45</t>
  </si>
  <si>
    <t>(45')</t>
  </si>
  <si>
    <t>START</t>
  </si>
  <si>
    <t>10.30 - 10.45</t>
  </si>
  <si>
    <t>data saving/</t>
  </si>
  <si>
    <t>11.30 - 11.45</t>
  </si>
  <si>
    <t>11.45 - 11.55</t>
  </si>
  <si>
    <t>11.55 - 12.00</t>
  </si>
  <si>
    <t>END</t>
  </si>
  <si>
    <t>12.00 - 12.15</t>
  </si>
  <si>
    <t>questionnaire</t>
  </si>
  <si>
    <t>everyone</t>
  </si>
  <si>
    <t>yelling</t>
  </si>
  <si>
    <t>verbal disturbances</t>
  </si>
  <si>
    <t>chitchating</t>
  </si>
  <si>
    <t>LOHMANN (2003)</t>
  </si>
  <si>
    <t>agitation / restless</t>
  </si>
  <si>
    <t>aggressive behaviour</t>
  </si>
  <si>
    <t>drumming on the table</t>
  </si>
  <si>
    <t>wobbling with the chair</t>
  </si>
  <si>
    <t>wriggling (zappeln)</t>
  </si>
  <si>
    <t>walking around</t>
  </si>
  <si>
    <t>outburst of rage</t>
  </si>
  <si>
    <t>giving a sign by hand with noise (lautes melden)</t>
  </si>
  <si>
    <t>disturbance</t>
  </si>
  <si>
    <t>teaching</t>
  </si>
  <si>
    <t>lack of enthusiasm = passive</t>
  </si>
  <si>
    <t>inattentive (drawing)</t>
  </si>
  <si>
    <t>disinterested (looking at the phone)</t>
  </si>
  <si>
    <t>absent (sleeping)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</si>
  <si>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</si>
  <si>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</si>
  <si>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</si>
  <si>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</si>
  <si>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</si>
  <si>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</si>
  <si>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</si>
  <si>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</si>
  <si>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</si>
  <si>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</si>
  <si>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</si>
  <si>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</si>
  <si>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</si>
  <si>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</si>
  <si>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</si>
  <si>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</si>
  <si>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</si>
  <si>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</si>
  <si>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</si>
  <si>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</si>
  <si>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</si>
  <si>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</si>
  <si>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</si>
  <si>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</si>
  <si>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</si>
  <si>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</si>
  <si>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</si>
  <si>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</si>
  <si>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</si>
  <si>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</si>
  <si>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</si>
  <si>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</si>
  <si>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</si>
  <si>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</si>
  <si>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</si>
  <si>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</si>
  <si>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</si>
  <si>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</si>
  <si>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</si>
  <si>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</si>
  <si>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</si>
  <si>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</si>
  <si>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</si>
  <si>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</si>
  <si>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</si>
  <si>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</si>
  <si>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</si>
  <si>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</si>
  <si>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</si>
  <si>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</si>
  <si>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</si>
  <si>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</si>
  <si>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</si>
  <si>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</si>
  <si>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</si>
  <si>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</si>
  <si>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drawing on a paper</t>
  </si>
  <si>
    <t>looking at the phone</t>
  </si>
  <si>
    <t>sleeping</t>
  </si>
  <si>
    <t>annoying pen clicking</t>
  </si>
  <si>
    <t>correctly executed</t>
  </si>
  <si>
    <t>have been noticed</t>
  </si>
  <si>
    <t>verb_chit</t>
  </si>
  <si>
    <t>verb_yell</t>
  </si>
  <si>
    <t>verb_sign</t>
  </si>
  <si>
    <t>lack_drawing</t>
  </si>
  <si>
    <t>lack_phone</t>
  </si>
  <si>
    <t>lack_sleep</t>
  </si>
  <si>
    <t>agit_drum</t>
  </si>
  <si>
    <t>agit_walk</t>
  </si>
  <si>
    <t>agit_pen</t>
  </si>
  <si>
    <t>00-01</t>
  </si>
  <si>
    <t>01-04</t>
  </si>
  <si>
    <t>04-07</t>
  </si>
  <si>
    <t>07-10</t>
  </si>
  <si>
    <t>teach</t>
  </si>
  <si>
    <t>within a timewindow, there can only be an overlap of different types of dist (i.e. ist never the case that two students yell at the same time)</t>
  </si>
  <si>
    <t>within a session, no dist appears twice (i.e. looking phone happens only once in ten minutes)</t>
  </si>
  <si>
    <t>SESSION</t>
  </si>
  <si>
    <t>Unit1</t>
  </si>
  <si>
    <t>Unit2</t>
  </si>
  <si>
    <t>Unit3</t>
  </si>
  <si>
    <t>Unit4</t>
  </si>
  <si>
    <t>as a student, no participant has to do the same dist twice in a session</t>
  </si>
  <si>
    <t>as a student, each participant contributes 3 dist in each unit of different dist-types</t>
  </si>
  <si>
    <t>1</t>
  </si>
  <si>
    <t>2</t>
  </si>
  <si>
    <t>3</t>
  </si>
  <si>
    <t>types</t>
  </si>
  <si>
    <t>verbal</t>
  </si>
  <si>
    <t>lack of enth</t>
  </si>
  <si>
    <t>agitation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</si>
  <si>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</si>
  <si>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</si>
  <si>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</si>
  <si>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</si>
  <si>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</si>
  <si>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</si>
  <si>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</si>
  <si>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</si>
  <si>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</si>
  <si>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</si>
  <si>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</si>
  <si>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</si>
  <si>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</si>
  <si>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</si>
  <si>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</si>
  <si>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</si>
  <si>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</si>
  <si>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</si>
  <si>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teacherA</t>
  </si>
  <si>
    <t>teacherB</t>
  </si>
  <si>
    <t>teacherC</t>
  </si>
  <si>
    <t>teacherD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</si>
  <si>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</si>
  <si>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</si>
  <si>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</si>
  <si>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</si>
  <si>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</si>
  <si>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10.45 - 11.00</t>
  </si>
  <si>
    <t>11.00 - 11.10</t>
  </si>
  <si>
    <t>11.10 - 11.15</t>
  </si>
  <si>
    <t>11.15 - 11.30</t>
  </si>
  <si>
    <t>12.15 - 12.30</t>
  </si>
  <si>
    <t>12.30 - 12.40</t>
  </si>
  <si>
    <t>12.40 - 12.45</t>
  </si>
  <si>
    <t>12.45 - 13.00</t>
  </si>
  <si>
    <t>13.00 - 13.45</t>
  </si>
  <si>
    <t>clearing away the technical devices</t>
  </si>
  <si>
    <t xml:space="preserve">change of instructor </t>
  </si>
  <si>
    <t>marker_test_front</t>
  </si>
  <si>
    <t>marker_test_front_back</t>
  </si>
  <si>
    <t>marker_test_front_board</t>
  </si>
  <si>
    <t>(Die Lehrkraft verwendete ausschließlich Standardsprache im Unterricht.)</t>
  </si>
  <si>
    <t xml:space="preserve">person </t>
  </si>
  <si>
    <t>personA</t>
  </si>
  <si>
    <t>personB</t>
  </si>
  <si>
    <t>personC</t>
  </si>
  <si>
    <t>personD</t>
  </si>
  <si>
    <t>social studies</t>
  </si>
  <si>
    <t>uni</t>
  </si>
  <si>
    <t>educational studies</t>
  </si>
  <si>
    <t>philosophy</t>
  </si>
  <si>
    <t>f</t>
  </si>
  <si>
    <t>m</t>
  </si>
  <si>
    <t>lack_staring</t>
  </si>
  <si>
    <t>(agit_walk)</t>
  </si>
  <si>
    <t>no audio</t>
  </si>
  <si>
    <t xml:space="preserve"> - </t>
  </si>
  <si>
    <t xml:space="preserve"> -</t>
  </si>
  <si>
    <t>no cam1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</si>
</sst>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17" borderId="0" applyNumberFormat="0" applyBorder="0" applyAlignment="0" applyProtection="0"/>
  </cellStyleXfs>
  <cellXfs count="212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7" borderId="0" xfId="0" applyFont="1" applyFill="1" applyAlignment="1">
      <alignment horizontal="center"/>
    </xf>
    <xf numFmtId="0" fontId="3" fillId="3" borderId="0" xfId="0" applyFont="1" applyFill="1"/>
    <xf numFmtId="0" fontId="2" fillId="10" borderId="0" xfId="0" applyFont="1" applyFill="1" applyAlignment="1">
      <alignment horizontal="center"/>
    </xf>
    <xf numFmtId="0" fontId="0" fillId="10" borderId="0" xfId="0" applyFill="1"/>
    <xf numFmtId="0" fontId="2" fillId="9" borderId="0" xfId="0" applyFont="1" applyFill="1" applyAlignment="1">
      <alignment horizontal="center"/>
    </xf>
    <xf numFmtId="0" fontId="0" fillId="9" borderId="0" xfId="0" applyFill="1"/>
    <xf numFmtId="0" fontId="2" fillId="11" borderId="0" xfId="0" applyFont="1" applyFill="1" applyAlignment="1">
      <alignment horizontal="center"/>
    </xf>
    <xf numFmtId="0" fontId="0" fillId="11" borderId="0" xfId="0" applyFill="1"/>
    <xf numFmtId="0" fontId="0" fillId="12" borderId="0" xfId="0" applyFill="1"/>
    <xf numFmtId="0" fontId="2" fillId="12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3" xfId="0" applyBorder="1"/>
    <xf numFmtId="0" fontId="0" fillId="13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17" fontId="0" fillId="12" borderId="3" xfId="0" applyNumberForma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17" fontId="0" fillId="11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8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0" borderId="7" xfId="0" applyBorder="1"/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0" xfId="0" applyFill="1"/>
    <xf numFmtId="0" fontId="0" fillId="7" borderId="10" xfId="0" applyFill="1" applyBorder="1"/>
    <xf numFmtId="0" fontId="0" fillId="0" borderId="10" xfId="0" applyBorder="1"/>
    <xf numFmtId="0" fontId="0" fillId="16" borderId="0" xfId="0" applyFill="1"/>
    <xf numFmtId="0" fontId="0" fillId="7" borderId="11" xfId="0" applyFill="1" applyBorder="1"/>
    <xf numFmtId="0" fontId="0" fillId="0" borderId="6" xfId="0" applyFill="1" applyBorder="1"/>
    <xf numFmtId="0" fontId="3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17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8" borderId="0" xfId="0" applyFill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0" borderId="12" xfId="0" applyBorder="1"/>
    <xf numFmtId="0" fontId="0" fillId="12" borderId="0" xfId="0" applyFill="1" applyBorder="1" applyAlignment="1">
      <alignment horizontal="center"/>
    </xf>
    <xf numFmtId="0" fontId="0" fillId="0" borderId="5" xfId="0" applyFill="1" applyBorder="1"/>
    <xf numFmtId="0" fontId="0" fillId="0" borderId="13" xfId="0" applyBorder="1"/>
    <xf numFmtId="0" fontId="0" fillId="0" borderId="4" xfId="0" applyBorder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49" fontId="3" fillId="16" borderId="0" xfId="0" applyNumberFormat="1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49" fontId="3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0" xfId="0" applyFill="1" applyBorder="1"/>
    <xf numFmtId="0" fontId="0" fillId="5" borderId="0" xfId="0" applyFill="1"/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0" xfId="0" applyFill="1" applyBorder="1"/>
    <xf numFmtId="0" fontId="7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9" borderId="0" xfId="0" applyFont="1" applyFill="1"/>
    <xf numFmtId="0" fontId="3" fillId="11" borderId="0" xfId="0" applyFont="1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14" xfId="0" applyBorder="1"/>
    <xf numFmtId="0" fontId="0" fillId="0" borderId="11" xfId="0" applyBorder="1"/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3" borderId="3" xfId="0" applyFill="1" applyBorder="1"/>
    <xf numFmtId="0" fontId="0" fillId="3" borderId="4" xfId="0" applyFill="1" applyBorder="1"/>
    <xf numFmtId="49" fontId="0" fillId="0" borderId="0" xfId="0" applyNumberFormat="1" applyBorder="1"/>
    <xf numFmtId="49" fontId="3" fillId="0" borderId="0" xfId="0" applyNumberFormat="1" applyFont="1" applyBorder="1"/>
    <xf numFmtId="49" fontId="0" fillId="0" borderId="7" xfId="0" applyNumberFormat="1" applyBorder="1"/>
    <xf numFmtId="49" fontId="3" fillId="0" borderId="7" xfId="0" applyNumberFormat="1" applyFont="1" applyBorder="1"/>
    <xf numFmtId="49" fontId="3" fillId="0" borderId="2" xfId="0" applyNumberFormat="1" applyFont="1" applyBorder="1"/>
    <xf numFmtId="49" fontId="3" fillId="0" borderId="14" xfId="0" applyNumberFormat="1" applyFont="1" applyBorder="1"/>
    <xf numFmtId="0" fontId="0" fillId="0" borderId="9" xfId="0" applyBorder="1"/>
    <xf numFmtId="0" fontId="3" fillId="0" borderId="9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49" fontId="0" fillId="0" borderId="2" xfId="0" applyNumberFormat="1" applyBorder="1"/>
    <xf numFmtId="0" fontId="3" fillId="0" borderId="10" xfId="0" applyFont="1" applyBorder="1"/>
    <xf numFmtId="0" fontId="0" fillId="0" borderId="15" xfId="0" applyBorder="1"/>
    <xf numFmtId="49" fontId="0" fillId="0" borderId="14" xfId="0" applyNumberForma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4" borderId="0" xfId="0" applyFill="1"/>
    <xf numFmtId="0" fontId="0" fillId="24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2" fillId="0" borderId="0" xfId="0" applyFont="1"/>
    <xf numFmtId="0" fontId="32" fillId="0" borderId="0" xfId="0" applyFont="1" applyFill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25" borderId="0" xfId="0" applyFont="1" applyFill="1"/>
    <xf numFmtId="0" fontId="31" fillId="25" borderId="0" xfId="0" applyFont="1" applyFill="1"/>
    <xf numFmtId="0" fontId="12" fillId="25" borderId="0" xfId="0" applyFont="1" applyFill="1"/>
    <xf numFmtId="0" fontId="41" fillId="0" borderId="0" xfId="0" applyFont="1"/>
    <xf numFmtId="17" fontId="0" fillId="13" borderId="3" xfId="0" applyNumberFormat="1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26" borderId="0" xfId="0" applyFill="1"/>
    <xf numFmtId="0" fontId="0" fillId="26" borderId="0" xfId="0" applyFill="1" applyAlignment="1">
      <alignment horizontal="center"/>
    </xf>
    <xf numFmtId="0" fontId="2" fillId="26" borderId="0" xfId="0" applyFont="1" applyFill="1" applyAlignment="1">
      <alignment horizontal="center"/>
    </xf>
    <xf numFmtId="49" fontId="0" fillId="11" borderId="0" xfId="0" applyNumberFormat="1" applyFill="1" applyAlignment="1">
      <alignment horizontal="center"/>
    </xf>
    <xf numFmtId="0" fontId="2" fillId="16" borderId="0" xfId="0" applyFont="1" applyFill="1" applyAlignment="1">
      <alignment horizontal="center"/>
    </xf>
    <xf numFmtId="49" fontId="2" fillId="16" borderId="0" xfId="0" applyNumberFormat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0" fillId="0" borderId="0" xfId="0" applyFill="1" applyBorder="1"/>
    <xf numFmtId="0" fontId="0" fillId="27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16" borderId="6" xfId="0" applyFill="1" applyBorder="1"/>
    <xf numFmtId="0" fontId="2" fillId="28" borderId="0" xfId="0" applyFont="1" applyFill="1" applyAlignment="1">
      <alignment horizontal="center"/>
    </xf>
    <xf numFmtId="49" fontId="2" fillId="28" borderId="0" xfId="0" applyNumberFormat="1" applyFont="1" applyFill="1" applyAlignment="1">
      <alignment horizontal="center"/>
    </xf>
    <xf numFmtId="0" fontId="2" fillId="16" borderId="2" xfId="0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49" fontId="2" fillId="16" borderId="2" xfId="0" applyNumberFormat="1" applyFont="1" applyFill="1" applyBorder="1" applyAlignment="1">
      <alignment horizontal="center"/>
    </xf>
    <xf numFmtId="0" fontId="1" fillId="0" borderId="2" xfId="0" applyFont="1" applyBorder="1"/>
    <xf numFmtId="0" fontId="2" fillId="28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49" fontId="2" fillId="28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49" fontId="2" fillId="4" borderId="14" xfId="0" applyNumberFormat="1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0" fontId="1" fillId="0" borderId="14" xfId="0" applyFont="1" applyBorder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  <color rgb="FFB3FFB3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tabSelected="1" topLeftCell="D1" zoomScale="80" zoomScaleNormal="80" workbookViewId="0">
      <selection activeCell="W11" sqref="W11"/>
    </sheetView>
  </sheetViews>
  <sheetFormatPr baseColWidth="10" defaultRowHeight="14.5" x14ac:dyDescent="0.35"/>
  <cols>
    <col min="1" max="1" width="9.7265625" customWidth="1"/>
    <col min="2" max="2" width="12.453125" bestFit="1" customWidth="1"/>
    <col min="3" max="3" width="9.1796875" bestFit="1" customWidth="1"/>
    <col min="4" max="4" width="13.26953125" style="11" customWidth="1"/>
    <col min="5" max="5" width="14" customWidth="1"/>
    <col min="6" max="6" width="4.1796875" customWidth="1"/>
    <col min="7" max="7" width="14.54296875" customWidth="1"/>
    <col min="8" max="8" width="19.81640625" bestFit="1" customWidth="1"/>
    <col min="9" max="9" width="14.54296875" customWidth="1"/>
    <col min="10" max="10" width="14.7265625" customWidth="1"/>
    <col min="11" max="11" width="10.81640625" customWidth="1"/>
    <col min="12" max="12" width="14.54296875" customWidth="1"/>
    <col min="13" max="13" width="13.26953125" style="11" customWidth="1"/>
    <col min="14" max="14" width="5.54296875" bestFit="1" customWidth="1"/>
    <col min="15" max="15" width="6.453125" bestFit="1" customWidth="1"/>
    <col min="16" max="16" width="6.81640625" bestFit="1" customWidth="1"/>
    <col min="18" max="18" width="5" bestFit="1" customWidth="1"/>
    <col min="19" max="20" width="5.81640625" bestFit="1" customWidth="1"/>
    <col min="22" max="23" width="19" customWidth="1"/>
    <col min="24" max="24" width="12.81640625" customWidth="1"/>
    <col min="25" max="25" width="11.1796875" customWidth="1"/>
    <col min="26" max="26" width="55" customWidth="1"/>
    <col min="27" max="27" width="65.81640625" customWidth="1"/>
  </cols>
  <sheetData>
    <row r="1" spans="1:27" s="1" customFormat="1" ht="16" thickBot="1" x14ac:dyDescent="0.4">
      <c r="A1" s="4" t="s">
        <v>19</v>
      </c>
      <c r="B1" s="4" t="s">
        <v>0</v>
      </c>
      <c r="C1" s="4" t="s">
        <v>1</v>
      </c>
      <c r="D1" s="8" t="s">
        <v>35</v>
      </c>
      <c r="E1" s="4" t="s">
        <v>15</v>
      </c>
      <c r="F1" s="4" t="s">
        <v>16</v>
      </c>
      <c r="G1" s="4" t="s">
        <v>59</v>
      </c>
      <c r="H1" s="4" t="s">
        <v>64</v>
      </c>
      <c r="I1" s="4" t="s">
        <v>67</v>
      </c>
      <c r="J1" s="4" t="s">
        <v>18</v>
      </c>
      <c r="K1" s="4" t="s">
        <v>40</v>
      </c>
      <c r="L1" s="4" t="s">
        <v>32</v>
      </c>
      <c r="M1" s="8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43</v>
      </c>
      <c r="Y1" s="4" t="s">
        <v>52</v>
      </c>
      <c r="Z1" s="4" t="s">
        <v>42</v>
      </c>
      <c r="AA1" s="4" t="s">
        <v>20</v>
      </c>
    </row>
    <row r="2" spans="1:27" s="2" customFormat="1" ht="15.5" x14ac:dyDescent="0.35">
      <c r="A2" s="184">
        <v>1</v>
      </c>
      <c r="B2" s="184" t="s">
        <v>33</v>
      </c>
      <c r="C2" s="184" t="s">
        <v>47</v>
      </c>
      <c r="D2" s="9" t="s">
        <v>45</v>
      </c>
      <c r="E2" s="186" t="s">
        <v>34</v>
      </c>
      <c r="F2" s="7" t="s">
        <v>343</v>
      </c>
      <c r="G2" s="184" t="s">
        <v>101</v>
      </c>
      <c r="H2" s="184" t="s">
        <v>66</v>
      </c>
      <c r="I2" s="184">
        <v>25</v>
      </c>
      <c r="J2" s="184" t="s">
        <v>39</v>
      </c>
      <c r="K2" s="184" t="s">
        <v>31</v>
      </c>
      <c r="L2" s="184" t="s">
        <v>41</v>
      </c>
      <c r="M2" s="185" t="s">
        <v>39</v>
      </c>
      <c r="N2" s="184">
        <v>21</v>
      </c>
      <c r="O2" s="184">
        <v>2</v>
      </c>
      <c r="P2" s="184">
        <v>1969</v>
      </c>
      <c r="Q2" s="184" t="str">
        <f t="shared" ref="Q2" si="0">N2&amp;"/"&amp;O2&amp;"/"&amp;P2</f>
        <v>21/2/1969</v>
      </c>
      <c r="R2" s="184">
        <v>29</v>
      </c>
      <c r="S2" s="184">
        <v>7</v>
      </c>
      <c r="T2" s="184">
        <v>2020</v>
      </c>
      <c r="U2" s="184" t="str">
        <f>R2&amp;"/"&amp;S2&amp;"/"&amp;T2</f>
        <v>29/7/2020</v>
      </c>
      <c r="V2" s="184">
        <f t="shared" ref="V2" si="1">DATEDIF(Q2, U2, "m")</f>
        <v>617</v>
      </c>
      <c r="W2" s="184">
        <f t="shared" ref="W2" si="2">DATEDIF(Q2, U2, "d")</f>
        <v>18786</v>
      </c>
      <c r="X2" s="184">
        <v>1</v>
      </c>
      <c r="Y2" s="184">
        <v>1</v>
      </c>
      <c r="Z2" s="184" t="str">
        <f>CONCATENATE(B2,"_",C2,D2,"_",E2)</f>
        <v>Study1_pilot01_expert</v>
      </c>
      <c r="AA2" s="184" t="s">
        <v>350</v>
      </c>
    </row>
    <row r="3" spans="1:27" s="2" customFormat="1" ht="15.5" x14ac:dyDescent="0.35">
      <c r="A3" s="184">
        <v>2</v>
      </c>
      <c r="B3" s="184" t="s">
        <v>33</v>
      </c>
      <c r="C3" s="184" t="s">
        <v>47</v>
      </c>
      <c r="D3" s="9" t="s">
        <v>45</v>
      </c>
      <c r="E3" s="186" t="s">
        <v>34</v>
      </c>
      <c r="F3" s="5" t="s">
        <v>344</v>
      </c>
      <c r="G3" s="184" t="s">
        <v>61</v>
      </c>
      <c r="H3" s="184" t="s">
        <v>339</v>
      </c>
      <c r="I3" s="184">
        <v>15</v>
      </c>
      <c r="J3" s="184" t="s">
        <v>36</v>
      </c>
      <c r="K3" s="184" t="s">
        <v>31</v>
      </c>
      <c r="L3" s="184" t="s">
        <v>41</v>
      </c>
      <c r="M3" s="185" t="s">
        <v>36</v>
      </c>
      <c r="N3" s="184">
        <v>20</v>
      </c>
      <c r="O3" s="184">
        <v>12</v>
      </c>
      <c r="P3" s="184">
        <v>1975</v>
      </c>
      <c r="Q3" s="184" t="str">
        <f t="shared" ref="Q3:Q6" si="3">N3&amp;"/"&amp;O3&amp;"/"&amp;P3</f>
        <v>20/12/1975</v>
      </c>
      <c r="R3" s="184">
        <v>29</v>
      </c>
      <c r="S3" s="184">
        <v>7</v>
      </c>
      <c r="T3" s="184">
        <v>2020</v>
      </c>
      <c r="U3" s="184" t="str">
        <f t="shared" ref="U3:U6" si="4">R3&amp;"/"&amp;S3&amp;"/"&amp;T3</f>
        <v>29/7/2020</v>
      </c>
      <c r="V3" s="184">
        <f t="shared" ref="V3:V9" si="5">DATEDIF(Q3, U3, "m")</f>
        <v>535</v>
      </c>
      <c r="W3" s="184">
        <f t="shared" ref="W3:W9" si="6">DATEDIF(Q3, U3, "d")</f>
        <v>16293</v>
      </c>
      <c r="X3" s="184">
        <v>1</v>
      </c>
      <c r="Y3" s="184">
        <v>1</v>
      </c>
      <c r="Z3" s="184" t="str">
        <f t="shared" ref="Z3:Z9" si="7">CONCATENATE(B3,"_",C3,D3,"_",E3)</f>
        <v>Study1_pilot01_expert</v>
      </c>
      <c r="AA3" s="184" t="s">
        <v>348</v>
      </c>
    </row>
    <row r="4" spans="1:27" s="2" customFormat="1" ht="15.5" x14ac:dyDescent="0.35">
      <c r="A4" s="184">
        <v>3</v>
      </c>
      <c r="B4" s="184" t="s">
        <v>33</v>
      </c>
      <c r="C4" s="184" t="s">
        <v>47</v>
      </c>
      <c r="D4" s="9" t="s">
        <v>45</v>
      </c>
      <c r="E4" s="12" t="s">
        <v>44</v>
      </c>
      <c r="F4" s="7" t="s">
        <v>343</v>
      </c>
      <c r="G4" s="184" t="s">
        <v>340</v>
      </c>
      <c r="H4" s="184" t="s">
        <v>341</v>
      </c>
      <c r="I4" s="184">
        <v>1.5</v>
      </c>
      <c r="J4" s="184" t="s">
        <v>37</v>
      </c>
      <c r="K4" s="184" t="s">
        <v>31</v>
      </c>
      <c r="L4" s="184" t="s">
        <v>41</v>
      </c>
      <c r="M4" s="185" t="s">
        <v>37</v>
      </c>
      <c r="N4" s="184">
        <v>15</v>
      </c>
      <c r="O4" s="184">
        <v>1</v>
      </c>
      <c r="P4" s="184">
        <v>1991</v>
      </c>
      <c r="Q4" s="184" t="str">
        <f t="shared" si="3"/>
        <v>15/1/1991</v>
      </c>
      <c r="R4" s="184">
        <v>29</v>
      </c>
      <c r="S4" s="184">
        <v>7</v>
      </c>
      <c r="T4" s="184">
        <v>2020</v>
      </c>
      <c r="U4" s="184" t="str">
        <f t="shared" si="4"/>
        <v>29/7/2020</v>
      </c>
      <c r="V4" s="184">
        <f t="shared" si="5"/>
        <v>354</v>
      </c>
      <c r="W4" s="184">
        <f t="shared" si="6"/>
        <v>10788</v>
      </c>
      <c r="X4" s="184">
        <v>1</v>
      </c>
      <c r="Y4" s="184">
        <v>1</v>
      </c>
      <c r="Z4" s="184" t="str">
        <f t="shared" si="7"/>
        <v>Study1_pilot01_novice</v>
      </c>
      <c r="AA4" s="184" t="s">
        <v>348</v>
      </c>
    </row>
    <row r="5" spans="1:27" s="199" customFormat="1" ht="15.5" x14ac:dyDescent="0.35">
      <c r="A5" s="194">
        <v>4</v>
      </c>
      <c r="B5" s="194" t="s">
        <v>33</v>
      </c>
      <c r="C5" s="194" t="s">
        <v>47</v>
      </c>
      <c r="D5" s="195" t="s">
        <v>45</v>
      </c>
      <c r="E5" s="196" t="s">
        <v>44</v>
      </c>
      <c r="F5" s="197" t="s">
        <v>344</v>
      </c>
      <c r="G5" s="194" t="s">
        <v>61</v>
      </c>
      <c r="H5" s="194" t="s">
        <v>342</v>
      </c>
      <c r="I5" s="194">
        <v>0.6</v>
      </c>
      <c r="J5" s="194" t="s">
        <v>38</v>
      </c>
      <c r="K5" s="194" t="s">
        <v>31</v>
      </c>
      <c r="L5" s="194" t="s">
        <v>41</v>
      </c>
      <c r="M5" s="198" t="s">
        <v>38</v>
      </c>
      <c r="N5" s="194">
        <v>23</v>
      </c>
      <c r="O5" s="194">
        <v>3</v>
      </c>
      <c r="P5" s="194">
        <v>1993</v>
      </c>
      <c r="Q5" s="194" t="str">
        <f t="shared" si="3"/>
        <v>23/3/1993</v>
      </c>
      <c r="R5" s="194">
        <v>29</v>
      </c>
      <c r="S5" s="194">
        <v>7</v>
      </c>
      <c r="T5" s="194">
        <v>2020</v>
      </c>
      <c r="U5" s="194" t="str">
        <f t="shared" si="4"/>
        <v>29/7/2020</v>
      </c>
      <c r="V5" s="194">
        <f t="shared" si="5"/>
        <v>328</v>
      </c>
      <c r="W5" s="194">
        <f t="shared" si="6"/>
        <v>9990</v>
      </c>
      <c r="X5" s="194">
        <v>1</v>
      </c>
      <c r="Y5" s="194">
        <v>1</v>
      </c>
      <c r="Z5" s="194" t="str">
        <f t="shared" si="7"/>
        <v>Study1_pilot01_novice</v>
      </c>
      <c r="AA5" s="194" t="s">
        <v>349</v>
      </c>
    </row>
    <row r="6" spans="1:27" s="2" customFormat="1" ht="15.5" x14ac:dyDescent="0.35">
      <c r="A6" s="192">
        <v>5</v>
      </c>
      <c r="B6" s="192" t="s">
        <v>33</v>
      </c>
      <c r="C6" s="192" t="s">
        <v>47</v>
      </c>
      <c r="D6" s="9" t="s">
        <v>46</v>
      </c>
      <c r="E6" s="6" t="s">
        <v>44</v>
      </c>
      <c r="F6" s="5" t="s">
        <v>344</v>
      </c>
      <c r="G6" s="192" t="s">
        <v>61</v>
      </c>
      <c r="H6" s="192" t="s">
        <v>342</v>
      </c>
      <c r="I6" s="192">
        <v>0</v>
      </c>
      <c r="J6" s="192" t="s">
        <v>36</v>
      </c>
      <c r="K6" s="192" t="s">
        <v>31</v>
      </c>
      <c r="L6" s="192" t="s">
        <v>41</v>
      </c>
      <c r="M6" s="193" t="s">
        <v>36</v>
      </c>
      <c r="N6" s="192">
        <v>3</v>
      </c>
      <c r="O6" s="192">
        <v>4</v>
      </c>
      <c r="P6" s="192">
        <v>1997</v>
      </c>
      <c r="Q6" s="192" t="str">
        <f t="shared" si="3"/>
        <v>3/4/1997</v>
      </c>
      <c r="R6" s="192">
        <v>5</v>
      </c>
      <c r="S6" s="192">
        <v>8</v>
      </c>
      <c r="T6" s="192">
        <v>2020</v>
      </c>
      <c r="U6" s="192" t="str">
        <f t="shared" si="4"/>
        <v>5/8/2020</v>
      </c>
      <c r="V6" s="192">
        <f t="shared" si="5"/>
        <v>280</v>
      </c>
      <c r="W6" s="192">
        <f t="shared" si="6"/>
        <v>8525</v>
      </c>
      <c r="X6" s="192">
        <v>1</v>
      </c>
      <c r="Y6" s="192">
        <v>1</v>
      </c>
      <c r="Z6" s="192" t="str">
        <f t="shared" si="7"/>
        <v>Study1_pilot02_novice</v>
      </c>
      <c r="AA6" s="192" t="s">
        <v>347</v>
      </c>
    </row>
    <row r="7" spans="1:27" s="2" customFormat="1" ht="15.5" x14ac:dyDescent="0.35">
      <c r="A7" s="192">
        <v>6</v>
      </c>
      <c r="B7" s="192" t="s">
        <v>33</v>
      </c>
      <c r="C7" s="192" t="s">
        <v>47</v>
      </c>
      <c r="D7" s="9" t="s">
        <v>46</v>
      </c>
      <c r="E7" s="6" t="s">
        <v>44</v>
      </c>
      <c r="F7" s="7" t="s">
        <v>343</v>
      </c>
      <c r="G7" s="192" t="s">
        <v>61</v>
      </c>
      <c r="H7" s="192" t="s">
        <v>342</v>
      </c>
      <c r="I7" s="192">
        <v>0</v>
      </c>
      <c r="J7" s="192" t="s">
        <v>37</v>
      </c>
      <c r="K7" s="192" t="s">
        <v>31</v>
      </c>
      <c r="L7" s="192" t="s">
        <v>41</v>
      </c>
      <c r="M7" s="193" t="s">
        <v>37</v>
      </c>
      <c r="N7" s="192">
        <v>12</v>
      </c>
      <c r="O7" s="192">
        <v>4</v>
      </c>
      <c r="P7" s="192">
        <v>2000</v>
      </c>
      <c r="Q7" s="192" t="str">
        <f t="shared" ref="Q7:Q9" si="8">N7&amp;"/"&amp;O7&amp;"/"&amp;P7</f>
        <v>12/4/2000</v>
      </c>
      <c r="R7" s="192">
        <v>5</v>
      </c>
      <c r="S7" s="192">
        <v>8</v>
      </c>
      <c r="T7" s="192">
        <v>2020</v>
      </c>
      <c r="U7" s="192" t="str">
        <f t="shared" ref="U7:U9" si="9">R7&amp;"/"&amp;S7&amp;"/"&amp;T7</f>
        <v>5/8/2020</v>
      </c>
      <c r="V7" s="192">
        <f t="shared" si="5"/>
        <v>243</v>
      </c>
      <c r="W7" s="192">
        <f t="shared" si="6"/>
        <v>7420</v>
      </c>
      <c r="X7" s="192">
        <v>1</v>
      </c>
      <c r="Y7" s="192">
        <v>1</v>
      </c>
      <c r="Z7" s="192" t="str">
        <f t="shared" si="7"/>
        <v>Study1_pilot02_novice</v>
      </c>
      <c r="AA7" s="192" t="s">
        <v>347</v>
      </c>
    </row>
    <row r="8" spans="1:27" s="2" customFormat="1" ht="15.5" x14ac:dyDescent="0.35">
      <c r="A8" s="192">
        <v>7</v>
      </c>
      <c r="B8" s="192" t="s">
        <v>33</v>
      </c>
      <c r="C8" s="192" t="s">
        <v>47</v>
      </c>
      <c r="D8" s="9" t="s">
        <v>46</v>
      </c>
      <c r="E8" s="6" t="s">
        <v>44</v>
      </c>
      <c r="F8" s="7" t="s">
        <v>343</v>
      </c>
      <c r="G8" s="192" t="s">
        <v>61</v>
      </c>
      <c r="H8" s="192" t="s">
        <v>342</v>
      </c>
      <c r="I8" s="192">
        <v>0</v>
      </c>
      <c r="J8" s="192" t="s">
        <v>38</v>
      </c>
      <c r="K8" s="192" t="s">
        <v>31</v>
      </c>
      <c r="L8" s="192" t="s">
        <v>41</v>
      </c>
      <c r="M8" s="193" t="s">
        <v>38</v>
      </c>
      <c r="N8" s="192">
        <v>24</v>
      </c>
      <c r="O8" s="192">
        <v>6</v>
      </c>
      <c r="P8" s="192">
        <v>1998</v>
      </c>
      <c r="Q8" s="192" t="str">
        <f t="shared" si="8"/>
        <v>24/6/1998</v>
      </c>
      <c r="R8" s="192">
        <v>5</v>
      </c>
      <c r="S8" s="192">
        <v>8</v>
      </c>
      <c r="T8" s="192">
        <v>2020</v>
      </c>
      <c r="U8" s="192" t="str">
        <f t="shared" si="9"/>
        <v>5/8/2020</v>
      </c>
      <c r="V8" s="192">
        <f t="shared" si="5"/>
        <v>265</v>
      </c>
      <c r="W8" s="192">
        <f t="shared" si="6"/>
        <v>8078</v>
      </c>
      <c r="X8" s="192">
        <v>1</v>
      </c>
      <c r="Y8" s="192">
        <v>1</v>
      </c>
      <c r="Z8" s="192" t="str">
        <f t="shared" si="7"/>
        <v>Study1_pilot02_novice</v>
      </c>
      <c r="AA8" s="192" t="s">
        <v>347</v>
      </c>
    </row>
    <row r="9" spans="1:27" s="199" customFormat="1" ht="15.5" x14ac:dyDescent="0.35">
      <c r="A9" s="200">
        <v>8</v>
      </c>
      <c r="B9" s="200" t="s">
        <v>33</v>
      </c>
      <c r="C9" s="200" t="s">
        <v>47</v>
      </c>
      <c r="D9" s="195" t="s">
        <v>46</v>
      </c>
      <c r="E9" s="201" t="s">
        <v>44</v>
      </c>
      <c r="F9" s="202" t="s">
        <v>343</v>
      </c>
      <c r="G9" s="200" t="s">
        <v>61</v>
      </c>
      <c r="H9" s="200" t="s">
        <v>66</v>
      </c>
      <c r="I9" s="200">
        <v>0</v>
      </c>
      <c r="J9" s="200" t="s">
        <v>39</v>
      </c>
      <c r="K9" s="200" t="s">
        <v>31</v>
      </c>
      <c r="L9" s="200" t="s">
        <v>41</v>
      </c>
      <c r="M9" s="203" t="s">
        <v>39</v>
      </c>
      <c r="N9" s="200">
        <v>23</v>
      </c>
      <c r="O9" s="200">
        <v>3</v>
      </c>
      <c r="P9" s="200">
        <v>1993</v>
      </c>
      <c r="Q9" s="200" t="str">
        <f t="shared" si="8"/>
        <v>23/3/1993</v>
      </c>
      <c r="R9" s="200">
        <v>5</v>
      </c>
      <c r="S9" s="200">
        <v>8</v>
      </c>
      <c r="T9" s="200">
        <v>2020</v>
      </c>
      <c r="U9" s="200" t="str">
        <f t="shared" si="9"/>
        <v>5/8/2020</v>
      </c>
      <c r="V9" s="200">
        <f t="shared" si="5"/>
        <v>328</v>
      </c>
      <c r="W9" s="200">
        <f t="shared" si="6"/>
        <v>9997</v>
      </c>
      <c r="X9" s="200">
        <v>1</v>
      </c>
      <c r="Y9" s="200">
        <v>1</v>
      </c>
      <c r="Z9" s="200" t="str">
        <f t="shared" si="7"/>
        <v>Study1_pilot02_novice</v>
      </c>
      <c r="AA9" s="203" t="s">
        <v>348</v>
      </c>
    </row>
    <row r="11" spans="1:27" s="211" customFormat="1" ht="15.5" x14ac:dyDescent="0.35">
      <c r="A11" s="206">
        <v>9</v>
      </c>
      <c r="B11" s="206" t="s">
        <v>33</v>
      </c>
      <c r="C11" s="206" t="s">
        <v>47</v>
      </c>
      <c r="D11" s="207" t="s">
        <v>48</v>
      </c>
      <c r="E11" s="208" t="s">
        <v>44</v>
      </c>
      <c r="F11" s="209" t="s">
        <v>344</v>
      </c>
      <c r="G11" s="206" t="s">
        <v>63</v>
      </c>
      <c r="H11" s="206" t="s">
        <v>65</v>
      </c>
      <c r="I11" s="206">
        <v>1</v>
      </c>
      <c r="J11" s="206" t="s">
        <v>36</v>
      </c>
      <c r="K11" s="206" t="s">
        <v>31</v>
      </c>
      <c r="L11" s="206" t="s">
        <v>41</v>
      </c>
      <c r="M11" s="210" t="s">
        <v>97</v>
      </c>
      <c r="N11" s="206">
        <v>1</v>
      </c>
      <c r="O11" s="206">
        <v>1</v>
      </c>
      <c r="P11" s="206">
        <v>2000</v>
      </c>
      <c r="Q11" s="206" t="str">
        <f>N11&amp;"/"&amp;O11&amp;"/"&amp;P11</f>
        <v>1/1/2000</v>
      </c>
      <c r="R11" s="206">
        <v>5</v>
      </c>
      <c r="S11" s="206">
        <v>8</v>
      </c>
      <c r="T11" s="206">
        <v>2020</v>
      </c>
      <c r="U11" s="206" t="str">
        <f>R11&amp;"/"&amp;S11&amp;"/"&amp;T11</f>
        <v>5/8/2020</v>
      </c>
      <c r="V11" s="206">
        <f>DATEDIF(Q11, U11, "m")</f>
        <v>247</v>
      </c>
      <c r="W11" s="206">
        <f>DATEDIF(Q11, U11, "d")</f>
        <v>7522</v>
      </c>
      <c r="X11" s="206" t="s">
        <v>14</v>
      </c>
      <c r="Y11" s="206" t="s">
        <v>14</v>
      </c>
      <c r="Z11" s="206" t="str">
        <f>CONCATENATE(B11,"_",C11,D11,"_",E11)</f>
        <v>Study1_pilot03_novice</v>
      </c>
      <c r="AA11" s="206" t="s">
        <v>13</v>
      </c>
    </row>
    <row r="12" spans="1:27" s="2" customFormat="1" ht="15.5" x14ac:dyDescent="0.35">
      <c r="A12" s="3">
        <v>10</v>
      </c>
      <c r="B12" s="3" t="s">
        <v>33</v>
      </c>
      <c r="C12" s="3" t="s">
        <v>47</v>
      </c>
      <c r="D12" s="9" t="s">
        <v>48</v>
      </c>
      <c r="E12" s="6" t="s">
        <v>44</v>
      </c>
      <c r="F12" s="7" t="s">
        <v>343</v>
      </c>
      <c r="G12" s="3" t="s">
        <v>61</v>
      </c>
      <c r="H12" s="3" t="s">
        <v>65</v>
      </c>
      <c r="I12" s="3">
        <v>1</v>
      </c>
      <c r="J12" s="3" t="s">
        <v>37</v>
      </c>
      <c r="K12" s="3" t="s">
        <v>31</v>
      </c>
      <c r="L12" s="3" t="s">
        <v>41</v>
      </c>
      <c r="M12" s="10" t="s">
        <v>98</v>
      </c>
      <c r="N12" s="3">
        <v>1</v>
      </c>
      <c r="O12" s="3">
        <v>1</v>
      </c>
      <c r="P12" s="3">
        <v>2000</v>
      </c>
      <c r="Q12" s="3" t="str">
        <f>N12&amp;"/"&amp;O12&amp;"/"&amp;P12</f>
        <v>1/1/2000</v>
      </c>
      <c r="R12" s="3">
        <v>5</v>
      </c>
      <c r="S12" s="3">
        <v>8</v>
      </c>
      <c r="T12" s="3">
        <v>2020</v>
      </c>
      <c r="U12" s="3" t="str">
        <f>R12&amp;"/"&amp;S12&amp;"/"&amp;T12</f>
        <v>5/8/2020</v>
      </c>
      <c r="V12" s="3">
        <f>DATEDIF(Q12, U12, "m")</f>
        <v>247</v>
      </c>
      <c r="W12" s="3">
        <f>DATEDIF(Q12, U12, "d")</f>
        <v>7522</v>
      </c>
      <c r="X12" s="3" t="s">
        <v>14</v>
      </c>
      <c r="Y12" s="3" t="s">
        <v>14</v>
      </c>
      <c r="Z12" s="3" t="str">
        <f>CONCATENATE(B12,"_",C12,D12,"_",E12)</f>
        <v>Study1_pilot03_novice</v>
      </c>
      <c r="AA12" s="3" t="s">
        <v>13</v>
      </c>
    </row>
    <row r="13" spans="1:27" s="2" customFormat="1" ht="15.5" x14ac:dyDescent="0.35">
      <c r="A13" s="3">
        <v>11</v>
      </c>
      <c r="B13" s="3" t="s">
        <v>33</v>
      </c>
      <c r="C13" s="3" t="s">
        <v>47</v>
      </c>
      <c r="D13" s="9" t="s">
        <v>48</v>
      </c>
      <c r="E13" s="6" t="s">
        <v>44</v>
      </c>
      <c r="F13" s="5" t="s">
        <v>344</v>
      </c>
      <c r="G13" s="3" t="s">
        <v>61</v>
      </c>
      <c r="H13" s="3" t="s">
        <v>65</v>
      </c>
      <c r="I13" s="3">
        <v>2</v>
      </c>
      <c r="J13" s="3" t="s">
        <v>38</v>
      </c>
      <c r="K13" s="3" t="s">
        <v>31</v>
      </c>
      <c r="L13" s="3" t="s">
        <v>41</v>
      </c>
      <c r="M13" s="10" t="s">
        <v>99</v>
      </c>
      <c r="N13" s="3">
        <v>1</v>
      </c>
      <c r="O13" s="3">
        <v>1</v>
      </c>
      <c r="P13" s="3">
        <v>2000</v>
      </c>
      <c r="Q13" s="3" t="str">
        <f>N13&amp;"/"&amp;O13&amp;"/"&amp;P13</f>
        <v>1/1/2000</v>
      </c>
      <c r="R13" s="3">
        <v>5</v>
      </c>
      <c r="S13" s="3">
        <v>8</v>
      </c>
      <c r="T13" s="3">
        <v>2020</v>
      </c>
      <c r="U13" s="3" t="str">
        <f>R13&amp;"/"&amp;S13&amp;"/"&amp;T13</f>
        <v>5/8/2020</v>
      </c>
      <c r="V13" s="3">
        <f>DATEDIF(Q13, U13, "m")</f>
        <v>247</v>
      </c>
      <c r="W13" s="3">
        <f>DATEDIF(Q13, U13, "d")</f>
        <v>7522</v>
      </c>
      <c r="X13" s="3" t="s">
        <v>14</v>
      </c>
      <c r="Y13" s="3" t="s">
        <v>14</v>
      </c>
      <c r="Z13" s="3" t="str">
        <f>CONCATENATE(B13,"_",C13,D13,"_",E13)</f>
        <v>Study1_pilot03_novice</v>
      </c>
      <c r="AA13" s="3" t="s">
        <v>13</v>
      </c>
    </row>
    <row r="14" spans="1:27" s="199" customFormat="1" ht="15.5" x14ac:dyDescent="0.35">
      <c r="A14" s="204">
        <v>12</v>
      </c>
      <c r="B14" s="204" t="s">
        <v>33</v>
      </c>
      <c r="C14" s="204" t="s">
        <v>47</v>
      </c>
      <c r="D14" s="195" t="s">
        <v>48</v>
      </c>
      <c r="E14" s="201" t="s">
        <v>44</v>
      </c>
      <c r="F14" s="197" t="s">
        <v>344</v>
      </c>
      <c r="G14" s="204" t="s">
        <v>61</v>
      </c>
      <c r="H14" s="204" t="s">
        <v>65</v>
      </c>
      <c r="I14" s="204">
        <v>3</v>
      </c>
      <c r="J14" s="204" t="s">
        <v>39</v>
      </c>
      <c r="K14" s="204" t="s">
        <v>31</v>
      </c>
      <c r="L14" s="204" t="s">
        <v>41</v>
      </c>
      <c r="M14" s="205" t="s">
        <v>100</v>
      </c>
      <c r="N14" s="204">
        <v>1</v>
      </c>
      <c r="O14" s="204">
        <v>1</v>
      </c>
      <c r="P14" s="204">
        <v>2000</v>
      </c>
      <c r="Q14" s="204" t="str">
        <f>N14&amp;"/"&amp;O14&amp;"/"&amp;P14</f>
        <v>1/1/2000</v>
      </c>
      <c r="R14" s="204">
        <v>5</v>
      </c>
      <c r="S14" s="204">
        <v>8</v>
      </c>
      <c r="T14" s="204">
        <v>2020</v>
      </c>
      <c r="U14" s="204" t="str">
        <f>R14&amp;"/"&amp;S14&amp;"/"&amp;T14</f>
        <v>5/8/2020</v>
      </c>
      <c r="V14" s="204">
        <f>DATEDIF(Q14, U14, "m")</f>
        <v>247</v>
      </c>
      <c r="W14" s="204">
        <f>DATEDIF(Q14, U14, "d")</f>
        <v>7522</v>
      </c>
      <c r="X14" s="204" t="s">
        <v>14</v>
      </c>
      <c r="Y14" s="204" t="s">
        <v>14</v>
      </c>
      <c r="Z14" s="204" t="str">
        <f>CONCATENATE(B14,"_",C14,D14,"_",E14)</f>
        <v>Study1_pilot03_novice</v>
      </c>
      <c r="AA14" s="204" t="s">
        <v>13</v>
      </c>
    </row>
    <row r="15" spans="1:27" s="2" customFormat="1" ht="15.5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s="2" customFormat="1" ht="15.5" x14ac:dyDescent="0.35">
      <c r="A16" s="3">
        <v>1</v>
      </c>
      <c r="B16" s="3" t="s">
        <v>33</v>
      </c>
      <c r="C16" s="3" t="s">
        <v>17</v>
      </c>
      <c r="D16" s="9" t="s">
        <v>45</v>
      </c>
      <c r="E16" s="12" t="s">
        <v>34</v>
      </c>
      <c r="F16" s="5">
        <v>0</v>
      </c>
      <c r="G16" s="3" t="s">
        <v>60</v>
      </c>
      <c r="H16" s="3" t="s">
        <v>66</v>
      </c>
      <c r="I16" s="3">
        <v>16</v>
      </c>
      <c r="J16" s="3" t="s">
        <v>36</v>
      </c>
      <c r="K16" s="3" t="s">
        <v>31</v>
      </c>
      <c r="L16" s="3" t="s">
        <v>41</v>
      </c>
      <c r="M16" s="10" t="s">
        <v>105</v>
      </c>
      <c r="N16" s="3">
        <v>1</v>
      </c>
      <c r="O16" s="3">
        <v>1</v>
      </c>
      <c r="P16" s="3">
        <v>2000</v>
      </c>
      <c r="Q16" s="3" t="str">
        <f t="shared" ref="Q16" si="10">N16&amp;"/"&amp;O16&amp;"/"&amp;P16</f>
        <v>1/1/2000</v>
      </c>
      <c r="R16" s="3">
        <v>1</v>
      </c>
      <c r="S16" s="3">
        <v>1</v>
      </c>
      <c r="T16" s="3">
        <v>2020</v>
      </c>
      <c r="U16" s="3" t="str">
        <f t="shared" ref="U16" si="11">R16&amp;"/"&amp;S16&amp;"/"&amp;T16</f>
        <v>1/1/2020</v>
      </c>
      <c r="V16" s="3">
        <f t="shared" ref="V16" si="12">DATEDIF(Q16, U16, "m")</f>
        <v>240</v>
      </c>
      <c r="W16" s="3">
        <f t="shared" ref="W16" si="13">DATEDIF(Q16, U16, "d")</f>
        <v>7305</v>
      </c>
      <c r="X16" s="3" t="s">
        <v>14</v>
      </c>
      <c r="Y16" s="3" t="s">
        <v>14</v>
      </c>
      <c r="Z16" s="3" t="str">
        <f t="shared" ref="Z16:Z39" si="14">CONCATENATE(B16,"_",C16,D16,"_",E16)</f>
        <v>Study1_ongoing01_expert</v>
      </c>
      <c r="AA16" s="3" t="s">
        <v>13</v>
      </c>
    </row>
    <row r="17" spans="1:27" s="2" customFormat="1" ht="15.5" x14ac:dyDescent="0.35">
      <c r="A17" s="3">
        <v>2</v>
      </c>
      <c r="B17" s="3" t="s">
        <v>33</v>
      </c>
      <c r="C17" s="3" t="s">
        <v>17</v>
      </c>
      <c r="D17" s="9" t="s">
        <v>45</v>
      </c>
      <c r="E17" s="12" t="s">
        <v>34</v>
      </c>
      <c r="F17" s="7">
        <v>1</v>
      </c>
      <c r="G17" s="3" t="s">
        <v>61</v>
      </c>
      <c r="H17" s="3" t="s">
        <v>103</v>
      </c>
      <c r="I17" s="3">
        <v>11</v>
      </c>
      <c r="J17" s="3" t="s">
        <v>37</v>
      </c>
      <c r="K17" s="3" t="s">
        <v>31</v>
      </c>
      <c r="L17" s="3" t="s">
        <v>41</v>
      </c>
      <c r="M17" s="10" t="s">
        <v>106</v>
      </c>
      <c r="N17" s="3">
        <v>1</v>
      </c>
      <c r="O17" s="3">
        <v>1</v>
      </c>
      <c r="P17" s="3">
        <v>2000</v>
      </c>
      <c r="Q17" s="3" t="str">
        <f t="shared" ref="Q17:Q34" si="15">N17&amp;"/"&amp;O17&amp;"/"&amp;P17</f>
        <v>1/1/2000</v>
      </c>
      <c r="R17" s="3">
        <v>1</v>
      </c>
      <c r="S17" s="3">
        <v>1</v>
      </c>
      <c r="T17" s="3">
        <v>2020</v>
      </c>
      <c r="U17" s="3" t="str">
        <f t="shared" ref="U17:U34" si="16">R17&amp;"/"&amp;S17&amp;"/"&amp;T17</f>
        <v>1/1/2020</v>
      </c>
      <c r="V17" s="3">
        <f t="shared" ref="V17:V34" si="17">DATEDIF(Q17, U17, "m")</f>
        <v>240</v>
      </c>
      <c r="W17" s="3">
        <f t="shared" ref="W17:W34" si="18">DATEDIF(Q17, U17, "d")</f>
        <v>7305</v>
      </c>
      <c r="X17" s="3" t="s">
        <v>14</v>
      </c>
      <c r="Y17" s="3" t="s">
        <v>14</v>
      </c>
      <c r="Z17" s="3" t="str">
        <f t="shared" si="14"/>
        <v>Study1_ongoing01_expert</v>
      </c>
      <c r="AA17" s="3" t="s">
        <v>13</v>
      </c>
    </row>
    <row r="18" spans="1:27" s="2" customFormat="1" ht="15.5" x14ac:dyDescent="0.35">
      <c r="A18" s="3">
        <v>3</v>
      </c>
      <c r="B18" s="3" t="s">
        <v>33</v>
      </c>
      <c r="C18" s="3" t="s">
        <v>17</v>
      </c>
      <c r="D18" s="9" t="s">
        <v>45</v>
      </c>
      <c r="E18" s="12" t="s">
        <v>34</v>
      </c>
      <c r="F18" s="5">
        <v>0</v>
      </c>
      <c r="G18" s="3" t="s">
        <v>61</v>
      </c>
      <c r="H18" s="3" t="s">
        <v>104</v>
      </c>
      <c r="I18" s="3">
        <v>10</v>
      </c>
      <c r="J18" s="3" t="s">
        <v>38</v>
      </c>
      <c r="K18" s="3" t="s">
        <v>31</v>
      </c>
      <c r="L18" s="3" t="s">
        <v>41</v>
      </c>
      <c r="M18" s="10" t="s">
        <v>107</v>
      </c>
      <c r="N18" s="3">
        <v>1</v>
      </c>
      <c r="O18" s="3">
        <v>1</v>
      </c>
      <c r="P18" s="3">
        <v>2000</v>
      </c>
      <c r="Q18" s="3" t="str">
        <f t="shared" si="15"/>
        <v>1/1/2000</v>
      </c>
      <c r="R18" s="3">
        <v>1</v>
      </c>
      <c r="S18" s="3">
        <v>1</v>
      </c>
      <c r="T18" s="3">
        <v>2020</v>
      </c>
      <c r="U18" s="3" t="str">
        <f t="shared" si="16"/>
        <v>1/1/2020</v>
      </c>
      <c r="V18" s="3">
        <f t="shared" si="17"/>
        <v>240</v>
      </c>
      <c r="W18" s="3">
        <f t="shared" si="18"/>
        <v>7305</v>
      </c>
      <c r="X18" s="3" t="s">
        <v>14</v>
      </c>
      <c r="Y18" s="3" t="s">
        <v>14</v>
      </c>
      <c r="Z18" s="3" t="str">
        <f t="shared" si="14"/>
        <v>Study1_ongoing01_expert</v>
      </c>
      <c r="AA18" s="3" t="s">
        <v>13</v>
      </c>
    </row>
    <row r="19" spans="1:27" s="2" customFormat="1" ht="15.5" x14ac:dyDescent="0.35">
      <c r="A19" s="3">
        <v>4</v>
      </c>
      <c r="B19" s="3" t="s">
        <v>33</v>
      </c>
      <c r="C19" s="3" t="s">
        <v>17</v>
      </c>
      <c r="D19" s="9" t="s">
        <v>45</v>
      </c>
      <c r="E19" s="12" t="s">
        <v>34</v>
      </c>
      <c r="F19" s="7">
        <v>1</v>
      </c>
      <c r="G19" s="3" t="s">
        <v>61</v>
      </c>
      <c r="H19" s="3" t="s">
        <v>102</v>
      </c>
      <c r="I19" s="3">
        <v>15</v>
      </c>
      <c r="J19" s="3" t="s">
        <v>39</v>
      </c>
      <c r="K19" s="3" t="s">
        <v>31</v>
      </c>
      <c r="L19" s="3" t="s">
        <v>41</v>
      </c>
      <c r="M19" s="10" t="s">
        <v>108</v>
      </c>
      <c r="N19" s="3">
        <v>1</v>
      </c>
      <c r="O19" s="3">
        <v>1</v>
      </c>
      <c r="P19" s="3">
        <v>2000</v>
      </c>
      <c r="Q19" s="3" t="str">
        <f t="shared" si="15"/>
        <v>1/1/2000</v>
      </c>
      <c r="R19" s="3">
        <v>1</v>
      </c>
      <c r="S19" s="3">
        <v>1</v>
      </c>
      <c r="T19" s="3">
        <v>2020</v>
      </c>
      <c r="U19" s="3" t="str">
        <f t="shared" si="16"/>
        <v>1/1/2020</v>
      </c>
      <c r="V19" s="3">
        <f t="shared" si="17"/>
        <v>240</v>
      </c>
      <c r="W19" s="3">
        <f t="shared" si="18"/>
        <v>7305</v>
      </c>
      <c r="X19" s="3" t="s">
        <v>14</v>
      </c>
      <c r="Y19" s="3" t="s">
        <v>14</v>
      </c>
      <c r="Z19" s="3" t="str">
        <f t="shared" si="14"/>
        <v>Study1_ongoing01_expert</v>
      </c>
      <c r="AA19" s="3" t="s">
        <v>13</v>
      </c>
    </row>
    <row r="20" spans="1:27" s="2" customFormat="1" ht="15.5" x14ac:dyDescent="0.35">
      <c r="A20" s="3">
        <v>5</v>
      </c>
      <c r="B20" s="3" t="s">
        <v>33</v>
      </c>
      <c r="C20" s="3" t="s">
        <v>17</v>
      </c>
      <c r="D20" s="9" t="s">
        <v>46</v>
      </c>
      <c r="E20" s="12" t="s">
        <v>34</v>
      </c>
      <c r="F20" s="5">
        <v>0</v>
      </c>
      <c r="G20" s="3" t="s">
        <v>62</v>
      </c>
      <c r="H20" s="3" t="s">
        <v>66</v>
      </c>
      <c r="I20" s="3">
        <v>13</v>
      </c>
      <c r="J20" s="3" t="s">
        <v>36</v>
      </c>
      <c r="K20" s="3" t="s">
        <v>31</v>
      </c>
      <c r="L20" s="3" t="s">
        <v>41</v>
      </c>
      <c r="M20" s="10" t="s">
        <v>109</v>
      </c>
      <c r="N20" s="3">
        <v>1</v>
      </c>
      <c r="O20" s="3">
        <v>1</v>
      </c>
      <c r="P20" s="3">
        <v>2000</v>
      </c>
      <c r="Q20" s="3" t="str">
        <f t="shared" si="15"/>
        <v>1/1/2000</v>
      </c>
      <c r="R20" s="3">
        <v>1</v>
      </c>
      <c r="S20" s="3">
        <v>1</v>
      </c>
      <c r="T20" s="3">
        <v>2020</v>
      </c>
      <c r="U20" s="3" t="str">
        <f t="shared" si="16"/>
        <v>1/1/2020</v>
      </c>
      <c r="V20" s="3">
        <f t="shared" si="17"/>
        <v>240</v>
      </c>
      <c r="W20" s="3">
        <f t="shared" si="18"/>
        <v>7305</v>
      </c>
      <c r="X20" s="3" t="s">
        <v>14</v>
      </c>
      <c r="Y20" s="3" t="s">
        <v>14</v>
      </c>
      <c r="Z20" s="3" t="str">
        <f t="shared" si="14"/>
        <v>Study1_ongoing02_expert</v>
      </c>
      <c r="AA20" s="3" t="s">
        <v>13</v>
      </c>
    </row>
    <row r="21" spans="1:27" s="2" customFormat="1" ht="15.5" x14ac:dyDescent="0.35">
      <c r="A21" s="3">
        <v>6</v>
      </c>
      <c r="B21" s="3" t="s">
        <v>33</v>
      </c>
      <c r="C21" s="3" t="s">
        <v>17</v>
      </c>
      <c r="D21" s="9" t="s">
        <v>46</v>
      </c>
      <c r="E21" s="12" t="s">
        <v>34</v>
      </c>
      <c r="F21" s="7">
        <v>1</v>
      </c>
      <c r="G21" s="3" t="s">
        <v>62</v>
      </c>
      <c r="H21" s="3" t="s">
        <v>103</v>
      </c>
      <c r="I21" s="3">
        <v>12</v>
      </c>
      <c r="J21" s="3" t="s">
        <v>37</v>
      </c>
      <c r="K21" s="3" t="s">
        <v>31</v>
      </c>
      <c r="L21" s="3" t="s">
        <v>41</v>
      </c>
      <c r="M21" s="10" t="s">
        <v>110</v>
      </c>
      <c r="N21" s="3">
        <v>1</v>
      </c>
      <c r="O21" s="3">
        <v>1</v>
      </c>
      <c r="P21" s="3">
        <v>2000</v>
      </c>
      <c r="Q21" s="3" t="str">
        <f t="shared" si="15"/>
        <v>1/1/2000</v>
      </c>
      <c r="R21" s="3">
        <v>1</v>
      </c>
      <c r="S21" s="3">
        <v>1</v>
      </c>
      <c r="T21" s="3">
        <v>2020</v>
      </c>
      <c r="U21" s="3" t="str">
        <f t="shared" si="16"/>
        <v>1/1/2020</v>
      </c>
      <c r="V21" s="3">
        <f t="shared" si="17"/>
        <v>240</v>
      </c>
      <c r="W21" s="3">
        <f t="shared" si="18"/>
        <v>7305</v>
      </c>
      <c r="X21" s="3" t="s">
        <v>14</v>
      </c>
      <c r="Y21" s="3" t="s">
        <v>14</v>
      </c>
      <c r="Z21" s="3" t="str">
        <f t="shared" si="14"/>
        <v>Study1_ongoing02_expert</v>
      </c>
      <c r="AA21" s="3" t="s">
        <v>13</v>
      </c>
    </row>
    <row r="22" spans="1:27" s="2" customFormat="1" ht="15.5" x14ac:dyDescent="0.35">
      <c r="A22" s="3">
        <v>7</v>
      </c>
      <c r="B22" s="3" t="s">
        <v>33</v>
      </c>
      <c r="C22" s="3" t="s">
        <v>17</v>
      </c>
      <c r="D22" s="9" t="s">
        <v>46</v>
      </c>
      <c r="E22" s="12" t="s">
        <v>34</v>
      </c>
      <c r="F22" s="5">
        <v>0</v>
      </c>
      <c r="G22" s="3" t="s">
        <v>62</v>
      </c>
      <c r="H22" s="3" t="s">
        <v>104</v>
      </c>
      <c r="I22" s="3">
        <v>16</v>
      </c>
      <c r="J22" s="3" t="s">
        <v>38</v>
      </c>
      <c r="K22" s="3" t="s">
        <v>31</v>
      </c>
      <c r="L22" s="3" t="s">
        <v>41</v>
      </c>
      <c r="M22" s="10" t="s">
        <v>111</v>
      </c>
      <c r="N22" s="3">
        <v>1</v>
      </c>
      <c r="O22" s="3">
        <v>1</v>
      </c>
      <c r="P22" s="3">
        <v>2000</v>
      </c>
      <c r="Q22" s="3" t="str">
        <f t="shared" si="15"/>
        <v>1/1/2000</v>
      </c>
      <c r="R22" s="3">
        <v>1</v>
      </c>
      <c r="S22" s="3">
        <v>1</v>
      </c>
      <c r="T22" s="3">
        <v>2020</v>
      </c>
      <c r="U22" s="3" t="str">
        <f t="shared" si="16"/>
        <v>1/1/2020</v>
      </c>
      <c r="V22" s="3">
        <f t="shared" si="17"/>
        <v>240</v>
      </c>
      <c r="W22" s="3">
        <f t="shared" si="18"/>
        <v>7305</v>
      </c>
      <c r="X22" s="3" t="s">
        <v>14</v>
      </c>
      <c r="Y22" s="3" t="s">
        <v>14</v>
      </c>
      <c r="Z22" s="3" t="str">
        <f t="shared" si="14"/>
        <v>Study1_ongoing02_expert</v>
      </c>
      <c r="AA22" s="3" t="s">
        <v>13</v>
      </c>
    </row>
    <row r="23" spans="1:27" s="2" customFormat="1" ht="15.5" x14ac:dyDescent="0.35">
      <c r="A23" s="3">
        <v>8</v>
      </c>
      <c r="B23" s="3" t="s">
        <v>33</v>
      </c>
      <c r="C23" s="3" t="s">
        <v>17</v>
      </c>
      <c r="D23" s="9" t="s">
        <v>46</v>
      </c>
      <c r="E23" s="12" t="s">
        <v>34</v>
      </c>
      <c r="F23" s="7">
        <v>1</v>
      </c>
      <c r="G23" s="3" t="s">
        <v>62</v>
      </c>
      <c r="H23" s="3" t="s">
        <v>102</v>
      </c>
      <c r="I23" s="3">
        <v>11</v>
      </c>
      <c r="J23" s="3" t="s">
        <v>39</v>
      </c>
      <c r="K23" s="3" t="s">
        <v>31</v>
      </c>
      <c r="L23" s="3" t="s">
        <v>41</v>
      </c>
      <c r="M23" s="10" t="s">
        <v>112</v>
      </c>
      <c r="N23" s="3">
        <v>1</v>
      </c>
      <c r="O23" s="3">
        <v>1</v>
      </c>
      <c r="P23" s="3">
        <v>2000</v>
      </c>
      <c r="Q23" s="3" t="str">
        <f t="shared" si="15"/>
        <v>1/1/2000</v>
      </c>
      <c r="R23" s="3">
        <v>1</v>
      </c>
      <c r="S23" s="3">
        <v>1</v>
      </c>
      <c r="T23" s="3">
        <v>2020</v>
      </c>
      <c r="U23" s="3" t="str">
        <f t="shared" si="16"/>
        <v>1/1/2020</v>
      </c>
      <c r="V23" s="3">
        <f t="shared" si="17"/>
        <v>240</v>
      </c>
      <c r="W23" s="3">
        <f t="shared" si="18"/>
        <v>7305</v>
      </c>
      <c r="X23" s="3" t="s">
        <v>14</v>
      </c>
      <c r="Y23" s="3" t="s">
        <v>14</v>
      </c>
      <c r="Z23" s="3" t="str">
        <f t="shared" si="14"/>
        <v>Study1_ongoing02_expert</v>
      </c>
      <c r="AA23" s="3" t="s">
        <v>13</v>
      </c>
    </row>
    <row r="24" spans="1:27" s="2" customFormat="1" ht="15.5" x14ac:dyDescent="0.35">
      <c r="A24" s="3">
        <v>9</v>
      </c>
      <c r="B24" s="3" t="s">
        <v>33</v>
      </c>
      <c r="C24" s="3" t="s">
        <v>17</v>
      </c>
      <c r="D24" s="9" t="s">
        <v>48</v>
      </c>
      <c r="E24" s="12" t="s">
        <v>34</v>
      </c>
      <c r="F24" s="5">
        <v>0</v>
      </c>
      <c r="G24" s="3" t="s">
        <v>63</v>
      </c>
      <c r="H24" s="3" t="s">
        <v>66</v>
      </c>
      <c r="I24" s="3">
        <v>10</v>
      </c>
      <c r="J24" s="3" t="s">
        <v>36</v>
      </c>
      <c r="K24" s="3" t="s">
        <v>31</v>
      </c>
      <c r="L24" s="3" t="s">
        <v>41</v>
      </c>
      <c r="M24" s="10" t="s">
        <v>113</v>
      </c>
      <c r="N24" s="3">
        <v>1</v>
      </c>
      <c r="O24" s="3">
        <v>1</v>
      </c>
      <c r="P24" s="3">
        <v>2000</v>
      </c>
      <c r="Q24" s="3" t="str">
        <f t="shared" si="15"/>
        <v>1/1/2000</v>
      </c>
      <c r="R24" s="3">
        <v>1</v>
      </c>
      <c r="S24" s="3">
        <v>1</v>
      </c>
      <c r="T24" s="3">
        <v>2020</v>
      </c>
      <c r="U24" s="3" t="str">
        <f t="shared" si="16"/>
        <v>1/1/2020</v>
      </c>
      <c r="V24" s="3">
        <f t="shared" si="17"/>
        <v>240</v>
      </c>
      <c r="W24" s="3">
        <f t="shared" si="18"/>
        <v>7305</v>
      </c>
      <c r="X24" s="3" t="s">
        <v>14</v>
      </c>
      <c r="Y24" s="3" t="s">
        <v>14</v>
      </c>
      <c r="Z24" s="3" t="str">
        <f t="shared" si="14"/>
        <v>Study1_ongoing03_expert</v>
      </c>
      <c r="AA24" s="3" t="s">
        <v>13</v>
      </c>
    </row>
    <row r="25" spans="1:27" s="2" customFormat="1" ht="15.5" x14ac:dyDescent="0.35">
      <c r="A25" s="3">
        <v>10</v>
      </c>
      <c r="B25" s="3" t="s">
        <v>33</v>
      </c>
      <c r="C25" s="3" t="s">
        <v>17</v>
      </c>
      <c r="D25" s="9" t="s">
        <v>48</v>
      </c>
      <c r="E25" s="12" t="s">
        <v>34</v>
      </c>
      <c r="F25" s="7">
        <v>1</v>
      </c>
      <c r="G25" s="3" t="s">
        <v>61</v>
      </c>
      <c r="H25" s="3" t="s">
        <v>103</v>
      </c>
      <c r="I25" s="3">
        <v>15</v>
      </c>
      <c r="J25" s="3" t="s">
        <v>37</v>
      </c>
      <c r="K25" s="3" t="s">
        <v>31</v>
      </c>
      <c r="L25" s="3" t="s">
        <v>41</v>
      </c>
      <c r="M25" s="10" t="s">
        <v>114</v>
      </c>
      <c r="N25" s="3">
        <v>1</v>
      </c>
      <c r="O25" s="3">
        <v>1</v>
      </c>
      <c r="P25" s="3">
        <v>2000</v>
      </c>
      <c r="Q25" s="3" t="str">
        <f t="shared" si="15"/>
        <v>1/1/2000</v>
      </c>
      <c r="R25" s="3">
        <v>1</v>
      </c>
      <c r="S25" s="3">
        <v>1</v>
      </c>
      <c r="T25" s="3">
        <v>2020</v>
      </c>
      <c r="U25" s="3" t="str">
        <f t="shared" si="16"/>
        <v>1/1/2020</v>
      </c>
      <c r="V25" s="3">
        <f t="shared" si="17"/>
        <v>240</v>
      </c>
      <c r="W25" s="3">
        <f t="shared" si="18"/>
        <v>7305</v>
      </c>
      <c r="X25" s="3" t="s">
        <v>14</v>
      </c>
      <c r="Y25" s="3" t="s">
        <v>14</v>
      </c>
      <c r="Z25" s="3" t="str">
        <f t="shared" si="14"/>
        <v>Study1_ongoing03_expert</v>
      </c>
      <c r="AA25" s="3" t="s">
        <v>13</v>
      </c>
    </row>
    <row r="26" spans="1:27" s="2" customFormat="1" ht="15.5" x14ac:dyDescent="0.35">
      <c r="A26" s="3">
        <v>11</v>
      </c>
      <c r="B26" s="3" t="s">
        <v>33</v>
      </c>
      <c r="C26" s="3" t="s">
        <v>17</v>
      </c>
      <c r="D26" s="9" t="s">
        <v>48</v>
      </c>
      <c r="E26" s="12" t="s">
        <v>34</v>
      </c>
      <c r="F26" s="5">
        <v>0</v>
      </c>
      <c r="G26" s="3" t="s">
        <v>61</v>
      </c>
      <c r="H26" s="3" t="s">
        <v>104</v>
      </c>
      <c r="I26" s="3">
        <v>13</v>
      </c>
      <c r="J26" s="3" t="s">
        <v>38</v>
      </c>
      <c r="K26" s="3" t="s">
        <v>31</v>
      </c>
      <c r="L26" s="3" t="s">
        <v>41</v>
      </c>
      <c r="M26" s="10" t="s">
        <v>115</v>
      </c>
      <c r="N26" s="3">
        <v>1</v>
      </c>
      <c r="O26" s="3">
        <v>1</v>
      </c>
      <c r="P26" s="3">
        <v>2000</v>
      </c>
      <c r="Q26" s="3" t="str">
        <f t="shared" si="15"/>
        <v>1/1/2000</v>
      </c>
      <c r="R26" s="3">
        <v>1</v>
      </c>
      <c r="S26" s="3">
        <v>1</v>
      </c>
      <c r="T26" s="3">
        <v>2020</v>
      </c>
      <c r="U26" s="3" t="str">
        <f t="shared" si="16"/>
        <v>1/1/2020</v>
      </c>
      <c r="V26" s="3">
        <f t="shared" si="17"/>
        <v>240</v>
      </c>
      <c r="W26" s="3">
        <f t="shared" si="18"/>
        <v>7305</v>
      </c>
      <c r="X26" s="3" t="s">
        <v>14</v>
      </c>
      <c r="Y26" s="3" t="s">
        <v>14</v>
      </c>
      <c r="Z26" s="3" t="str">
        <f t="shared" si="14"/>
        <v>Study1_ongoing03_expert</v>
      </c>
      <c r="AA26" s="3" t="s">
        <v>13</v>
      </c>
    </row>
    <row r="27" spans="1:27" ht="15.5" x14ac:dyDescent="0.35">
      <c r="A27" s="3">
        <v>12</v>
      </c>
      <c r="B27" s="3" t="s">
        <v>33</v>
      </c>
      <c r="C27" s="3" t="s">
        <v>17</v>
      </c>
      <c r="D27" s="9" t="s">
        <v>48</v>
      </c>
      <c r="E27" s="12" t="s">
        <v>34</v>
      </c>
      <c r="F27" s="7">
        <v>1</v>
      </c>
      <c r="G27" s="3" t="s">
        <v>61</v>
      </c>
      <c r="H27" s="3" t="s">
        <v>102</v>
      </c>
      <c r="I27" s="3">
        <v>12</v>
      </c>
      <c r="J27" s="3" t="s">
        <v>39</v>
      </c>
      <c r="K27" s="3" t="s">
        <v>31</v>
      </c>
      <c r="L27" s="3" t="s">
        <v>41</v>
      </c>
      <c r="M27" s="10" t="s">
        <v>116</v>
      </c>
      <c r="N27" s="3">
        <v>1</v>
      </c>
      <c r="O27" s="3">
        <v>1</v>
      </c>
      <c r="P27" s="3">
        <v>2000</v>
      </c>
      <c r="Q27" s="3" t="str">
        <f t="shared" si="15"/>
        <v>1/1/2000</v>
      </c>
      <c r="R27" s="3">
        <v>1</v>
      </c>
      <c r="S27" s="3">
        <v>1</v>
      </c>
      <c r="T27" s="3">
        <v>2020</v>
      </c>
      <c r="U27" s="3" t="str">
        <f t="shared" si="16"/>
        <v>1/1/2020</v>
      </c>
      <c r="V27" s="3">
        <f t="shared" si="17"/>
        <v>240</v>
      </c>
      <c r="W27" s="3">
        <f t="shared" si="18"/>
        <v>7305</v>
      </c>
      <c r="X27" s="3" t="s">
        <v>14</v>
      </c>
      <c r="Y27" s="3" t="s">
        <v>14</v>
      </c>
      <c r="Z27" s="3" t="str">
        <f t="shared" si="14"/>
        <v>Study1_ongoing03_expert</v>
      </c>
      <c r="AA27" s="3" t="s">
        <v>13</v>
      </c>
    </row>
    <row r="28" spans="1:27" ht="15.5" x14ac:dyDescent="0.35">
      <c r="A28" s="3">
        <v>13</v>
      </c>
      <c r="B28" s="3" t="s">
        <v>33</v>
      </c>
      <c r="C28" s="3" t="s">
        <v>17</v>
      </c>
      <c r="D28" s="9" t="s">
        <v>49</v>
      </c>
      <c r="E28" s="12" t="s">
        <v>34</v>
      </c>
      <c r="F28" s="5">
        <v>0</v>
      </c>
      <c r="G28" s="3" t="s">
        <v>60</v>
      </c>
      <c r="H28" s="3" t="s">
        <v>66</v>
      </c>
      <c r="I28" s="3">
        <v>16</v>
      </c>
      <c r="J28" s="3" t="s">
        <v>36</v>
      </c>
      <c r="K28" s="3" t="s">
        <v>31</v>
      </c>
      <c r="L28" s="3" t="s">
        <v>41</v>
      </c>
      <c r="M28" s="10" t="s">
        <v>117</v>
      </c>
      <c r="N28" s="3">
        <v>1</v>
      </c>
      <c r="O28" s="3">
        <v>1</v>
      </c>
      <c r="P28" s="3">
        <v>2000</v>
      </c>
      <c r="Q28" s="3" t="str">
        <f t="shared" si="15"/>
        <v>1/1/2000</v>
      </c>
      <c r="R28" s="3">
        <v>1</v>
      </c>
      <c r="S28" s="3">
        <v>1</v>
      </c>
      <c r="T28" s="3">
        <v>2020</v>
      </c>
      <c r="U28" s="3" t="str">
        <f t="shared" si="16"/>
        <v>1/1/2020</v>
      </c>
      <c r="V28" s="3">
        <f t="shared" si="17"/>
        <v>240</v>
      </c>
      <c r="W28" s="3">
        <f t="shared" si="18"/>
        <v>7305</v>
      </c>
      <c r="X28" s="3" t="s">
        <v>14</v>
      </c>
      <c r="Y28" s="3" t="s">
        <v>14</v>
      </c>
      <c r="Z28" s="3" t="str">
        <f t="shared" si="14"/>
        <v>Study1_ongoing04_expert</v>
      </c>
      <c r="AA28" s="3" t="s">
        <v>13</v>
      </c>
    </row>
    <row r="29" spans="1:27" ht="15.5" x14ac:dyDescent="0.35">
      <c r="A29" s="3">
        <v>14</v>
      </c>
      <c r="B29" s="3" t="s">
        <v>33</v>
      </c>
      <c r="C29" s="3" t="s">
        <v>17</v>
      </c>
      <c r="D29" s="9" t="s">
        <v>49</v>
      </c>
      <c r="E29" s="12" t="s">
        <v>34</v>
      </c>
      <c r="F29" s="7">
        <v>1</v>
      </c>
      <c r="G29" s="3" t="s">
        <v>61</v>
      </c>
      <c r="H29" s="3" t="s">
        <v>103</v>
      </c>
      <c r="I29" s="3">
        <v>11</v>
      </c>
      <c r="J29" s="3" t="s">
        <v>37</v>
      </c>
      <c r="K29" s="3" t="s">
        <v>31</v>
      </c>
      <c r="L29" s="3" t="s">
        <v>41</v>
      </c>
      <c r="M29" s="10" t="s">
        <v>118</v>
      </c>
      <c r="N29" s="3">
        <v>1</v>
      </c>
      <c r="O29" s="3">
        <v>1</v>
      </c>
      <c r="P29" s="3">
        <v>2000</v>
      </c>
      <c r="Q29" s="3" t="str">
        <f t="shared" si="15"/>
        <v>1/1/2000</v>
      </c>
      <c r="R29" s="3">
        <v>1</v>
      </c>
      <c r="S29" s="3">
        <v>1</v>
      </c>
      <c r="T29" s="3">
        <v>2020</v>
      </c>
      <c r="U29" s="3" t="str">
        <f t="shared" si="16"/>
        <v>1/1/2020</v>
      </c>
      <c r="V29" s="3">
        <f t="shared" si="17"/>
        <v>240</v>
      </c>
      <c r="W29" s="3">
        <f t="shared" si="18"/>
        <v>7305</v>
      </c>
      <c r="X29" s="3" t="s">
        <v>14</v>
      </c>
      <c r="Y29" s="3" t="s">
        <v>14</v>
      </c>
      <c r="Z29" s="3" t="str">
        <f t="shared" si="14"/>
        <v>Study1_ongoing04_expert</v>
      </c>
      <c r="AA29" s="3" t="s">
        <v>13</v>
      </c>
    </row>
    <row r="30" spans="1:27" ht="15.5" x14ac:dyDescent="0.35">
      <c r="A30" s="3">
        <v>15</v>
      </c>
      <c r="B30" s="3" t="s">
        <v>33</v>
      </c>
      <c r="C30" s="3" t="s">
        <v>17</v>
      </c>
      <c r="D30" s="9" t="s">
        <v>49</v>
      </c>
      <c r="E30" s="12" t="s">
        <v>34</v>
      </c>
      <c r="F30" s="5">
        <v>0</v>
      </c>
      <c r="G30" s="3" t="s">
        <v>61</v>
      </c>
      <c r="H30" s="3" t="s">
        <v>104</v>
      </c>
      <c r="I30" s="3">
        <v>10</v>
      </c>
      <c r="J30" s="3" t="s">
        <v>38</v>
      </c>
      <c r="K30" s="3" t="s">
        <v>31</v>
      </c>
      <c r="L30" s="3" t="s">
        <v>41</v>
      </c>
      <c r="M30" s="10" t="s">
        <v>119</v>
      </c>
      <c r="N30" s="3">
        <v>1</v>
      </c>
      <c r="O30" s="3">
        <v>1</v>
      </c>
      <c r="P30" s="3">
        <v>2000</v>
      </c>
      <c r="Q30" s="3" t="str">
        <f t="shared" si="15"/>
        <v>1/1/2000</v>
      </c>
      <c r="R30" s="3">
        <v>1</v>
      </c>
      <c r="S30" s="3">
        <v>1</v>
      </c>
      <c r="T30" s="3">
        <v>2020</v>
      </c>
      <c r="U30" s="3" t="str">
        <f t="shared" si="16"/>
        <v>1/1/2020</v>
      </c>
      <c r="V30" s="3">
        <f t="shared" si="17"/>
        <v>240</v>
      </c>
      <c r="W30" s="3">
        <f t="shared" si="18"/>
        <v>7305</v>
      </c>
      <c r="X30" s="3" t="s">
        <v>14</v>
      </c>
      <c r="Y30" s="3" t="s">
        <v>14</v>
      </c>
      <c r="Z30" s="3" t="str">
        <f t="shared" si="14"/>
        <v>Study1_ongoing04_expert</v>
      </c>
      <c r="AA30" s="3" t="s">
        <v>13</v>
      </c>
    </row>
    <row r="31" spans="1:27" ht="15.5" x14ac:dyDescent="0.35">
      <c r="A31" s="3">
        <v>16</v>
      </c>
      <c r="B31" s="3" t="s">
        <v>33</v>
      </c>
      <c r="C31" s="3" t="s">
        <v>17</v>
      </c>
      <c r="D31" s="9" t="s">
        <v>49</v>
      </c>
      <c r="E31" s="12" t="s">
        <v>34</v>
      </c>
      <c r="F31" s="7">
        <v>1</v>
      </c>
      <c r="G31" s="3" t="s">
        <v>61</v>
      </c>
      <c r="H31" s="3" t="s">
        <v>102</v>
      </c>
      <c r="I31" s="3">
        <v>15</v>
      </c>
      <c r="J31" s="3" t="s">
        <v>39</v>
      </c>
      <c r="K31" s="3" t="s">
        <v>31</v>
      </c>
      <c r="L31" s="3" t="s">
        <v>41</v>
      </c>
      <c r="M31" s="10" t="s">
        <v>120</v>
      </c>
      <c r="N31" s="3">
        <v>1</v>
      </c>
      <c r="O31" s="3">
        <v>1</v>
      </c>
      <c r="P31" s="3">
        <v>2000</v>
      </c>
      <c r="Q31" s="3" t="str">
        <f t="shared" si="15"/>
        <v>1/1/2000</v>
      </c>
      <c r="R31" s="3">
        <v>1</v>
      </c>
      <c r="S31" s="3">
        <v>1</v>
      </c>
      <c r="T31" s="3">
        <v>2020</v>
      </c>
      <c r="U31" s="3" t="str">
        <f t="shared" si="16"/>
        <v>1/1/2020</v>
      </c>
      <c r="V31" s="3">
        <f t="shared" si="17"/>
        <v>240</v>
      </c>
      <c r="W31" s="3">
        <f t="shared" si="18"/>
        <v>7305</v>
      </c>
      <c r="X31" s="3" t="s">
        <v>14</v>
      </c>
      <c r="Y31" s="3" t="s">
        <v>14</v>
      </c>
      <c r="Z31" s="3" t="str">
        <f t="shared" si="14"/>
        <v>Study1_ongoing04_expert</v>
      </c>
      <c r="AA31" s="3" t="s">
        <v>13</v>
      </c>
    </row>
    <row r="32" spans="1:27" ht="15.5" x14ac:dyDescent="0.35">
      <c r="A32" s="3">
        <v>17</v>
      </c>
      <c r="B32" s="3" t="s">
        <v>33</v>
      </c>
      <c r="C32" s="3" t="s">
        <v>17</v>
      </c>
      <c r="D32" s="9" t="s">
        <v>50</v>
      </c>
      <c r="E32" s="12" t="s">
        <v>34</v>
      </c>
      <c r="F32" s="5">
        <v>0</v>
      </c>
      <c r="G32" s="3" t="s">
        <v>62</v>
      </c>
      <c r="H32" s="3" t="s">
        <v>66</v>
      </c>
      <c r="I32" s="3">
        <v>13</v>
      </c>
      <c r="J32" s="3" t="s">
        <v>36</v>
      </c>
      <c r="K32" s="3" t="s">
        <v>31</v>
      </c>
      <c r="L32" s="3" t="s">
        <v>41</v>
      </c>
      <c r="M32" s="10" t="s">
        <v>121</v>
      </c>
      <c r="N32" s="3">
        <v>1</v>
      </c>
      <c r="O32" s="3">
        <v>1</v>
      </c>
      <c r="P32" s="3">
        <v>2000</v>
      </c>
      <c r="Q32" s="3" t="str">
        <f t="shared" si="15"/>
        <v>1/1/2000</v>
      </c>
      <c r="R32" s="3">
        <v>1</v>
      </c>
      <c r="S32" s="3">
        <v>1</v>
      </c>
      <c r="T32" s="3">
        <v>2020</v>
      </c>
      <c r="U32" s="3" t="str">
        <f t="shared" si="16"/>
        <v>1/1/2020</v>
      </c>
      <c r="V32" s="3">
        <f t="shared" si="17"/>
        <v>240</v>
      </c>
      <c r="W32" s="3">
        <f t="shared" si="18"/>
        <v>7305</v>
      </c>
      <c r="X32" s="3" t="s">
        <v>14</v>
      </c>
      <c r="Y32" s="3" t="s">
        <v>14</v>
      </c>
      <c r="Z32" s="3" t="str">
        <f t="shared" si="14"/>
        <v>Study1_ongoing05_expert</v>
      </c>
      <c r="AA32" s="3" t="s">
        <v>13</v>
      </c>
    </row>
    <row r="33" spans="1:27" ht="15.5" x14ac:dyDescent="0.35">
      <c r="A33" s="3">
        <v>18</v>
      </c>
      <c r="B33" s="3" t="s">
        <v>33</v>
      </c>
      <c r="C33" s="3" t="s">
        <v>17</v>
      </c>
      <c r="D33" s="9" t="s">
        <v>50</v>
      </c>
      <c r="E33" s="12" t="s">
        <v>34</v>
      </c>
      <c r="F33" s="5">
        <v>0</v>
      </c>
      <c r="G33" s="3" t="s">
        <v>62</v>
      </c>
      <c r="H33" s="3" t="s">
        <v>103</v>
      </c>
      <c r="I33" s="3">
        <v>12</v>
      </c>
      <c r="J33" s="3" t="s">
        <v>37</v>
      </c>
      <c r="K33" s="3" t="s">
        <v>31</v>
      </c>
      <c r="L33" s="3" t="s">
        <v>41</v>
      </c>
      <c r="M33" s="10" t="s">
        <v>122</v>
      </c>
      <c r="N33" s="3">
        <v>1</v>
      </c>
      <c r="O33" s="3">
        <v>1</v>
      </c>
      <c r="P33" s="3">
        <v>2000</v>
      </c>
      <c r="Q33" s="3" t="str">
        <f t="shared" si="15"/>
        <v>1/1/2000</v>
      </c>
      <c r="R33" s="3">
        <v>1</v>
      </c>
      <c r="S33" s="3">
        <v>1</v>
      </c>
      <c r="T33" s="3">
        <v>2020</v>
      </c>
      <c r="U33" s="3" t="str">
        <f t="shared" si="16"/>
        <v>1/1/2020</v>
      </c>
      <c r="V33" s="3">
        <f t="shared" si="17"/>
        <v>240</v>
      </c>
      <c r="W33" s="3">
        <f t="shared" si="18"/>
        <v>7305</v>
      </c>
      <c r="X33" s="3" t="s">
        <v>14</v>
      </c>
      <c r="Y33" s="3" t="s">
        <v>14</v>
      </c>
      <c r="Z33" s="3" t="str">
        <f t="shared" si="14"/>
        <v>Study1_ongoing05_expert</v>
      </c>
      <c r="AA33" s="3" t="s">
        <v>13</v>
      </c>
    </row>
    <row r="34" spans="1:27" ht="15.5" x14ac:dyDescent="0.35">
      <c r="A34" s="3">
        <v>19</v>
      </c>
      <c r="B34" s="3" t="s">
        <v>33</v>
      </c>
      <c r="C34" s="3" t="s">
        <v>17</v>
      </c>
      <c r="D34" s="9" t="s">
        <v>50</v>
      </c>
      <c r="E34" s="12" t="s">
        <v>34</v>
      </c>
      <c r="F34" s="5">
        <v>0</v>
      </c>
      <c r="G34" s="3" t="s">
        <v>62</v>
      </c>
      <c r="H34" s="3" t="s">
        <v>104</v>
      </c>
      <c r="I34" s="3">
        <v>16</v>
      </c>
      <c r="J34" s="3" t="s">
        <v>38</v>
      </c>
      <c r="K34" s="3" t="s">
        <v>31</v>
      </c>
      <c r="L34" s="3" t="s">
        <v>41</v>
      </c>
      <c r="M34" s="10" t="s">
        <v>123</v>
      </c>
      <c r="N34" s="3">
        <v>1</v>
      </c>
      <c r="O34" s="3">
        <v>1</v>
      </c>
      <c r="P34" s="3">
        <v>2000</v>
      </c>
      <c r="Q34" s="3" t="str">
        <f t="shared" si="15"/>
        <v>1/1/2000</v>
      </c>
      <c r="R34" s="3">
        <v>1</v>
      </c>
      <c r="S34" s="3">
        <v>1</v>
      </c>
      <c r="T34" s="3">
        <v>2020</v>
      </c>
      <c r="U34" s="3" t="str">
        <f t="shared" si="16"/>
        <v>1/1/2020</v>
      </c>
      <c r="V34" s="3">
        <f t="shared" si="17"/>
        <v>240</v>
      </c>
      <c r="W34" s="3">
        <f t="shared" si="18"/>
        <v>7305</v>
      </c>
      <c r="X34" s="3" t="s">
        <v>14</v>
      </c>
      <c r="Y34" s="3" t="s">
        <v>14</v>
      </c>
      <c r="Z34" s="3" t="str">
        <f t="shared" si="14"/>
        <v>Study1_ongoing05_expert</v>
      </c>
      <c r="AA34" s="3" t="s">
        <v>13</v>
      </c>
    </row>
    <row r="35" spans="1:27" ht="15.5" x14ac:dyDescent="0.35">
      <c r="A35" s="3">
        <v>20</v>
      </c>
      <c r="B35" s="3" t="s">
        <v>33</v>
      </c>
      <c r="C35" s="3" t="s">
        <v>17</v>
      </c>
      <c r="D35" s="9" t="s">
        <v>50</v>
      </c>
      <c r="E35" s="12" t="s">
        <v>34</v>
      </c>
      <c r="F35" s="7">
        <v>1</v>
      </c>
      <c r="G35" s="3" t="s">
        <v>62</v>
      </c>
      <c r="H35" s="3" t="s">
        <v>102</v>
      </c>
      <c r="I35" s="3">
        <v>11</v>
      </c>
      <c r="J35" s="3" t="s">
        <v>39</v>
      </c>
      <c r="K35" s="3" t="s">
        <v>31</v>
      </c>
      <c r="L35" s="3" t="s">
        <v>41</v>
      </c>
      <c r="M35" s="10" t="s">
        <v>124</v>
      </c>
      <c r="N35" s="3">
        <v>1</v>
      </c>
      <c r="O35" s="3">
        <v>1</v>
      </c>
      <c r="P35" s="3">
        <v>2000</v>
      </c>
      <c r="Q35" s="3" t="str">
        <f t="shared" ref="Q35:Q39" si="19">N35&amp;"/"&amp;O35&amp;"/"&amp;P35</f>
        <v>1/1/2000</v>
      </c>
      <c r="R35" s="3">
        <v>1</v>
      </c>
      <c r="S35" s="3">
        <v>1</v>
      </c>
      <c r="T35" s="3">
        <v>2020</v>
      </c>
      <c r="U35" s="3" t="str">
        <f t="shared" ref="U35:U39" si="20">R35&amp;"/"&amp;S35&amp;"/"&amp;T35</f>
        <v>1/1/2020</v>
      </c>
      <c r="V35" s="3">
        <f t="shared" ref="V35:V39" si="21">DATEDIF(Q35, U35, "m")</f>
        <v>240</v>
      </c>
      <c r="W35" s="3">
        <f t="shared" ref="W35:W39" si="22">DATEDIF(Q35, U35, "d")</f>
        <v>7305</v>
      </c>
      <c r="X35" s="3" t="s">
        <v>14</v>
      </c>
      <c r="Y35" s="3" t="s">
        <v>14</v>
      </c>
      <c r="Z35" s="3" t="str">
        <f t="shared" si="14"/>
        <v>Study1_ongoing05_expert</v>
      </c>
      <c r="AA35" s="3" t="s">
        <v>13</v>
      </c>
    </row>
    <row r="36" spans="1:27" ht="15.5" x14ac:dyDescent="0.35">
      <c r="A36" s="3">
        <v>21</v>
      </c>
      <c r="B36" s="3" t="s">
        <v>33</v>
      </c>
      <c r="C36" s="3" t="s">
        <v>17</v>
      </c>
      <c r="D36" s="9" t="s">
        <v>51</v>
      </c>
      <c r="E36" s="12" t="s">
        <v>34</v>
      </c>
      <c r="F36" s="7">
        <v>1</v>
      </c>
      <c r="G36" s="3" t="s">
        <v>63</v>
      </c>
      <c r="H36" s="3" t="s">
        <v>66</v>
      </c>
      <c r="I36" s="3">
        <v>10</v>
      </c>
      <c r="J36" s="3" t="s">
        <v>36</v>
      </c>
      <c r="K36" s="3" t="s">
        <v>31</v>
      </c>
      <c r="L36" s="3" t="s">
        <v>41</v>
      </c>
      <c r="M36" s="10" t="s">
        <v>125</v>
      </c>
      <c r="N36" s="3">
        <v>1</v>
      </c>
      <c r="O36" s="3">
        <v>1</v>
      </c>
      <c r="P36" s="3">
        <v>2000</v>
      </c>
      <c r="Q36" s="3" t="str">
        <f t="shared" si="19"/>
        <v>1/1/2000</v>
      </c>
      <c r="R36" s="3">
        <v>1</v>
      </c>
      <c r="S36" s="3">
        <v>1</v>
      </c>
      <c r="T36" s="3">
        <v>2020</v>
      </c>
      <c r="U36" s="3" t="str">
        <f t="shared" si="20"/>
        <v>1/1/2020</v>
      </c>
      <c r="V36" s="3">
        <f t="shared" si="21"/>
        <v>240</v>
      </c>
      <c r="W36" s="3">
        <f t="shared" si="22"/>
        <v>7305</v>
      </c>
      <c r="X36" s="3" t="s">
        <v>14</v>
      </c>
      <c r="Y36" s="3" t="s">
        <v>14</v>
      </c>
      <c r="Z36" s="3" t="str">
        <f t="shared" si="14"/>
        <v>Study1_ongoing06_expert</v>
      </c>
      <c r="AA36" s="3" t="s">
        <v>13</v>
      </c>
    </row>
    <row r="37" spans="1:27" ht="15.5" x14ac:dyDescent="0.35">
      <c r="A37" s="3">
        <v>22</v>
      </c>
      <c r="B37" s="3" t="s">
        <v>33</v>
      </c>
      <c r="C37" s="3" t="s">
        <v>17</v>
      </c>
      <c r="D37" s="9" t="s">
        <v>51</v>
      </c>
      <c r="E37" s="12" t="s">
        <v>34</v>
      </c>
      <c r="F37" s="7">
        <v>1</v>
      </c>
      <c r="G37" s="3" t="s">
        <v>61</v>
      </c>
      <c r="H37" s="3" t="s">
        <v>103</v>
      </c>
      <c r="I37" s="3">
        <v>15</v>
      </c>
      <c r="J37" s="3" t="s">
        <v>37</v>
      </c>
      <c r="K37" s="3" t="s">
        <v>31</v>
      </c>
      <c r="L37" s="3" t="s">
        <v>41</v>
      </c>
      <c r="M37" s="10" t="s">
        <v>126</v>
      </c>
      <c r="N37" s="3">
        <v>1</v>
      </c>
      <c r="O37" s="3">
        <v>1</v>
      </c>
      <c r="P37" s="3">
        <v>2000</v>
      </c>
      <c r="Q37" s="3" t="str">
        <f t="shared" si="19"/>
        <v>1/1/2000</v>
      </c>
      <c r="R37" s="3">
        <v>1</v>
      </c>
      <c r="S37" s="3">
        <v>1</v>
      </c>
      <c r="T37" s="3">
        <v>2020</v>
      </c>
      <c r="U37" s="3" t="str">
        <f t="shared" si="20"/>
        <v>1/1/2020</v>
      </c>
      <c r="V37" s="3">
        <f t="shared" si="21"/>
        <v>240</v>
      </c>
      <c r="W37" s="3">
        <f t="shared" si="22"/>
        <v>7305</v>
      </c>
      <c r="X37" s="3" t="s">
        <v>14</v>
      </c>
      <c r="Y37" s="3" t="s">
        <v>14</v>
      </c>
      <c r="Z37" s="3" t="str">
        <f t="shared" si="14"/>
        <v>Study1_ongoing06_expert</v>
      </c>
      <c r="AA37" s="3" t="s">
        <v>13</v>
      </c>
    </row>
    <row r="38" spans="1:27" ht="15.5" x14ac:dyDescent="0.35">
      <c r="A38" s="3">
        <v>23</v>
      </c>
      <c r="B38" s="3" t="s">
        <v>33</v>
      </c>
      <c r="C38" s="3" t="s">
        <v>17</v>
      </c>
      <c r="D38" s="9" t="s">
        <v>51</v>
      </c>
      <c r="E38" s="12" t="s">
        <v>34</v>
      </c>
      <c r="F38" s="7">
        <v>1</v>
      </c>
      <c r="G38" s="3" t="s">
        <v>61</v>
      </c>
      <c r="H38" s="3" t="s">
        <v>104</v>
      </c>
      <c r="I38" s="3">
        <v>13</v>
      </c>
      <c r="J38" s="3" t="s">
        <v>38</v>
      </c>
      <c r="K38" s="3" t="s">
        <v>31</v>
      </c>
      <c r="L38" s="3" t="s">
        <v>41</v>
      </c>
      <c r="M38" s="10" t="s">
        <v>127</v>
      </c>
      <c r="N38" s="3">
        <v>1</v>
      </c>
      <c r="O38" s="3">
        <v>1</v>
      </c>
      <c r="P38" s="3">
        <v>2000</v>
      </c>
      <c r="Q38" s="3" t="str">
        <f t="shared" si="19"/>
        <v>1/1/2000</v>
      </c>
      <c r="R38" s="3">
        <v>1</v>
      </c>
      <c r="S38" s="3">
        <v>1</v>
      </c>
      <c r="T38" s="3">
        <v>2020</v>
      </c>
      <c r="U38" s="3" t="str">
        <f t="shared" si="20"/>
        <v>1/1/2020</v>
      </c>
      <c r="V38" s="3">
        <f t="shared" si="21"/>
        <v>240</v>
      </c>
      <c r="W38" s="3">
        <f t="shared" si="22"/>
        <v>7305</v>
      </c>
      <c r="X38" s="3" t="s">
        <v>14</v>
      </c>
      <c r="Y38" s="3" t="s">
        <v>14</v>
      </c>
      <c r="Z38" s="3" t="str">
        <f t="shared" si="14"/>
        <v>Study1_ongoing06_expert</v>
      </c>
      <c r="AA38" s="3" t="s">
        <v>13</v>
      </c>
    </row>
    <row r="39" spans="1:27" ht="15.5" x14ac:dyDescent="0.35">
      <c r="A39" s="3">
        <v>24</v>
      </c>
      <c r="B39" s="3" t="s">
        <v>33</v>
      </c>
      <c r="C39" s="3" t="s">
        <v>17</v>
      </c>
      <c r="D39" s="9" t="s">
        <v>51</v>
      </c>
      <c r="E39" s="12" t="s">
        <v>34</v>
      </c>
      <c r="F39" s="5">
        <v>0</v>
      </c>
      <c r="G39" s="3" t="s">
        <v>61</v>
      </c>
      <c r="H39" s="3" t="s">
        <v>102</v>
      </c>
      <c r="I39" s="3">
        <v>12</v>
      </c>
      <c r="J39" s="3" t="s">
        <v>39</v>
      </c>
      <c r="K39" s="3" t="s">
        <v>31</v>
      </c>
      <c r="L39" s="3" t="s">
        <v>41</v>
      </c>
      <c r="M39" s="10" t="s">
        <v>128</v>
      </c>
      <c r="N39" s="3">
        <v>1</v>
      </c>
      <c r="O39" s="3">
        <v>1</v>
      </c>
      <c r="P39" s="3">
        <v>2000</v>
      </c>
      <c r="Q39" s="3" t="str">
        <f t="shared" si="19"/>
        <v>1/1/2000</v>
      </c>
      <c r="R39" s="3">
        <v>1</v>
      </c>
      <c r="S39" s="3">
        <v>1</v>
      </c>
      <c r="T39" s="3">
        <v>2020</v>
      </c>
      <c r="U39" s="3" t="str">
        <f t="shared" si="20"/>
        <v>1/1/2020</v>
      </c>
      <c r="V39" s="3">
        <f t="shared" si="21"/>
        <v>240</v>
      </c>
      <c r="W39" s="3">
        <f t="shared" si="22"/>
        <v>7305</v>
      </c>
      <c r="X39" s="3" t="s">
        <v>14</v>
      </c>
      <c r="Y39" s="3" t="s">
        <v>14</v>
      </c>
      <c r="Z39" s="3" t="str">
        <f t="shared" si="14"/>
        <v>Study1_ongoing06_expert</v>
      </c>
      <c r="AA39" s="3" t="s">
        <v>13</v>
      </c>
    </row>
    <row r="40" spans="1:27" ht="15.5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0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s="2" customFormat="1" ht="15.5" x14ac:dyDescent="0.35">
      <c r="A42" s="3">
        <v>1</v>
      </c>
      <c r="B42" s="3" t="s">
        <v>33</v>
      </c>
      <c r="C42" s="3" t="s">
        <v>17</v>
      </c>
      <c r="D42" s="9" t="s">
        <v>53</v>
      </c>
      <c r="E42" s="6" t="s">
        <v>44</v>
      </c>
      <c r="F42" s="5">
        <v>0</v>
      </c>
      <c r="G42" s="3" t="s">
        <v>14</v>
      </c>
      <c r="H42" s="3" t="s">
        <v>14</v>
      </c>
      <c r="I42" s="3" t="s">
        <v>14</v>
      </c>
      <c r="J42" s="3" t="s">
        <v>36</v>
      </c>
      <c r="K42" s="3" t="s">
        <v>31</v>
      </c>
      <c r="L42" s="3" t="s">
        <v>41</v>
      </c>
      <c r="M42" s="10" t="s">
        <v>129</v>
      </c>
      <c r="N42" s="3">
        <v>1</v>
      </c>
      <c r="O42" s="3">
        <v>1</v>
      </c>
      <c r="P42" s="3">
        <v>2000</v>
      </c>
      <c r="Q42" s="3" t="str">
        <f t="shared" ref="Q42" si="23">N42&amp;"/"&amp;O42&amp;"/"&amp;P42</f>
        <v>1/1/2000</v>
      </c>
      <c r="R42" s="3">
        <v>1</v>
      </c>
      <c r="S42" s="3">
        <v>1</v>
      </c>
      <c r="T42" s="3">
        <v>2020</v>
      </c>
      <c r="U42" s="3" t="str">
        <f t="shared" ref="U42" si="24">R42&amp;"/"&amp;S42&amp;"/"&amp;T42</f>
        <v>1/1/2020</v>
      </c>
      <c r="V42" s="3">
        <f t="shared" ref="V42" si="25">DATEDIF(Q42, U42, "m")</f>
        <v>240</v>
      </c>
      <c r="W42" s="3">
        <f t="shared" ref="W42" si="26">DATEDIF(Q42, U42, "d")</f>
        <v>7305</v>
      </c>
      <c r="X42" s="3" t="s">
        <v>14</v>
      </c>
      <c r="Y42" s="3" t="s">
        <v>14</v>
      </c>
      <c r="Z42" s="3" t="str">
        <f t="shared" ref="Z42:Z64" si="27">CONCATENATE(B42,"_",C42,D42,"_",E42)</f>
        <v>Study1_ongoing07_novice</v>
      </c>
      <c r="AA42" s="3" t="s">
        <v>13</v>
      </c>
    </row>
    <row r="43" spans="1:27" s="2" customFormat="1" ht="15.5" x14ac:dyDescent="0.35">
      <c r="A43" s="3">
        <v>2</v>
      </c>
      <c r="B43" s="3" t="s">
        <v>33</v>
      </c>
      <c r="C43" s="3" t="s">
        <v>17</v>
      </c>
      <c r="D43" s="9" t="s">
        <v>53</v>
      </c>
      <c r="E43" s="6" t="s">
        <v>44</v>
      </c>
      <c r="F43" s="7">
        <v>1</v>
      </c>
      <c r="G43" s="3" t="s">
        <v>14</v>
      </c>
      <c r="H43" s="3" t="s">
        <v>14</v>
      </c>
      <c r="I43" s="3" t="s">
        <v>14</v>
      </c>
      <c r="J43" s="3" t="s">
        <v>37</v>
      </c>
      <c r="K43" s="3" t="s">
        <v>31</v>
      </c>
      <c r="L43" s="3" t="s">
        <v>41</v>
      </c>
      <c r="M43" s="10" t="s">
        <v>130</v>
      </c>
      <c r="N43" s="3">
        <v>1</v>
      </c>
      <c r="O43" s="3">
        <v>1</v>
      </c>
      <c r="P43" s="3">
        <v>2000</v>
      </c>
      <c r="Q43" s="3" t="str">
        <f t="shared" ref="Q43:Q65" si="28">N43&amp;"/"&amp;O43&amp;"/"&amp;P43</f>
        <v>1/1/2000</v>
      </c>
      <c r="R43" s="3">
        <v>1</v>
      </c>
      <c r="S43" s="3">
        <v>1</v>
      </c>
      <c r="T43" s="3">
        <v>2020</v>
      </c>
      <c r="U43" s="3" t="str">
        <f t="shared" ref="U43:U65" si="29">R43&amp;"/"&amp;S43&amp;"/"&amp;T43</f>
        <v>1/1/2020</v>
      </c>
      <c r="V43" s="3">
        <f t="shared" ref="V43:V65" si="30">DATEDIF(Q43, U43, "m")</f>
        <v>240</v>
      </c>
      <c r="W43" s="3">
        <f t="shared" ref="W43:W65" si="31">DATEDIF(Q43, U43, "d")</f>
        <v>7305</v>
      </c>
      <c r="X43" s="3" t="s">
        <v>14</v>
      </c>
      <c r="Y43" s="3" t="s">
        <v>14</v>
      </c>
      <c r="Z43" s="3" t="str">
        <f t="shared" si="27"/>
        <v>Study1_ongoing07_novice</v>
      </c>
      <c r="AA43" s="3" t="s">
        <v>13</v>
      </c>
    </row>
    <row r="44" spans="1:27" s="2" customFormat="1" ht="15.5" x14ac:dyDescent="0.35">
      <c r="A44" s="3">
        <v>3</v>
      </c>
      <c r="B44" s="3" t="s">
        <v>33</v>
      </c>
      <c r="C44" s="3" t="s">
        <v>17</v>
      </c>
      <c r="D44" s="9" t="s">
        <v>53</v>
      </c>
      <c r="E44" s="6" t="s">
        <v>44</v>
      </c>
      <c r="F44" s="5">
        <v>0</v>
      </c>
      <c r="G44" s="3" t="s">
        <v>14</v>
      </c>
      <c r="H44" s="3" t="s">
        <v>14</v>
      </c>
      <c r="I44" s="3" t="s">
        <v>14</v>
      </c>
      <c r="J44" s="3" t="s">
        <v>38</v>
      </c>
      <c r="K44" s="3" t="s">
        <v>31</v>
      </c>
      <c r="L44" s="3" t="s">
        <v>41</v>
      </c>
      <c r="M44" s="10" t="s">
        <v>131</v>
      </c>
      <c r="N44" s="3">
        <v>1</v>
      </c>
      <c r="O44" s="3">
        <v>1</v>
      </c>
      <c r="P44" s="3">
        <v>2000</v>
      </c>
      <c r="Q44" s="3" t="str">
        <f t="shared" si="28"/>
        <v>1/1/2000</v>
      </c>
      <c r="R44" s="3">
        <v>1</v>
      </c>
      <c r="S44" s="3">
        <v>1</v>
      </c>
      <c r="T44" s="3">
        <v>2020</v>
      </c>
      <c r="U44" s="3" t="str">
        <f t="shared" si="29"/>
        <v>1/1/2020</v>
      </c>
      <c r="V44" s="3">
        <f t="shared" si="30"/>
        <v>240</v>
      </c>
      <c r="W44" s="3">
        <f t="shared" si="31"/>
        <v>7305</v>
      </c>
      <c r="X44" s="3" t="s">
        <v>14</v>
      </c>
      <c r="Y44" s="3" t="s">
        <v>14</v>
      </c>
      <c r="Z44" s="3" t="str">
        <f t="shared" si="27"/>
        <v>Study1_ongoing07_novice</v>
      </c>
      <c r="AA44" s="3" t="s">
        <v>13</v>
      </c>
    </row>
    <row r="45" spans="1:27" s="2" customFormat="1" ht="15.5" x14ac:dyDescent="0.35">
      <c r="A45" s="3">
        <v>4</v>
      </c>
      <c r="B45" s="3" t="s">
        <v>33</v>
      </c>
      <c r="C45" s="3" t="s">
        <v>17</v>
      </c>
      <c r="D45" s="9" t="s">
        <v>53</v>
      </c>
      <c r="E45" s="6" t="s">
        <v>44</v>
      </c>
      <c r="F45" s="7">
        <v>1</v>
      </c>
      <c r="G45" s="3" t="s">
        <v>14</v>
      </c>
      <c r="H45" s="3" t="s">
        <v>14</v>
      </c>
      <c r="I45" s="3" t="s">
        <v>14</v>
      </c>
      <c r="J45" s="3" t="s">
        <v>39</v>
      </c>
      <c r="K45" s="3" t="s">
        <v>31</v>
      </c>
      <c r="L45" s="3" t="s">
        <v>41</v>
      </c>
      <c r="M45" s="10" t="s">
        <v>132</v>
      </c>
      <c r="N45" s="3">
        <v>1</v>
      </c>
      <c r="O45" s="3">
        <v>1</v>
      </c>
      <c r="P45" s="3">
        <v>2000</v>
      </c>
      <c r="Q45" s="3" t="str">
        <f t="shared" si="28"/>
        <v>1/1/2000</v>
      </c>
      <c r="R45" s="3">
        <v>1</v>
      </c>
      <c r="S45" s="3">
        <v>1</v>
      </c>
      <c r="T45" s="3">
        <v>2020</v>
      </c>
      <c r="U45" s="3" t="str">
        <f t="shared" si="29"/>
        <v>1/1/2020</v>
      </c>
      <c r="V45" s="3">
        <f t="shared" si="30"/>
        <v>240</v>
      </c>
      <c r="W45" s="3">
        <f t="shared" si="31"/>
        <v>7305</v>
      </c>
      <c r="X45" s="3" t="s">
        <v>14</v>
      </c>
      <c r="Y45" s="3" t="s">
        <v>14</v>
      </c>
      <c r="Z45" s="3" t="str">
        <f t="shared" si="27"/>
        <v>Study1_ongoing07_novice</v>
      </c>
      <c r="AA45" s="3" t="s">
        <v>13</v>
      </c>
    </row>
    <row r="46" spans="1:27" s="2" customFormat="1" ht="15.5" x14ac:dyDescent="0.35">
      <c r="A46" s="3">
        <v>5</v>
      </c>
      <c r="B46" s="3" t="s">
        <v>33</v>
      </c>
      <c r="C46" s="3" t="s">
        <v>17</v>
      </c>
      <c r="D46" s="9" t="s">
        <v>54</v>
      </c>
      <c r="E46" s="6" t="s">
        <v>44</v>
      </c>
      <c r="F46" s="5">
        <v>0</v>
      </c>
      <c r="G46" s="3" t="s">
        <v>14</v>
      </c>
      <c r="H46" s="3" t="s">
        <v>14</v>
      </c>
      <c r="I46" s="3" t="s">
        <v>14</v>
      </c>
      <c r="J46" s="3" t="s">
        <v>36</v>
      </c>
      <c r="K46" s="3" t="s">
        <v>31</v>
      </c>
      <c r="L46" s="3" t="s">
        <v>41</v>
      </c>
      <c r="M46" s="10" t="s">
        <v>133</v>
      </c>
      <c r="N46" s="3">
        <v>1</v>
      </c>
      <c r="O46" s="3">
        <v>1</v>
      </c>
      <c r="P46" s="3">
        <v>2000</v>
      </c>
      <c r="Q46" s="3" t="str">
        <f t="shared" si="28"/>
        <v>1/1/2000</v>
      </c>
      <c r="R46" s="3">
        <v>1</v>
      </c>
      <c r="S46" s="3">
        <v>1</v>
      </c>
      <c r="T46" s="3">
        <v>2020</v>
      </c>
      <c r="U46" s="3" t="str">
        <f t="shared" si="29"/>
        <v>1/1/2020</v>
      </c>
      <c r="V46" s="3">
        <f t="shared" si="30"/>
        <v>240</v>
      </c>
      <c r="W46" s="3">
        <f t="shared" si="31"/>
        <v>7305</v>
      </c>
      <c r="X46" s="3" t="s">
        <v>14</v>
      </c>
      <c r="Y46" s="3" t="s">
        <v>14</v>
      </c>
      <c r="Z46" s="3" t="str">
        <f t="shared" si="27"/>
        <v>Study1_ongoing08_novice</v>
      </c>
      <c r="AA46" s="3" t="s">
        <v>13</v>
      </c>
    </row>
    <row r="47" spans="1:27" s="2" customFormat="1" ht="15.5" x14ac:dyDescent="0.35">
      <c r="A47" s="3">
        <v>6</v>
      </c>
      <c r="B47" s="3" t="s">
        <v>33</v>
      </c>
      <c r="C47" s="3" t="s">
        <v>17</v>
      </c>
      <c r="D47" s="9" t="s">
        <v>54</v>
      </c>
      <c r="E47" s="6" t="s">
        <v>44</v>
      </c>
      <c r="F47" s="7">
        <v>1</v>
      </c>
      <c r="G47" s="3" t="s">
        <v>14</v>
      </c>
      <c r="H47" s="3" t="s">
        <v>14</v>
      </c>
      <c r="I47" s="3" t="s">
        <v>14</v>
      </c>
      <c r="J47" s="3" t="s">
        <v>37</v>
      </c>
      <c r="K47" s="3" t="s">
        <v>31</v>
      </c>
      <c r="L47" s="3" t="s">
        <v>41</v>
      </c>
      <c r="M47" s="10" t="s">
        <v>134</v>
      </c>
      <c r="N47" s="3">
        <v>1</v>
      </c>
      <c r="O47" s="3">
        <v>1</v>
      </c>
      <c r="P47" s="3">
        <v>2000</v>
      </c>
      <c r="Q47" s="3" t="str">
        <f t="shared" si="28"/>
        <v>1/1/2000</v>
      </c>
      <c r="R47" s="3">
        <v>1</v>
      </c>
      <c r="S47" s="3">
        <v>1</v>
      </c>
      <c r="T47" s="3">
        <v>2020</v>
      </c>
      <c r="U47" s="3" t="str">
        <f t="shared" si="29"/>
        <v>1/1/2020</v>
      </c>
      <c r="V47" s="3">
        <f t="shared" si="30"/>
        <v>240</v>
      </c>
      <c r="W47" s="3">
        <f t="shared" si="31"/>
        <v>7305</v>
      </c>
      <c r="X47" s="3" t="s">
        <v>14</v>
      </c>
      <c r="Y47" s="3" t="s">
        <v>14</v>
      </c>
      <c r="Z47" s="3" t="str">
        <f t="shared" si="27"/>
        <v>Study1_ongoing08_novice</v>
      </c>
      <c r="AA47" s="3" t="s">
        <v>13</v>
      </c>
    </row>
    <row r="48" spans="1:27" s="2" customFormat="1" ht="15.5" x14ac:dyDescent="0.35">
      <c r="A48" s="3">
        <v>7</v>
      </c>
      <c r="B48" s="3" t="s">
        <v>33</v>
      </c>
      <c r="C48" s="3" t="s">
        <v>17</v>
      </c>
      <c r="D48" s="9" t="s">
        <v>54</v>
      </c>
      <c r="E48" s="6" t="s">
        <v>44</v>
      </c>
      <c r="F48" s="5">
        <v>0</v>
      </c>
      <c r="G48" s="3" t="s">
        <v>14</v>
      </c>
      <c r="H48" s="3" t="s">
        <v>14</v>
      </c>
      <c r="I48" s="3" t="s">
        <v>14</v>
      </c>
      <c r="J48" s="3" t="s">
        <v>38</v>
      </c>
      <c r="K48" s="3" t="s">
        <v>31</v>
      </c>
      <c r="L48" s="3" t="s">
        <v>41</v>
      </c>
      <c r="M48" s="10" t="s">
        <v>135</v>
      </c>
      <c r="N48" s="3">
        <v>1</v>
      </c>
      <c r="O48" s="3">
        <v>1</v>
      </c>
      <c r="P48" s="3">
        <v>2000</v>
      </c>
      <c r="Q48" s="3" t="str">
        <f t="shared" si="28"/>
        <v>1/1/2000</v>
      </c>
      <c r="R48" s="3">
        <v>1</v>
      </c>
      <c r="S48" s="3">
        <v>1</v>
      </c>
      <c r="T48" s="3">
        <v>2020</v>
      </c>
      <c r="U48" s="3" t="str">
        <f t="shared" si="29"/>
        <v>1/1/2020</v>
      </c>
      <c r="V48" s="3">
        <f t="shared" si="30"/>
        <v>240</v>
      </c>
      <c r="W48" s="3">
        <f t="shared" si="31"/>
        <v>7305</v>
      </c>
      <c r="X48" s="3" t="s">
        <v>14</v>
      </c>
      <c r="Y48" s="3" t="s">
        <v>14</v>
      </c>
      <c r="Z48" s="3" t="str">
        <f t="shared" si="27"/>
        <v>Study1_ongoing08_novice</v>
      </c>
      <c r="AA48" s="3" t="s">
        <v>13</v>
      </c>
    </row>
    <row r="49" spans="1:27" s="2" customFormat="1" ht="15.5" x14ac:dyDescent="0.35">
      <c r="A49" s="3">
        <v>8</v>
      </c>
      <c r="B49" s="3" t="s">
        <v>33</v>
      </c>
      <c r="C49" s="3" t="s">
        <v>17</v>
      </c>
      <c r="D49" s="9" t="s">
        <v>54</v>
      </c>
      <c r="E49" s="6" t="s">
        <v>44</v>
      </c>
      <c r="F49" s="7">
        <v>1</v>
      </c>
      <c r="G49" s="3" t="s">
        <v>14</v>
      </c>
      <c r="H49" s="3" t="s">
        <v>14</v>
      </c>
      <c r="I49" s="3" t="s">
        <v>14</v>
      </c>
      <c r="J49" s="3" t="s">
        <v>39</v>
      </c>
      <c r="K49" s="3" t="s">
        <v>31</v>
      </c>
      <c r="L49" s="3" t="s">
        <v>41</v>
      </c>
      <c r="M49" s="10" t="s">
        <v>136</v>
      </c>
      <c r="N49" s="3">
        <v>1</v>
      </c>
      <c r="O49" s="3">
        <v>1</v>
      </c>
      <c r="P49" s="3">
        <v>2000</v>
      </c>
      <c r="Q49" s="3" t="str">
        <f t="shared" si="28"/>
        <v>1/1/2000</v>
      </c>
      <c r="R49" s="3">
        <v>1</v>
      </c>
      <c r="S49" s="3">
        <v>1</v>
      </c>
      <c r="T49" s="3">
        <v>2020</v>
      </c>
      <c r="U49" s="3" t="str">
        <f t="shared" si="29"/>
        <v>1/1/2020</v>
      </c>
      <c r="V49" s="3">
        <f t="shared" si="30"/>
        <v>240</v>
      </c>
      <c r="W49" s="3">
        <f t="shared" si="31"/>
        <v>7305</v>
      </c>
      <c r="X49" s="3" t="s">
        <v>14</v>
      </c>
      <c r="Y49" s="3" t="s">
        <v>14</v>
      </c>
      <c r="Z49" s="3" t="str">
        <f t="shared" si="27"/>
        <v>Study1_ongoing08_novice</v>
      </c>
      <c r="AA49" s="3" t="s">
        <v>13</v>
      </c>
    </row>
    <row r="50" spans="1:27" s="2" customFormat="1" ht="15.5" x14ac:dyDescent="0.35">
      <c r="A50" s="3">
        <v>9</v>
      </c>
      <c r="B50" s="3" t="s">
        <v>33</v>
      </c>
      <c r="C50" s="3" t="s">
        <v>17</v>
      </c>
      <c r="D50" s="9" t="s">
        <v>55</v>
      </c>
      <c r="E50" s="6" t="s">
        <v>44</v>
      </c>
      <c r="F50" s="5">
        <v>0</v>
      </c>
      <c r="G50" s="3" t="s">
        <v>14</v>
      </c>
      <c r="H50" s="3" t="s">
        <v>14</v>
      </c>
      <c r="I50" s="3" t="s">
        <v>14</v>
      </c>
      <c r="J50" s="3" t="s">
        <v>36</v>
      </c>
      <c r="K50" s="3" t="s">
        <v>31</v>
      </c>
      <c r="L50" s="3" t="s">
        <v>41</v>
      </c>
      <c r="M50" s="10" t="s">
        <v>137</v>
      </c>
      <c r="N50" s="3">
        <v>1</v>
      </c>
      <c r="O50" s="3">
        <v>1</v>
      </c>
      <c r="P50" s="3">
        <v>2000</v>
      </c>
      <c r="Q50" s="3" t="str">
        <f t="shared" si="28"/>
        <v>1/1/2000</v>
      </c>
      <c r="R50" s="3">
        <v>1</v>
      </c>
      <c r="S50" s="3">
        <v>1</v>
      </c>
      <c r="T50" s="3">
        <v>2020</v>
      </c>
      <c r="U50" s="3" t="str">
        <f t="shared" si="29"/>
        <v>1/1/2020</v>
      </c>
      <c r="V50" s="3">
        <f t="shared" si="30"/>
        <v>240</v>
      </c>
      <c r="W50" s="3">
        <f t="shared" si="31"/>
        <v>7305</v>
      </c>
      <c r="X50" s="3" t="s">
        <v>14</v>
      </c>
      <c r="Y50" s="3" t="s">
        <v>14</v>
      </c>
      <c r="Z50" s="3" t="str">
        <f t="shared" si="27"/>
        <v>Study1_ongoing09_novice</v>
      </c>
      <c r="AA50" s="3" t="s">
        <v>13</v>
      </c>
    </row>
    <row r="51" spans="1:27" s="2" customFormat="1" ht="15.5" x14ac:dyDescent="0.35">
      <c r="A51" s="3">
        <v>10</v>
      </c>
      <c r="B51" s="3" t="s">
        <v>33</v>
      </c>
      <c r="C51" s="3" t="s">
        <v>17</v>
      </c>
      <c r="D51" s="9" t="s">
        <v>55</v>
      </c>
      <c r="E51" s="6" t="s">
        <v>44</v>
      </c>
      <c r="F51" s="7">
        <v>1</v>
      </c>
      <c r="G51" s="3" t="s">
        <v>14</v>
      </c>
      <c r="H51" s="3" t="s">
        <v>14</v>
      </c>
      <c r="I51" s="3" t="s">
        <v>14</v>
      </c>
      <c r="J51" s="3" t="s">
        <v>37</v>
      </c>
      <c r="K51" s="3" t="s">
        <v>31</v>
      </c>
      <c r="L51" s="3" t="s">
        <v>41</v>
      </c>
      <c r="M51" s="10" t="s">
        <v>138</v>
      </c>
      <c r="N51" s="3">
        <v>1</v>
      </c>
      <c r="O51" s="3">
        <v>1</v>
      </c>
      <c r="P51" s="3">
        <v>2000</v>
      </c>
      <c r="Q51" s="3" t="str">
        <f t="shared" si="28"/>
        <v>1/1/2000</v>
      </c>
      <c r="R51" s="3">
        <v>1</v>
      </c>
      <c r="S51" s="3">
        <v>1</v>
      </c>
      <c r="T51" s="3">
        <v>2020</v>
      </c>
      <c r="U51" s="3" t="str">
        <f t="shared" si="29"/>
        <v>1/1/2020</v>
      </c>
      <c r="V51" s="3">
        <f t="shared" si="30"/>
        <v>240</v>
      </c>
      <c r="W51" s="3">
        <f t="shared" si="31"/>
        <v>7305</v>
      </c>
      <c r="X51" s="3" t="s">
        <v>14</v>
      </c>
      <c r="Y51" s="3" t="s">
        <v>14</v>
      </c>
      <c r="Z51" s="3" t="str">
        <f t="shared" si="27"/>
        <v>Study1_ongoing09_novice</v>
      </c>
      <c r="AA51" s="3" t="s">
        <v>13</v>
      </c>
    </row>
    <row r="52" spans="1:27" s="2" customFormat="1" ht="15.5" x14ac:dyDescent="0.35">
      <c r="A52" s="3">
        <v>11</v>
      </c>
      <c r="B52" s="3" t="s">
        <v>33</v>
      </c>
      <c r="C52" s="3" t="s">
        <v>17</v>
      </c>
      <c r="D52" s="9" t="s">
        <v>55</v>
      </c>
      <c r="E52" s="6" t="s">
        <v>44</v>
      </c>
      <c r="F52" s="5">
        <v>0</v>
      </c>
      <c r="G52" s="3" t="s">
        <v>14</v>
      </c>
      <c r="H52" s="3" t="s">
        <v>14</v>
      </c>
      <c r="I52" s="3" t="s">
        <v>14</v>
      </c>
      <c r="J52" s="3" t="s">
        <v>38</v>
      </c>
      <c r="K52" s="3" t="s">
        <v>31</v>
      </c>
      <c r="L52" s="3" t="s">
        <v>41</v>
      </c>
      <c r="M52" s="10" t="s">
        <v>139</v>
      </c>
      <c r="N52" s="3">
        <v>1</v>
      </c>
      <c r="O52" s="3">
        <v>1</v>
      </c>
      <c r="P52" s="3">
        <v>2000</v>
      </c>
      <c r="Q52" s="3" t="str">
        <f t="shared" si="28"/>
        <v>1/1/2000</v>
      </c>
      <c r="R52" s="3">
        <v>1</v>
      </c>
      <c r="S52" s="3">
        <v>1</v>
      </c>
      <c r="T52" s="3">
        <v>2020</v>
      </c>
      <c r="U52" s="3" t="str">
        <f t="shared" si="29"/>
        <v>1/1/2020</v>
      </c>
      <c r="V52" s="3">
        <f t="shared" si="30"/>
        <v>240</v>
      </c>
      <c r="W52" s="3">
        <f t="shared" si="31"/>
        <v>7305</v>
      </c>
      <c r="X52" s="3" t="s">
        <v>14</v>
      </c>
      <c r="Y52" s="3" t="s">
        <v>14</v>
      </c>
      <c r="Z52" s="3" t="str">
        <f t="shared" si="27"/>
        <v>Study1_ongoing09_novice</v>
      </c>
      <c r="AA52" s="3" t="s">
        <v>13</v>
      </c>
    </row>
    <row r="53" spans="1:27" ht="15.5" x14ac:dyDescent="0.35">
      <c r="A53" s="3">
        <v>12</v>
      </c>
      <c r="B53" s="3" t="s">
        <v>33</v>
      </c>
      <c r="C53" s="3" t="s">
        <v>17</v>
      </c>
      <c r="D53" s="9" t="s">
        <v>55</v>
      </c>
      <c r="E53" s="6" t="s">
        <v>44</v>
      </c>
      <c r="F53" s="7">
        <v>1</v>
      </c>
      <c r="G53" s="3" t="s">
        <v>14</v>
      </c>
      <c r="H53" s="3" t="s">
        <v>14</v>
      </c>
      <c r="I53" s="3" t="s">
        <v>14</v>
      </c>
      <c r="J53" s="3" t="s">
        <v>39</v>
      </c>
      <c r="K53" s="3" t="s">
        <v>31</v>
      </c>
      <c r="L53" s="3" t="s">
        <v>41</v>
      </c>
      <c r="M53" s="10" t="s">
        <v>140</v>
      </c>
      <c r="N53" s="3">
        <v>1</v>
      </c>
      <c r="O53" s="3">
        <v>1</v>
      </c>
      <c r="P53" s="3">
        <v>2000</v>
      </c>
      <c r="Q53" s="3" t="str">
        <f t="shared" si="28"/>
        <v>1/1/2000</v>
      </c>
      <c r="R53" s="3">
        <v>1</v>
      </c>
      <c r="S53" s="3">
        <v>1</v>
      </c>
      <c r="T53" s="3">
        <v>2020</v>
      </c>
      <c r="U53" s="3" t="str">
        <f t="shared" si="29"/>
        <v>1/1/2020</v>
      </c>
      <c r="V53" s="3">
        <f t="shared" si="30"/>
        <v>240</v>
      </c>
      <c r="W53" s="3">
        <f t="shared" si="31"/>
        <v>7305</v>
      </c>
      <c r="X53" s="3" t="s">
        <v>14</v>
      </c>
      <c r="Y53" s="3" t="s">
        <v>14</v>
      </c>
      <c r="Z53" s="3" t="str">
        <f t="shared" si="27"/>
        <v>Study1_ongoing09_novice</v>
      </c>
      <c r="AA53" s="3" t="s">
        <v>13</v>
      </c>
    </row>
    <row r="54" spans="1:27" ht="15.5" x14ac:dyDescent="0.35">
      <c r="A54" s="3">
        <v>13</v>
      </c>
      <c r="B54" s="3" t="s">
        <v>33</v>
      </c>
      <c r="C54" s="3" t="s">
        <v>17</v>
      </c>
      <c r="D54" s="9" t="s">
        <v>56</v>
      </c>
      <c r="E54" s="6" t="s">
        <v>44</v>
      </c>
      <c r="F54" s="5">
        <v>0</v>
      </c>
      <c r="G54" s="3" t="s">
        <v>14</v>
      </c>
      <c r="H54" s="3" t="s">
        <v>14</v>
      </c>
      <c r="I54" s="3" t="s">
        <v>14</v>
      </c>
      <c r="J54" s="3" t="s">
        <v>36</v>
      </c>
      <c r="K54" s="3" t="s">
        <v>31</v>
      </c>
      <c r="L54" s="3" t="s">
        <v>41</v>
      </c>
      <c r="M54" s="10" t="s">
        <v>141</v>
      </c>
      <c r="N54" s="3">
        <v>1</v>
      </c>
      <c r="O54" s="3">
        <v>1</v>
      </c>
      <c r="P54" s="3">
        <v>2000</v>
      </c>
      <c r="Q54" s="3" t="str">
        <f t="shared" si="28"/>
        <v>1/1/2000</v>
      </c>
      <c r="R54" s="3">
        <v>1</v>
      </c>
      <c r="S54" s="3">
        <v>1</v>
      </c>
      <c r="T54" s="3">
        <v>2020</v>
      </c>
      <c r="U54" s="3" t="str">
        <f t="shared" si="29"/>
        <v>1/1/2020</v>
      </c>
      <c r="V54" s="3">
        <f t="shared" si="30"/>
        <v>240</v>
      </c>
      <c r="W54" s="3">
        <f t="shared" si="31"/>
        <v>7305</v>
      </c>
      <c r="X54" s="3" t="s">
        <v>14</v>
      </c>
      <c r="Y54" s="3" t="s">
        <v>14</v>
      </c>
      <c r="Z54" s="3" t="str">
        <f t="shared" si="27"/>
        <v>Study1_ongoing10_novice</v>
      </c>
      <c r="AA54" s="3" t="s">
        <v>13</v>
      </c>
    </row>
    <row r="55" spans="1:27" ht="15.5" x14ac:dyDescent="0.35">
      <c r="A55" s="3">
        <v>14</v>
      </c>
      <c r="B55" s="3" t="s">
        <v>33</v>
      </c>
      <c r="C55" s="3" t="s">
        <v>17</v>
      </c>
      <c r="D55" s="9" t="s">
        <v>56</v>
      </c>
      <c r="E55" s="6" t="s">
        <v>44</v>
      </c>
      <c r="F55" s="7">
        <v>1</v>
      </c>
      <c r="G55" s="3" t="s">
        <v>14</v>
      </c>
      <c r="H55" s="3" t="s">
        <v>14</v>
      </c>
      <c r="I55" s="3" t="s">
        <v>14</v>
      </c>
      <c r="J55" s="3" t="s">
        <v>37</v>
      </c>
      <c r="K55" s="3" t="s">
        <v>31</v>
      </c>
      <c r="L55" s="3" t="s">
        <v>41</v>
      </c>
      <c r="M55" s="10" t="s">
        <v>142</v>
      </c>
      <c r="N55" s="3">
        <v>1</v>
      </c>
      <c r="O55" s="3">
        <v>1</v>
      </c>
      <c r="P55" s="3">
        <v>2000</v>
      </c>
      <c r="Q55" s="3" t="str">
        <f t="shared" si="28"/>
        <v>1/1/2000</v>
      </c>
      <c r="R55" s="3">
        <v>1</v>
      </c>
      <c r="S55" s="3">
        <v>1</v>
      </c>
      <c r="T55" s="3">
        <v>2020</v>
      </c>
      <c r="U55" s="3" t="str">
        <f t="shared" si="29"/>
        <v>1/1/2020</v>
      </c>
      <c r="V55" s="3">
        <f t="shared" si="30"/>
        <v>240</v>
      </c>
      <c r="W55" s="3">
        <f t="shared" si="31"/>
        <v>7305</v>
      </c>
      <c r="X55" s="3" t="s">
        <v>14</v>
      </c>
      <c r="Y55" s="3" t="s">
        <v>14</v>
      </c>
      <c r="Z55" s="3" t="str">
        <f t="shared" si="27"/>
        <v>Study1_ongoing10_novice</v>
      </c>
      <c r="AA55" s="3" t="s">
        <v>13</v>
      </c>
    </row>
    <row r="56" spans="1:27" ht="15.5" x14ac:dyDescent="0.35">
      <c r="A56" s="3">
        <v>15</v>
      </c>
      <c r="B56" s="3" t="s">
        <v>33</v>
      </c>
      <c r="C56" s="3" t="s">
        <v>17</v>
      </c>
      <c r="D56" s="9" t="s">
        <v>56</v>
      </c>
      <c r="E56" s="6" t="s">
        <v>44</v>
      </c>
      <c r="F56" s="5">
        <v>0</v>
      </c>
      <c r="G56" s="3" t="s">
        <v>14</v>
      </c>
      <c r="H56" s="3" t="s">
        <v>14</v>
      </c>
      <c r="I56" s="3" t="s">
        <v>14</v>
      </c>
      <c r="J56" s="3" t="s">
        <v>38</v>
      </c>
      <c r="K56" s="3" t="s">
        <v>31</v>
      </c>
      <c r="L56" s="3" t="s">
        <v>41</v>
      </c>
      <c r="M56" s="10" t="s">
        <v>143</v>
      </c>
      <c r="N56" s="3">
        <v>1</v>
      </c>
      <c r="O56" s="3">
        <v>1</v>
      </c>
      <c r="P56" s="3">
        <v>2000</v>
      </c>
      <c r="Q56" s="3" t="str">
        <f t="shared" si="28"/>
        <v>1/1/2000</v>
      </c>
      <c r="R56" s="3">
        <v>1</v>
      </c>
      <c r="S56" s="3">
        <v>1</v>
      </c>
      <c r="T56" s="3">
        <v>2020</v>
      </c>
      <c r="U56" s="3" t="str">
        <f t="shared" si="29"/>
        <v>1/1/2020</v>
      </c>
      <c r="V56" s="3">
        <f t="shared" si="30"/>
        <v>240</v>
      </c>
      <c r="W56" s="3">
        <f t="shared" si="31"/>
        <v>7305</v>
      </c>
      <c r="X56" s="3" t="s">
        <v>14</v>
      </c>
      <c r="Y56" s="3" t="s">
        <v>14</v>
      </c>
      <c r="Z56" s="3" t="str">
        <f t="shared" si="27"/>
        <v>Study1_ongoing10_novice</v>
      </c>
      <c r="AA56" s="3" t="s">
        <v>13</v>
      </c>
    </row>
    <row r="57" spans="1:27" ht="15.5" x14ac:dyDescent="0.35">
      <c r="A57" s="3">
        <v>16</v>
      </c>
      <c r="B57" s="3" t="s">
        <v>33</v>
      </c>
      <c r="C57" s="3" t="s">
        <v>17</v>
      </c>
      <c r="D57" s="9" t="s">
        <v>56</v>
      </c>
      <c r="E57" s="6" t="s">
        <v>44</v>
      </c>
      <c r="F57" s="7">
        <v>1</v>
      </c>
      <c r="G57" s="3" t="s">
        <v>14</v>
      </c>
      <c r="H57" s="3" t="s">
        <v>14</v>
      </c>
      <c r="I57" s="3" t="s">
        <v>14</v>
      </c>
      <c r="J57" s="3" t="s">
        <v>39</v>
      </c>
      <c r="K57" s="3" t="s">
        <v>31</v>
      </c>
      <c r="L57" s="3" t="s">
        <v>41</v>
      </c>
      <c r="M57" s="10" t="s">
        <v>144</v>
      </c>
      <c r="N57" s="3">
        <v>1</v>
      </c>
      <c r="O57" s="3">
        <v>1</v>
      </c>
      <c r="P57" s="3">
        <v>2000</v>
      </c>
      <c r="Q57" s="3" t="str">
        <f t="shared" si="28"/>
        <v>1/1/2000</v>
      </c>
      <c r="R57" s="3">
        <v>1</v>
      </c>
      <c r="S57" s="3">
        <v>1</v>
      </c>
      <c r="T57" s="3">
        <v>2020</v>
      </c>
      <c r="U57" s="3" t="str">
        <f t="shared" si="29"/>
        <v>1/1/2020</v>
      </c>
      <c r="V57" s="3">
        <f t="shared" si="30"/>
        <v>240</v>
      </c>
      <c r="W57" s="3">
        <f t="shared" si="31"/>
        <v>7305</v>
      </c>
      <c r="X57" s="3" t="s">
        <v>14</v>
      </c>
      <c r="Y57" s="3" t="s">
        <v>14</v>
      </c>
      <c r="Z57" s="3" t="str">
        <f t="shared" si="27"/>
        <v>Study1_ongoing10_novice</v>
      </c>
      <c r="AA57" s="3" t="s">
        <v>13</v>
      </c>
    </row>
    <row r="58" spans="1:27" ht="15.5" x14ac:dyDescent="0.35">
      <c r="A58" s="3">
        <v>17</v>
      </c>
      <c r="B58" s="3" t="s">
        <v>33</v>
      </c>
      <c r="C58" s="3" t="s">
        <v>17</v>
      </c>
      <c r="D58" s="9" t="s">
        <v>57</v>
      </c>
      <c r="E58" s="6" t="s">
        <v>44</v>
      </c>
      <c r="F58" s="5">
        <v>0</v>
      </c>
      <c r="G58" s="3" t="s">
        <v>14</v>
      </c>
      <c r="H58" s="3" t="s">
        <v>14</v>
      </c>
      <c r="I58" s="3" t="s">
        <v>14</v>
      </c>
      <c r="J58" s="3" t="s">
        <v>36</v>
      </c>
      <c r="K58" s="3" t="s">
        <v>31</v>
      </c>
      <c r="L58" s="3" t="s">
        <v>41</v>
      </c>
      <c r="M58" s="10" t="s">
        <v>145</v>
      </c>
      <c r="N58" s="3">
        <v>1</v>
      </c>
      <c r="O58" s="3">
        <v>1</v>
      </c>
      <c r="P58" s="3">
        <v>2000</v>
      </c>
      <c r="Q58" s="3" t="str">
        <f t="shared" si="28"/>
        <v>1/1/2000</v>
      </c>
      <c r="R58" s="3">
        <v>1</v>
      </c>
      <c r="S58" s="3">
        <v>1</v>
      </c>
      <c r="T58" s="3">
        <v>2020</v>
      </c>
      <c r="U58" s="3" t="str">
        <f t="shared" si="29"/>
        <v>1/1/2020</v>
      </c>
      <c r="V58" s="3">
        <f t="shared" si="30"/>
        <v>240</v>
      </c>
      <c r="W58" s="3">
        <f t="shared" si="31"/>
        <v>7305</v>
      </c>
      <c r="X58" s="3" t="s">
        <v>14</v>
      </c>
      <c r="Y58" s="3" t="s">
        <v>14</v>
      </c>
      <c r="Z58" s="3" t="str">
        <f t="shared" si="27"/>
        <v>Study1_ongoing11_novice</v>
      </c>
      <c r="AA58" s="3" t="s">
        <v>13</v>
      </c>
    </row>
    <row r="59" spans="1:27" ht="15.5" x14ac:dyDescent="0.35">
      <c r="A59" s="3">
        <v>18</v>
      </c>
      <c r="B59" s="3" t="s">
        <v>33</v>
      </c>
      <c r="C59" s="3" t="s">
        <v>17</v>
      </c>
      <c r="D59" s="9" t="s">
        <v>57</v>
      </c>
      <c r="E59" s="6" t="s">
        <v>44</v>
      </c>
      <c r="F59" s="5">
        <v>0</v>
      </c>
      <c r="G59" s="3" t="s">
        <v>14</v>
      </c>
      <c r="H59" s="3" t="s">
        <v>14</v>
      </c>
      <c r="I59" s="3" t="s">
        <v>14</v>
      </c>
      <c r="J59" s="3" t="s">
        <v>37</v>
      </c>
      <c r="K59" s="3" t="s">
        <v>31</v>
      </c>
      <c r="L59" s="3" t="s">
        <v>41</v>
      </c>
      <c r="M59" s="10" t="s">
        <v>146</v>
      </c>
      <c r="N59" s="3">
        <v>1</v>
      </c>
      <c r="O59" s="3">
        <v>1</v>
      </c>
      <c r="P59" s="3">
        <v>2000</v>
      </c>
      <c r="Q59" s="3" t="str">
        <f t="shared" si="28"/>
        <v>1/1/2000</v>
      </c>
      <c r="R59" s="3">
        <v>1</v>
      </c>
      <c r="S59" s="3">
        <v>1</v>
      </c>
      <c r="T59" s="3">
        <v>2020</v>
      </c>
      <c r="U59" s="3" t="str">
        <f t="shared" si="29"/>
        <v>1/1/2020</v>
      </c>
      <c r="V59" s="3">
        <f t="shared" si="30"/>
        <v>240</v>
      </c>
      <c r="W59" s="3">
        <f t="shared" si="31"/>
        <v>7305</v>
      </c>
      <c r="X59" s="3" t="s">
        <v>14</v>
      </c>
      <c r="Y59" s="3" t="s">
        <v>14</v>
      </c>
      <c r="Z59" s="3" t="str">
        <f t="shared" si="27"/>
        <v>Study1_ongoing11_novice</v>
      </c>
      <c r="AA59" s="3" t="s">
        <v>13</v>
      </c>
    </row>
    <row r="60" spans="1:27" ht="15.5" x14ac:dyDescent="0.35">
      <c r="A60" s="3">
        <v>19</v>
      </c>
      <c r="B60" s="3" t="s">
        <v>33</v>
      </c>
      <c r="C60" s="3" t="s">
        <v>17</v>
      </c>
      <c r="D60" s="9" t="s">
        <v>57</v>
      </c>
      <c r="E60" s="6" t="s">
        <v>44</v>
      </c>
      <c r="F60" s="5">
        <v>0</v>
      </c>
      <c r="G60" s="3" t="s">
        <v>14</v>
      </c>
      <c r="H60" s="3" t="s">
        <v>14</v>
      </c>
      <c r="I60" s="3" t="s">
        <v>14</v>
      </c>
      <c r="J60" s="3" t="s">
        <v>38</v>
      </c>
      <c r="K60" s="3" t="s">
        <v>31</v>
      </c>
      <c r="L60" s="3" t="s">
        <v>41</v>
      </c>
      <c r="M60" s="10" t="s">
        <v>147</v>
      </c>
      <c r="N60" s="3">
        <v>1</v>
      </c>
      <c r="O60" s="3">
        <v>1</v>
      </c>
      <c r="P60" s="3">
        <v>2000</v>
      </c>
      <c r="Q60" s="3" t="str">
        <f t="shared" si="28"/>
        <v>1/1/2000</v>
      </c>
      <c r="R60" s="3">
        <v>1</v>
      </c>
      <c r="S60" s="3">
        <v>1</v>
      </c>
      <c r="T60" s="3">
        <v>2020</v>
      </c>
      <c r="U60" s="3" t="str">
        <f t="shared" si="29"/>
        <v>1/1/2020</v>
      </c>
      <c r="V60" s="3">
        <f t="shared" si="30"/>
        <v>240</v>
      </c>
      <c r="W60" s="3">
        <f t="shared" si="31"/>
        <v>7305</v>
      </c>
      <c r="X60" s="3" t="s">
        <v>14</v>
      </c>
      <c r="Y60" s="3" t="s">
        <v>14</v>
      </c>
      <c r="Z60" s="3" t="str">
        <f t="shared" si="27"/>
        <v>Study1_ongoing11_novice</v>
      </c>
      <c r="AA60" s="3" t="s">
        <v>13</v>
      </c>
    </row>
    <row r="61" spans="1:27" ht="15.5" x14ac:dyDescent="0.35">
      <c r="A61" s="3">
        <v>20</v>
      </c>
      <c r="B61" s="3" t="s">
        <v>33</v>
      </c>
      <c r="C61" s="3" t="s">
        <v>17</v>
      </c>
      <c r="D61" s="9" t="s">
        <v>57</v>
      </c>
      <c r="E61" s="6" t="s">
        <v>44</v>
      </c>
      <c r="F61" s="7">
        <v>1</v>
      </c>
      <c r="G61" s="3" t="s">
        <v>14</v>
      </c>
      <c r="H61" s="3" t="s">
        <v>14</v>
      </c>
      <c r="I61" s="3" t="s">
        <v>14</v>
      </c>
      <c r="J61" s="3" t="s">
        <v>39</v>
      </c>
      <c r="K61" s="3" t="s">
        <v>31</v>
      </c>
      <c r="L61" s="3" t="s">
        <v>41</v>
      </c>
      <c r="M61" s="10" t="s">
        <v>148</v>
      </c>
      <c r="N61" s="3">
        <v>1</v>
      </c>
      <c r="O61" s="3">
        <v>1</v>
      </c>
      <c r="P61" s="3">
        <v>2000</v>
      </c>
      <c r="Q61" s="3" t="str">
        <f t="shared" si="28"/>
        <v>1/1/2000</v>
      </c>
      <c r="R61" s="3">
        <v>1</v>
      </c>
      <c r="S61" s="3">
        <v>1</v>
      </c>
      <c r="T61" s="3">
        <v>2020</v>
      </c>
      <c r="U61" s="3" t="str">
        <f t="shared" si="29"/>
        <v>1/1/2020</v>
      </c>
      <c r="V61" s="3">
        <f t="shared" si="30"/>
        <v>240</v>
      </c>
      <c r="W61" s="3">
        <f t="shared" si="31"/>
        <v>7305</v>
      </c>
      <c r="X61" s="3" t="s">
        <v>14</v>
      </c>
      <c r="Y61" s="3" t="s">
        <v>14</v>
      </c>
      <c r="Z61" s="3" t="str">
        <f t="shared" si="27"/>
        <v>Study1_ongoing11_novice</v>
      </c>
      <c r="AA61" s="3" t="s">
        <v>13</v>
      </c>
    </row>
    <row r="62" spans="1:27" ht="15.5" x14ac:dyDescent="0.35">
      <c r="A62" s="3">
        <v>21</v>
      </c>
      <c r="B62" s="3" t="s">
        <v>33</v>
      </c>
      <c r="C62" s="3" t="s">
        <v>17</v>
      </c>
      <c r="D62" s="9" t="s">
        <v>58</v>
      </c>
      <c r="E62" s="6" t="s">
        <v>44</v>
      </c>
      <c r="F62" s="7">
        <v>1</v>
      </c>
      <c r="G62" s="3" t="s">
        <v>14</v>
      </c>
      <c r="H62" s="3" t="s">
        <v>14</v>
      </c>
      <c r="I62" s="3" t="s">
        <v>14</v>
      </c>
      <c r="J62" s="3" t="s">
        <v>36</v>
      </c>
      <c r="K62" s="3" t="s">
        <v>31</v>
      </c>
      <c r="L62" s="3" t="s">
        <v>41</v>
      </c>
      <c r="M62" s="10" t="s">
        <v>149</v>
      </c>
      <c r="N62" s="3">
        <v>1</v>
      </c>
      <c r="O62" s="3">
        <v>1</v>
      </c>
      <c r="P62" s="3">
        <v>2000</v>
      </c>
      <c r="Q62" s="3" t="str">
        <f t="shared" si="28"/>
        <v>1/1/2000</v>
      </c>
      <c r="R62" s="3">
        <v>1</v>
      </c>
      <c r="S62" s="3">
        <v>1</v>
      </c>
      <c r="T62" s="3">
        <v>2020</v>
      </c>
      <c r="U62" s="3" t="str">
        <f t="shared" si="29"/>
        <v>1/1/2020</v>
      </c>
      <c r="V62" s="3">
        <f t="shared" si="30"/>
        <v>240</v>
      </c>
      <c r="W62" s="3">
        <f t="shared" si="31"/>
        <v>7305</v>
      </c>
      <c r="X62" s="3" t="s">
        <v>14</v>
      </c>
      <c r="Y62" s="3" t="s">
        <v>14</v>
      </c>
      <c r="Z62" s="3" t="str">
        <f t="shared" si="27"/>
        <v>Study1_ongoing12_novice</v>
      </c>
      <c r="AA62" s="3" t="s">
        <v>13</v>
      </c>
    </row>
    <row r="63" spans="1:27" ht="15.5" x14ac:dyDescent="0.35">
      <c r="A63" s="3">
        <v>22</v>
      </c>
      <c r="B63" s="3" t="s">
        <v>33</v>
      </c>
      <c r="C63" s="3" t="s">
        <v>17</v>
      </c>
      <c r="D63" s="9" t="s">
        <v>58</v>
      </c>
      <c r="E63" s="6" t="s">
        <v>44</v>
      </c>
      <c r="F63" s="7">
        <v>1</v>
      </c>
      <c r="G63" s="3" t="s">
        <v>14</v>
      </c>
      <c r="H63" s="3" t="s">
        <v>14</v>
      </c>
      <c r="I63" s="3" t="s">
        <v>14</v>
      </c>
      <c r="J63" s="3" t="s">
        <v>37</v>
      </c>
      <c r="K63" s="3" t="s">
        <v>31</v>
      </c>
      <c r="L63" s="3" t="s">
        <v>41</v>
      </c>
      <c r="M63" s="10" t="s">
        <v>150</v>
      </c>
      <c r="N63" s="3">
        <v>1</v>
      </c>
      <c r="O63" s="3">
        <v>1</v>
      </c>
      <c r="P63" s="3">
        <v>2000</v>
      </c>
      <c r="Q63" s="3" t="str">
        <f t="shared" si="28"/>
        <v>1/1/2000</v>
      </c>
      <c r="R63" s="3">
        <v>1</v>
      </c>
      <c r="S63" s="3">
        <v>1</v>
      </c>
      <c r="T63" s="3">
        <v>2020</v>
      </c>
      <c r="U63" s="3" t="str">
        <f t="shared" si="29"/>
        <v>1/1/2020</v>
      </c>
      <c r="V63" s="3">
        <f t="shared" si="30"/>
        <v>240</v>
      </c>
      <c r="W63" s="3">
        <f t="shared" si="31"/>
        <v>7305</v>
      </c>
      <c r="X63" s="3" t="s">
        <v>14</v>
      </c>
      <c r="Y63" s="3" t="s">
        <v>14</v>
      </c>
      <c r="Z63" s="3" t="str">
        <f t="shared" si="27"/>
        <v>Study1_ongoing12_novice</v>
      </c>
      <c r="AA63" s="3" t="s">
        <v>13</v>
      </c>
    </row>
    <row r="64" spans="1:27" ht="15.5" x14ac:dyDescent="0.35">
      <c r="A64" s="3">
        <v>23</v>
      </c>
      <c r="B64" s="3" t="s">
        <v>33</v>
      </c>
      <c r="C64" s="3" t="s">
        <v>17</v>
      </c>
      <c r="D64" s="9" t="s">
        <v>58</v>
      </c>
      <c r="E64" s="6" t="s">
        <v>44</v>
      </c>
      <c r="F64" s="7">
        <v>1</v>
      </c>
      <c r="G64" s="3" t="s">
        <v>14</v>
      </c>
      <c r="H64" s="3" t="s">
        <v>14</v>
      </c>
      <c r="I64" s="3" t="s">
        <v>14</v>
      </c>
      <c r="J64" s="3" t="s">
        <v>38</v>
      </c>
      <c r="K64" s="3" t="s">
        <v>31</v>
      </c>
      <c r="L64" s="3" t="s">
        <v>41</v>
      </c>
      <c r="M64" s="10" t="s">
        <v>151</v>
      </c>
      <c r="N64" s="3">
        <v>1</v>
      </c>
      <c r="O64" s="3">
        <v>1</v>
      </c>
      <c r="P64" s="3">
        <v>2000</v>
      </c>
      <c r="Q64" s="3" t="str">
        <f t="shared" si="28"/>
        <v>1/1/2000</v>
      </c>
      <c r="R64" s="3">
        <v>1</v>
      </c>
      <c r="S64" s="3">
        <v>1</v>
      </c>
      <c r="T64" s="3">
        <v>2020</v>
      </c>
      <c r="U64" s="3" t="str">
        <f t="shared" si="29"/>
        <v>1/1/2020</v>
      </c>
      <c r="V64" s="3">
        <f t="shared" si="30"/>
        <v>240</v>
      </c>
      <c r="W64" s="3">
        <f t="shared" si="31"/>
        <v>7305</v>
      </c>
      <c r="X64" s="3" t="s">
        <v>14</v>
      </c>
      <c r="Y64" s="3" t="s">
        <v>14</v>
      </c>
      <c r="Z64" s="3" t="str">
        <f t="shared" si="27"/>
        <v>Study1_ongoing12_novice</v>
      </c>
      <c r="AA64" s="3" t="s">
        <v>13</v>
      </c>
    </row>
    <row r="65" spans="1:27" ht="15.5" x14ac:dyDescent="0.35">
      <c r="A65" s="3">
        <v>24</v>
      </c>
      <c r="B65" s="3" t="s">
        <v>33</v>
      </c>
      <c r="C65" s="3" t="s">
        <v>17</v>
      </c>
      <c r="D65" s="9" t="s">
        <v>58</v>
      </c>
      <c r="E65" s="6" t="s">
        <v>44</v>
      </c>
      <c r="F65" s="5">
        <v>0</v>
      </c>
      <c r="G65" s="3" t="s">
        <v>14</v>
      </c>
      <c r="H65" s="3" t="s">
        <v>14</v>
      </c>
      <c r="I65" s="3" t="s">
        <v>14</v>
      </c>
      <c r="J65" s="3" t="s">
        <v>39</v>
      </c>
      <c r="K65" s="3" t="s">
        <v>31</v>
      </c>
      <c r="L65" s="3" t="s">
        <v>41</v>
      </c>
      <c r="M65" s="10" t="s">
        <v>152</v>
      </c>
      <c r="N65" s="3">
        <v>1</v>
      </c>
      <c r="O65" s="3">
        <v>1</v>
      </c>
      <c r="P65" s="3">
        <v>2000</v>
      </c>
      <c r="Q65" s="3" t="str">
        <f t="shared" si="28"/>
        <v>1/1/2000</v>
      </c>
      <c r="R65" s="3">
        <v>1</v>
      </c>
      <c r="S65" s="3">
        <v>1</v>
      </c>
      <c r="T65" s="3">
        <v>2020</v>
      </c>
      <c r="U65" s="3" t="str">
        <f t="shared" si="29"/>
        <v>1/1/2020</v>
      </c>
      <c r="V65" s="3">
        <f t="shared" si="30"/>
        <v>240</v>
      </c>
      <c r="W65" s="3">
        <f t="shared" si="31"/>
        <v>7305</v>
      </c>
      <c r="X65" s="3" t="s">
        <v>14</v>
      </c>
      <c r="Y65" s="3" t="s">
        <v>14</v>
      </c>
      <c r="Z65" s="3" t="str">
        <f>CONCATENATE(B65,"_",C65,D65,"_",E65)</f>
        <v>Study1_ongoing12_novice</v>
      </c>
      <c r="AA65" s="3" t="s">
        <v>13</v>
      </c>
    </row>
    <row r="66" spans="1:27" ht="15.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10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10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5" x14ac:dyDescent="0.35">
      <c r="A68" s="5" t="s">
        <v>21</v>
      </c>
      <c r="B68" s="3"/>
      <c r="C68" s="3"/>
      <c r="D68" s="10"/>
      <c r="E68" s="3"/>
      <c r="G68" s="3"/>
      <c r="H68" s="3"/>
      <c r="I68" s="3"/>
      <c r="J68" s="3"/>
      <c r="K68" s="3"/>
      <c r="L68" s="3"/>
    </row>
    <row r="69" spans="1:27" ht="15.5" x14ac:dyDescent="0.35">
      <c r="A69" s="5" t="s">
        <v>22</v>
      </c>
      <c r="B69" s="3"/>
      <c r="C69" s="3"/>
      <c r="D69" s="10"/>
      <c r="E69" s="3"/>
      <c r="G69" s="3"/>
      <c r="H69" s="3"/>
      <c r="I69" s="3"/>
      <c r="J69" s="3"/>
      <c r="K69" s="3"/>
      <c r="L69" s="3"/>
    </row>
    <row r="70" spans="1:27" ht="15.5" x14ac:dyDescent="0.35">
      <c r="A70" s="5" t="s">
        <v>23</v>
      </c>
      <c r="B70" s="3"/>
      <c r="C70" s="3"/>
      <c r="D70" s="10"/>
      <c r="E70" s="3"/>
      <c r="G70" s="3"/>
      <c r="H70" s="3"/>
      <c r="I70" s="3"/>
      <c r="J70" s="3"/>
      <c r="K70" s="3"/>
      <c r="L70" s="3"/>
    </row>
    <row r="71" spans="1:27" ht="15.5" x14ac:dyDescent="0.35">
      <c r="A71" s="5" t="s">
        <v>24</v>
      </c>
      <c r="B71" s="3"/>
      <c r="C71" s="3"/>
      <c r="D71" s="10"/>
      <c r="E71" s="3"/>
      <c r="G71" s="3"/>
      <c r="H71" s="3"/>
      <c r="I71" s="3"/>
      <c r="J71" s="3"/>
      <c r="K71" s="3"/>
      <c r="L71" s="3"/>
    </row>
    <row r="72" spans="1:27" ht="15.5" x14ac:dyDescent="0.35">
      <c r="A72" s="5" t="s">
        <v>25</v>
      </c>
      <c r="B72" s="3"/>
      <c r="C72" s="3"/>
      <c r="D72" s="10"/>
      <c r="E72" s="3"/>
      <c r="G72" s="3"/>
      <c r="H72" s="3"/>
      <c r="I72" s="3"/>
      <c r="J72" s="3"/>
      <c r="K72" s="3"/>
      <c r="L72" s="3"/>
    </row>
    <row r="73" spans="1:27" ht="15.5" x14ac:dyDescent="0.35">
      <c r="A73" s="5" t="s">
        <v>26</v>
      </c>
      <c r="B73" s="3"/>
      <c r="C73" s="3"/>
      <c r="D73" s="10"/>
      <c r="E73" s="3"/>
      <c r="G73" s="3"/>
      <c r="H73" s="3"/>
      <c r="I73" s="3"/>
      <c r="J73" s="3"/>
      <c r="K73" s="3"/>
      <c r="L73" s="3"/>
    </row>
    <row r="74" spans="1:27" ht="15.5" x14ac:dyDescent="0.35">
      <c r="A74" s="5" t="s">
        <v>27</v>
      </c>
      <c r="B74" s="3"/>
      <c r="C74" s="3"/>
      <c r="D74" s="10"/>
      <c r="E74" s="3"/>
      <c r="G74" s="3"/>
      <c r="H74" s="3"/>
      <c r="I74" s="3"/>
      <c r="J74" s="3"/>
      <c r="K74" s="3"/>
      <c r="L74" s="3"/>
    </row>
    <row r="75" spans="1:27" ht="15.5" x14ac:dyDescent="0.35">
      <c r="A75" s="5" t="s">
        <v>28</v>
      </c>
      <c r="B75" s="3"/>
      <c r="C75" s="3"/>
      <c r="D75" s="10"/>
      <c r="E75" s="3"/>
      <c r="G75" s="3"/>
      <c r="H75" s="3"/>
      <c r="I75" s="3"/>
      <c r="J75" s="3"/>
      <c r="K75" s="3"/>
      <c r="L75" s="3"/>
    </row>
    <row r="76" spans="1:27" ht="15.5" x14ac:dyDescent="0.35">
      <c r="A76" s="5" t="s">
        <v>29</v>
      </c>
      <c r="B76" s="3"/>
      <c r="C76" s="3"/>
      <c r="D76" s="10"/>
      <c r="E76" s="3"/>
      <c r="G76" s="3"/>
      <c r="H76" s="3"/>
      <c r="I76" s="3"/>
      <c r="J76" s="3"/>
      <c r="K76" s="3"/>
      <c r="L76" s="3"/>
    </row>
    <row r="77" spans="1:27" ht="15.5" x14ac:dyDescent="0.35">
      <c r="A77" s="5" t="s">
        <v>30</v>
      </c>
      <c r="B77" s="3"/>
      <c r="C77" s="3"/>
      <c r="D77" s="10"/>
      <c r="E77" s="3"/>
      <c r="G77" s="3"/>
      <c r="H77" s="3"/>
      <c r="I77" s="3"/>
      <c r="J77" s="3"/>
      <c r="K77" s="3"/>
      <c r="L77" s="3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sqref="A1:C2"/>
    </sheetView>
  </sheetViews>
  <sheetFormatPr baseColWidth="10" defaultRowHeight="14.5" x14ac:dyDescent="0.35"/>
  <cols>
    <col min="1" max="1" width="7.54296875" customWidth="1"/>
    <col min="2" max="2" width="33.453125" customWidth="1"/>
    <col min="3" max="3" width="48.26953125" customWidth="1"/>
    <col min="4" max="4" width="63.453125" bestFit="1" customWidth="1"/>
  </cols>
  <sheetData>
    <row r="1" spans="1:5" s="86" customFormat="1" x14ac:dyDescent="0.35">
      <c r="A1" s="86" t="s">
        <v>208</v>
      </c>
    </row>
    <row r="2" spans="1:5" s="86" customFormat="1" x14ac:dyDescent="0.35">
      <c r="A2" s="86" t="s">
        <v>209</v>
      </c>
    </row>
    <row r="4" spans="1:5" s="78" customFormat="1" x14ac:dyDescent="0.35">
      <c r="A4" s="78" t="s">
        <v>83</v>
      </c>
      <c r="B4" s="78" t="s">
        <v>81</v>
      </c>
      <c r="C4" s="78" t="s">
        <v>82</v>
      </c>
      <c r="D4" s="78" t="s">
        <v>207</v>
      </c>
      <c r="E4" s="78" t="s">
        <v>84</v>
      </c>
    </row>
    <row r="5" spans="1:5" s="24" customFormat="1" x14ac:dyDescent="0.35">
      <c r="A5" s="24">
        <v>1</v>
      </c>
      <c r="B5" s="79" t="s">
        <v>201</v>
      </c>
      <c r="C5" s="82" t="s">
        <v>202</v>
      </c>
    </row>
    <row r="6" spans="1:5" s="24" customFormat="1" x14ac:dyDescent="0.35">
      <c r="C6" s="82" t="s">
        <v>203</v>
      </c>
    </row>
    <row r="7" spans="1:5" s="24" customFormat="1" x14ac:dyDescent="0.35">
      <c r="C7" s="82" t="s">
        <v>204</v>
      </c>
    </row>
    <row r="8" spans="1:5" s="24" customFormat="1" x14ac:dyDescent="0.35">
      <c r="C8" s="82" t="s">
        <v>205</v>
      </c>
    </row>
    <row r="9" spans="1:5" s="24" customFormat="1" x14ac:dyDescent="0.35">
      <c r="C9" s="82" t="s">
        <v>206</v>
      </c>
    </row>
    <row r="10" spans="1:5" s="29" customFormat="1" x14ac:dyDescent="0.35">
      <c r="C10" s="83"/>
    </row>
    <row r="11" spans="1:5" s="24" customFormat="1" x14ac:dyDescent="0.35">
      <c r="A11" s="24">
        <v>2</v>
      </c>
      <c r="B11" s="79" t="s">
        <v>210</v>
      </c>
      <c r="C11" s="82" t="s">
        <v>211</v>
      </c>
    </row>
    <row r="12" spans="1:5" s="24" customFormat="1" x14ac:dyDescent="0.35">
      <c r="C12" s="82" t="s">
        <v>212</v>
      </c>
    </row>
    <row r="13" spans="1:5" s="24" customFormat="1" x14ac:dyDescent="0.35">
      <c r="C13" s="82" t="s">
        <v>213</v>
      </c>
    </row>
    <row r="14" spans="1:5" s="24" customFormat="1" x14ac:dyDescent="0.35">
      <c r="C14" s="82" t="s">
        <v>214</v>
      </c>
    </row>
    <row r="15" spans="1:5" s="24" customFormat="1" x14ac:dyDescent="0.35">
      <c r="C15" s="82" t="s">
        <v>215</v>
      </c>
    </row>
    <row r="16" spans="1:5" s="24" customFormat="1" x14ac:dyDescent="0.35">
      <c r="C16" s="82" t="s">
        <v>216</v>
      </c>
    </row>
    <row r="17" spans="1:3" s="29" customFormat="1" x14ac:dyDescent="0.35">
      <c r="C17" s="83"/>
    </row>
    <row r="18" spans="1:3" s="24" customFormat="1" x14ac:dyDescent="0.35">
      <c r="A18" s="24">
        <v>3</v>
      </c>
      <c r="B18" s="80" t="s">
        <v>217</v>
      </c>
      <c r="C18" s="82" t="s">
        <v>218</v>
      </c>
    </row>
    <row r="19" spans="1:3" s="24" customFormat="1" x14ac:dyDescent="0.35">
      <c r="C19" s="82" t="s">
        <v>219</v>
      </c>
    </row>
    <row r="20" spans="1:3" s="24" customFormat="1" x14ac:dyDescent="0.35">
      <c r="C20" s="82" t="s">
        <v>220</v>
      </c>
    </row>
    <row r="21" spans="1:3" s="24" customFormat="1" x14ac:dyDescent="0.35">
      <c r="C21" s="82" t="s">
        <v>221</v>
      </c>
    </row>
    <row r="22" spans="1:3" s="24" customFormat="1" x14ac:dyDescent="0.35">
      <c r="C22" s="82" t="s">
        <v>222</v>
      </c>
    </row>
    <row r="23" spans="1:3" s="29" customFormat="1" x14ac:dyDescent="0.35">
      <c r="C23" s="83"/>
    </row>
    <row r="24" spans="1:3" s="24" customFormat="1" x14ac:dyDescent="0.35">
      <c r="A24" s="24">
        <v>4</v>
      </c>
      <c r="B24" s="80" t="s">
        <v>223</v>
      </c>
      <c r="C24" s="82" t="s">
        <v>224</v>
      </c>
    </row>
    <row r="25" spans="1:3" s="24" customFormat="1" x14ac:dyDescent="0.35">
      <c r="C25" s="82" t="s">
        <v>225</v>
      </c>
    </row>
    <row r="26" spans="1:3" s="24" customFormat="1" x14ac:dyDescent="0.35">
      <c r="C26" s="82" t="s">
        <v>226</v>
      </c>
    </row>
    <row r="27" spans="1:3" s="24" customFormat="1" x14ac:dyDescent="0.35">
      <c r="C27" s="82" t="s">
        <v>227</v>
      </c>
    </row>
    <row r="28" spans="1:3" s="24" customFormat="1" x14ac:dyDescent="0.35">
      <c r="C28" s="82" t="s">
        <v>228</v>
      </c>
    </row>
    <row r="29" spans="1:3" s="24" customFormat="1" x14ac:dyDescent="0.35">
      <c r="C29" s="82" t="s">
        <v>229</v>
      </c>
    </row>
    <row r="30" spans="1:3" s="88" customFormat="1" ht="15" thickBot="1" x14ac:dyDescent="0.4"/>
    <row r="31" spans="1:3" s="87" customFormat="1" ht="15" thickTop="1" x14ac:dyDescent="0.35">
      <c r="A31" s="85" t="s">
        <v>244</v>
      </c>
      <c r="C31" s="85"/>
    </row>
    <row r="32" spans="1:3" s="24" customFormat="1" x14ac:dyDescent="0.35">
      <c r="A32" s="24">
        <v>5</v>
      </c>
      <c r="B32" s="81" t="s">
        <v>230</v>
      </c>
      <c r="C32" s="82" t="s">
        <v>237</v>
      </c>
    </row>
    <row r="33" spans="1:5" s="24" customFormat="1" x14ac:dyDescent="0.35">
      <c r="C33" s="82" t="s">
        <v>238</v>
      </c>
    </row>
    <row r="34" spans="1:5" s="24" customFormat="1" x14ac:dyDescent="0.35">
      <c r="C34" s="82" t="s">
        <v>239</v>
      </c>
    </row>
    <row r="35" spans="1:5" s="24" customFormat="1" x14ac:dyDescent="0.35">
      <c r="C35" s="82" t="s">
        <v>240</v>
      </c>
    </row>
    <row r="36" spans="1:5" s="24" customFormat="1" x14ac:dyDescent="0.35">
      <c r="C36" s="82" t="s">
        <v>241</v>
      </c>
    </row>
    <row r="37" spans="1:5" s="24" customFormat="1" x14ac:dyDescent="0.35">
      <c r="C37" s="82" t="s">
        <v>242</v>
      </c>
    </row>
    <row r="38" spans="1:5" s="24" customFormat="1" x14ac:dyDescent="0.35">
      <c r="C38" s="82" t="s">
        <v>243</v>
      </c>
    </row>
    <row r="39" spans="1:5" s="29" customFormat="1" x14ac:dyDescent="0.35">
      <c r="C39" s="83"/>
    </row>
    <row r="40" spans="1:5" s="24" customFormat="1" x14ac:dyDescent="0.35">
      <c r="A40" s="24">
        <v>6</v>
      </c>
      <c r="B40" s="81" t="s">
        <v>231</v>
      </c>
      <c r="C40" s="82" t="s">
        <v>245</v>
      </c>
    </row>
    <row r="41" spans="1:5" s="24" customFormat="1" x14ac:dyDescent="0.35">
      <c r="C41" s="82" t="s">
        <v>246</v>
      </c>
    </row>
    <row r="42" spans="1:5" s="24" customFormat="1" x14ac:dyDescent="0.35">
      <c r="C42" s="82" t="s">
        <v>333</v>
      </c>
    </row>
    <row r="43" spans="1:5" s="24" customFormat="1" x14ac:dyDescent="0.35">
      <c r="C43" s="82" t="s">
        <v>247</v>
      </c>
    </row>
    <row r="44" spans="1:5" s="24" customFormat="1" x14ac:dyDescent="0.35">
      <c r="C44" s="82" t="s">
        <v>248</v>
      </c>
    </row>
    <row r="45" spans="1:5" s="24" customFormat="1" x14ac:dyDescent="0.35">
      <c r="C45" s="82" t="s">
        <v>249</v>
      </c>
    </row>
    <row r="46" spans="1:5" s="29" customFormat="1" x14ac:dyDescent="0.35">
      <c r="C46" s="83"/>
    </row>
    <row r="47" spans="1:5" s="24" customFormat="1" x14ac:dyDescent="0.35">
      <c r="A47" s="24">
        <v>7</v>
      </c>
      <c r="B47" s="81" t="s">
        <v>232</v>
      </c>
      <c r="C47" s="82" t="s">
        <v>250</v>
      </c>
      <c r="E47" s="84"/>
    </row>
    <row r="48" spans="1:5" s="24" customFormat="1" x14ac:dyDescent="0.35">
      <c r="C48" s="82" t="s">
        <v>251</v>
      </c>
      <c r="E48" s="84"/>
    </row>
    <row r="49" spans="1:5" s="24" customFormat="1" x14ac:dyDescent="0.35">
      <c r="C49" s="82" t="s">
        <v>252</v>
      </c>
      <c r="E49" s="84"/>
    </row>
    <row r="50" spans="1:5" s="24" customFormat="1" x14ac:dyDescent="0.35">
      <c r="C50" s="82" t="s">
        <v>253</v>
      </c>
      <c r="E50" s="84"/>
    </row>
    <row r="51" spans="1:5" s="29" customFormat="1" x14ac:dyDescent="0.35">
      <c r="E51" s="83"/>
    </row>
    <row r="52" spans="1:5" s="69" customFormat="1" x14ac:dyDescent="0.35">
      <c r="A52" s="69">
        <v>8</v>
      </c>
      <c r="B52" s="142" t="s">
        <v>315</v>
      </c>
      <c r="C52" s="82" t="s">
        <v>316</v>
      </c>
    </row>
    <row r="53" spans="1:5" x14ac:dyDescent="0.35">
      <c r="C53" s="82" t="s">
        <v>317</v>
      </c>
    </row>
    <row r="54" spans="1:5" x14ac:dyDescent="0.35">
      <c r="C54" s="82" t="s">
        <v>318</v>
      </c>
    </row>
    <row r="57" spans="1:5" s="24" customFormat="1" x14ac:dyDescent="0.35">
      <c r="A57" s="85" t="s">
        <v>254</v>
      </c>
      <c r="B57" s="85"/>
      <c r="E57" s="84"/>
    </row>
    <row r="58" spans="1:5" s="24" customFormat="1" x14ac:dyDescent="0.35">
      <c r="A58" s="84" t="s">
        <v>255</v>
      </c>
      <c r="B58" s="84"/>
    </row>
    <row r="59" spans="1:5" s="24" customFormat="1" x14ac:dyDescent="0.35">
      <c r="A59" s="84" t="s">
        <v>233</v>
      </c>
      <c r="B59" s="84"/>
    </row>
    <row r="60" spans="1:5" s="24" customFormat="1" x14ac:dyDescent="0.35">
      <c r="A60" s="84" t="s">
        <v>234</v>
      </c>
      <c r="B60" s="84" t="s">
        <v>235</v>
      </c>
      <c r="C60" s="84"/>
    </row>
    <row r="61" spans="1:5" s="24" customFormat="1" x14ac:dyDescent="0.35">
      <c r="A61" s="84" t="s">
        <v>236</v>
      </c>
      <c r="B61" s="84"/>
      <c r="C61" s="8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92"/>
  <sheetViews>
    <sheetView zoomScale="70" zoomScaleNormal="70" workbookViewId="0">
      <selection activeCell="H38" sqref="H38"/>
    </sheetView>
  </sheetViews>
  <sheetFormatPr baseColWidth="10" defaultRowHeight="14.5" x14ac:dyDescent="0.35"/>
  <cols>
    <col min="1" max="1" width="38.54296875" customWidth="1"/>
    <col min="2" max="2" width="24.26953125" customWidth="1"/>
    <col min="3" max="3" width="19.54296875" customWidth="1"/>
    <col min="4" max="4" width="18.54296875" customWidth="1"/>
    <col min="5" max="5" width="12.7265625" bestFit="1" customWidth="1"/>
    <col min="6" max="6" width="8.1796875" style="72" customWidth="1"/>
    <col min="7" max="7" width="42.453125" bestFit="1" customWidth="1"/>
    <col min="8" max="8" width="6" style="19" customWidth="1"/>
    <col min="9" max="9" width="4.81640625" style="113" customWidth="1"/>
    <col min="10" max="10" width="7.81640625" style="93" customWidth="1"/>
    <col min="11" max="11" width="40.81640625" customWidth="1"/>
    <col min="12" max="12" width="6" style="19" customWidth="1"/>
    <col min="13" max="13" width="4.81640625" style="113" customWidth="1"/>
    <col min="14" max="14" width="7.1796875" style="93" customWidth="1"/>
    <col min="15" max="15" width="40.81640625" bestFit="1" customWidth="1"/>
    <col min="16" max="16" width="6.1796875" style="93" customWidth="1"/>
    <col min="17" max="17" width="40.81640625" bestFit="1" customWidth="1"/>
  </cols>
  <sheetData>
    <row r="1" spans="1:99" s="13" customFormat="1" x14ac:dyDescent="0.35">
      <c r="B1" s="13" t="s">
        <v>35</v>
      </c>
      <c r="C1" s="13" t="s">
        <v>68</v>
      </c>
      <c r="D1" s="13" t="s">
        <v>18</v>
      </c>
      <c r="E1" s="13" t="s">
        <v>80</v>
      </c>
      <c r="F1" s="97" t="s">
        <v>93</v>
      </c>
      <c r="G1" s="75" t="s">
        <v>194</v>
      </c>
      <c r="H1" s="114" t="s">
        <v>260</v>
      </c>
      <c r="I1" s="110" t="s">
        <v>261</v>
      </c>
      <c r="J1" s="101" t="s">
        <v>94</v>
      </c>
      <c r="K1" s="75" t="s">
        <v>194</v>
      </c>
      <c r="L1" s="114" t="s">
        <v>260</v>
      </c>
      <c r="M1" s="110" t="s">
        <v>261</v>
      </c>
      <c r="N1" s="101" t="s">
        <v>95</v>
      </c>
      <c r="O1" s="75" t="s">
        <v>194</v>
      </c>
      <c r="P1" s="101" t="s">
        <v>96</v>
      </c>
      <c r="Q1" s="75" t="s">
        <v>194</v>
      </c>
    </row>
    <row r="2" spans="1:99" s="20" customFormat="1" x14ac:dyDescent="0.35">
      <c r="A2" s="93">
        <v>1</v>
      </c>
      <c r="B2" s="17">
        <v>1</v>
      </c>
      <c r="C2" s="20">
        <v>1</v>
      </c>
      <c r="D2" s="15" t="s">
        <v>36</v>
      </c>
      <c r="E2" s="94" t="s">
        <v>153</v>
      </c>
      <c r="F2" s="98"/>
      <c r="G2" s="76" t="s">
        <v>195</v>
      </c>
      <c r="H2" s="22"/>
      <c r="I2" s="111"/>
      <c r="J2" s="102"/>
      <c r="K2" s="89" t="s">
        <v>258</v>
      </c>
      <c r="L2" s="22"/>
      <c r="M2" s="111"/>
      <c r="N2" s="102"/>
      <c r="O2" s="89" t="s">
        <v>184</v>
      </c>
      <c r="P2" s="102"/>
      <c r="Q2" s="89" t="s">
        <v>182</v>
      </c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</row>
    <row r="3" spans="1:99" s="20" customFormat="1" x14ac:dyDescent="0.35">
      <c r="A3" s="93">
        <v>2</v>
      </c>
      <c r="B3" s="17">
        <v>1</v>
      </c>
      <c r="C3" s="20">
        <v>2</v>
      </c>
      <c r="D3" s="15" t="s">
        <v>36</v>
      </c>
      <c r="E3" s="94"/>
      <c r="F3" s="99"/>
      <c r="G3" s="76" t="s">
        <v>195</v>
      </c>
      <c r="H3" s="22"/>
      <c r="I3" s="111"/>
      <c r="J3" s="103"/>
      <c r="K3" s="89" t="s">
        <v>184</v>
      </c>
      <c r="L3" s="22"/>
      <c r="M3" s="111"/>
      <c r="N3" s="102"/>
      <c r="O3" s="89" t="s">
        <v>182</v>
      </c>
      <c r="P3" s="102"/>
      <c r="Q3" s="89" t="s">
        <v>259</v>
      </c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</row>
    <row r="4" spans="1:99" s="20" customFormat="1" x14ac:dyDescent="0.35">
      <c r="A4" s="93">
        <v>3</v>
      </c>
      <c r="B4" s="17">
        <v>1</v>
      </c>
      <c r="C4" s="20">
        <v>3</v>
      </c>
      <c r="D4" s="15" t="s">
        <v>36</v>
      </c>
      <c r="E4" s="94"/>
      <c r="F4" s="99"/>
      <c r="G4" s="76" t="s">
        <v>195</v>
      </c>
      <c r="H4" s="22"/>
      <c r="I4" s="111"/>
      <c r="J4" s="103"/>
      <c r="K4" s="89" t="s">
        <v>182</v>
      </c>
      <c r="L4" s="22"/>
      <c r="M4" s="111"/>
      <c r="N4" s="102"/>
      <c r="O4" s="89" t="s">
        <v>259</v>
      </c>
      <c r="P4" s="102"/>
      <c r="Q4" s="89" t="s">
        <v>193</v>
      </c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</row>
    <row r="5" spans="1:99" s="20" customFormat="1" x14ac:dyDescent="0.35">
      <c r="A5" s="93">
        <v>4</v>
      </c>
      <c r="B5" s="17">
        <v>1</v>
      </c>
      <c r="C5" s="20">
        <v>4</v>
      </c>
      <c r="D5" s="15" t="s">
        <v>36</v>
      </c>
      <c r="E5" s="94"/>
      <c r="F5" s="99"/>
      <c r="G5" s="76" t="s">
        <v>195</v>
      </c>
      <c r="H5" s="22"/>
      <c r="I5" s="111"/>
      <c r="J5" s="103"/>
      <c r="K5" s="89" t="s">
        <v>259</v>
      </c>
      <c r="L5" s="22"/>
      <c r="M5" s="111"/>
      <c r="N5" s="102"/>
      <c r="O5" s="89" t="s">
        <v>193</v>
      </c>
      <c r="P5" s="102"/>
      <c r="Q5" s="89" t="s">
        <v>190</v>
      </c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</row>
    <row r="6" spans="1:99" x14ac:dyDescent="0.35">
      <c r="A6" s="93">
        <v>5</v>
      </c>
      <c r="B6" s="17">
        <v>1</v>
      </c>
      <c r="C6" s="20">
        <v>5</v>
      </c>
      <c r="D6" s="15" t="s">
        <v>36</v>
      </c>
      <c r="E6" s="94"/>
      <c r="F6" s="100"/>
      <c r="G6" s="76" t="s">
        <v>195</v>
      </c>
      <c r="H6" s="22"/>
      <c r="I6" s="111"/>
      <c r="J6" s="104"/>
      <c r="K6" s="89" t="s">
        <v>193</v>
      </c>
      <c r="L6" s="22"/>
      <c r="M6" s="111"/>
      <c r="O6" s="89" t="s">
        <v>190</v>
      </c>
      <c r="Q6" s="89" t="s">
        <v>188</v>
      </c>
    </row>
    <row r="7" spans="1:99" x14ac:dyDescent="0.35">
      <c r="A7" s="93">
        <v>6</v>
      </c>
      <c r="B7" s="17">
        <v>1</v>
      </c>
      <c r="C7" s="20">
        <v>6</v>
      </c>
      <c r="D7" s="15" t="s">
        <v>36</v>
      </c>
      <c r="E7" s="94"/>
      <c r="F7" s="100"/>
      <c r="G7" s="76" t="s">
        <v>195</v>
      </c>
      <c r="H7" s="22"/>
      <c r="I7" s="111"/>
      <c r="J7" s="104"/>
      <c r="K7" s="89" t="s">
        <v>190</v>
      </c>
      <c r="L7" s="22"/>
      <c r="M7" s="111"/>
      <c r="O7" s="89" t="s">
        <v>188</v>
      </c>
      <c r="Q7" s="89" t="s">
        <v>189</v>
      </c>
    </row>
    <row r="8" spans="1:99" x14ac:dyDescent="0.35">
      <c r="A8" s="93">
        <v>7</v>
      </c>
      <c r="B8" s="17">
        <v>1</v>
      </c>
      <c r="C8" s="20">
        <v>7</v>
      </c>
      <c r="D8" s="15" t="s">
        <v>36</v>
      </c>
      <c r="E8" s="94"/>
      <c r="F8" s="100"/>
      <c r="G8" s="76" t="s">
        <v>195</v>
      </c>
      <c r="H8" s="22"/>
      <c r="I8" s="111"/>
      <c r="J8" s="104"/>
      <c r="K8" s="89" t="s">
        <v>188</v>
      </c>
      <c r="L8" s="22"/>
      <c r="M8" s="111"/>
      <c r="O8" s="89" t="s">
        <v>189</v>
      </c>
      <c r="Q8" s="89" t="s">
        <v>191</v>
      </c>
    </row>
    <row r="9" spans="1:99" x14ac:dyDescent="0.35">
      <c r="A9" s="93">
        <v>8</v>
      </c>
      <c r="B9" s="17">
        <v>1</v>
      </c>
      <c r="C9" s="20">
        <v>8</v>
      </c>
      <c r="D9" s="15" t="s">
        <v>36</v>
      </c>
      <c r="E9" s="94"/>
      <c r="F9" s="100"/>
      <c r="G9" s="76" t="s">
        <v>195</v>
      </c>
      <c r="H9" s="22"/>
      <c r="I9" s="111"/>
      <c r="J9" s="104"/>
      <c r="K9" s="89" t="s">
        <v>189</v>
      </c>
      <c r="L9" s="22"/>
      <c r="M9" s="111"/>
      <c r="O9" s="89" t="s">
        <v>191</v>
      </c>
      <c r="Q9" s="89" t="s">
        <v>256</v>
      </c>
    </row>
    <row r="10" spans="1:99" x14ac:dyDescent="0.35">
      <c r="A10" s="93">
        <v>9</v>
      </c>
      <c r="B10" s="17">
        <v>1</v>
      </c>
      <c r="C10" s="20">
        <v>9</v>
      </c>
      <c r="D10" s="15" t="s">
        <v>36</v>
      </c>
      <c r="E10" s="94"/>
      <c r="F10" s="100"/>
      <c r="G10" s="76" t="s">
        <v>195</v>
      </c>
      <c r="H10" s="22"/>
      <c r="I10" s="111"/>
      <c r="J10" s="104"/>
      <c r="K10" s="89" t="s">
        <v>191</v>
      </c>
      <c r="L10" s="22"/>
      <c r="M10" s="111"/>
      <c r="O10" s="89" t="s">
        <v>256</v>
      </c>
      <c r="Q10" s="89" t="s">
        <v>257</v>
      </c>
    </row>
    <row r="11" spans="1:99" x14ac:dyDescent="0.35">
      <c r="A11" s="93">
        <v>10</v>
      </c>
      <c r="B11" s="17">
        <v>1</v>
      </c>
      <c r="C11" s="20">
        <v>10</v>
      </c>
      <c r="D11" s="15" t="s">
        <v>36</v>
      </c>
      <c r="E11" s="94"/>
      <c r="F11" s="100"/>
      <c r="G11" s="76" t="s">
        <v>195</v>
      </c>
      <c r="H11" s="22"/>
      <c r="I11" s="111"/>
      <c r="J11" s="104"/>
      <c r="K11" s="89" t="s">
        <v>256</v>
      </c>
      <c r="L11" s="22"/>
      <c r="M11" s="111"/>
      <c r="O11" s="89" t="s">
        <v>257</v>
      </c>
      <c r="Q11" s="89" t="s">
        <v>258</v>
      </c>
    </row>
    <row r="12" spans="1:99" x14ac:dyDescent="0.35">
      <c r="A12" s="93">
        <v>11</v>
      </c>
      <c r="B12" s="17">
        <v>1</v>
      </c>
      <c r="C12" s="20">
        <v>11</v>
      </c>
      <c r="D12" s="15" t="s">
        <v>36</v>
      </c>
      <c r="E12" s="94"/>
      <c r="F12" s="100"/>
      <c r="G12" s="76" t="s">
        <v>195</v>
      </c>
      <c r="H12" s="22"/>
      <c r="I12" s="111"/>
      <c r="J12" s="104"/>
      <c r="K12" s="89" t="s">
        <v>257</v>
      </c>
      <c r="L12" s="22"/>
      <c r="M12" s="111"/>
      <c r="O12" s="89" t="s">
        <v>258</v>
      </c>
      <c r="Q12" s="89" t="s">
        <v>184</v>
      </c>
    </row>
    <row r="13" spans="1:99" s="106" customFormat="1" x14ac:dyDescent="0.35">
      <c r="F13" s="109"/>
      <c r="G13" s="107"/>
      <c r="H13" s="22"/>
      <c r="I13" s="111"/>
      <c r="J13" s="109"/>
      <c r="K13" s="108"/>
      <c r="L13" s="22"/>
      <c r="M13" s="111"/>
      <c r="O13" s="108"/>
      <c r="Q13" s="108"/>
    </row>
    <row r="14" spans="1:99" x14ac:dyDescent="0.35">
      <c r="A14" s="93">
        <v>12</v>
      </c>
      <c r="B14" s="17">
        <v>1</v>
      </c>
      <c r="C14" s="20">
        <v>1</v>
      </c>
      <c r="D14" s="15" t="s">
        <v>37</v>
      </c>
      <c r="E14" s="95" t="s">
        <v>154</v>
      </c>
      <c r="G14" s="89" t="s">
        <v>259</v>
      </c>
      <c r="H14" s="115"/>
      <c r="I14" s="112"/>
      <c r="J14" s="104"/>
      <c r="K14" s="76" t="s">
        <v>195</v>
      </c>
      <c r="L14" s="115"/>
      <c r="M14" s="112"/>
      <c r="O14" s="89" t="s">
        <v>193</v>
      </c>
      <c r="Q14" s="89" t="s">
        <v>190</v>
      </c>
    </row>
    <row r="15" spans="1:99" x14ac:dyDescent="0.35">
      <c r="A15" s="93">
        <v>13</v>
      </c>
      <c r="B15" s="17">
        <v>1</v>
      </c>
      <c r="C15" s="20">
        <v>2</v>
      </c>
      <c r="D15" s="15" t="s">
        <v>37</v>
      </c>
      <c r="E15" s="95"/>
      <c r="G15" s="89" t="s">
        <v>193</v>
      </c>
      <c r="H15" s="115"/>
      <c r="I15" s="112"/>
      <c r="K15" s="76" t="s">
        <v>195</v>
      </c>
      <c r="L15" s="115"/>
      <c r="M15" s="112"/>
      <c r="O15" s="89" t="s">
        <v>190</v>
      </c>
      <c r="Q15" s="89" t="s">
        <v>188</v>
      </c>
    </row>
    <row r="16" spans="1:99" x14ac:dyDescent="0.35">
      <c r="A16" s="93">
        <v>14</v>
      </c>
      <c r="B16" s="17">
        <v>1</v>
      </c>
      <c r="C16" s="20">
        <v>3</v>
      </c>
      <c r="D16" s="15" t="s">
        <v>37</v>
      </c>
      <c r="E16" s="95"/>
      <c r="G16" s="89" t="s">
        <v>190</v>
      </c>
      <c r="H16" s="115"/>
      <c r="I16" s="112"/>
      <c r="K16" s="76" t="s">
        <v>195</v>
      </c>
      <c r="L16" s="115"/>
      <c r="M16" s="112"/>
      <c r="O16" s="89" t="s">
        <v>188</v>
      </c>
      <c r="Q16" s="89" t="s">
        <v>189</v>
      </c>
    </row>
    <row r="17" spans="1:17" x14ac:dyDescent="0.35">
      <c r="A17" s="93">
        <v>15</v>
      </c>
      <c r="B17" s="17">
        <v>1</v>
      </c>
      <c r="C17" s="20">
        <v>4</v>
      </c>
      <c r="D17" s="15" t="s">
        <v>37</v>
      </c>
      <c r="E17" s="95"/>
      <c r="G17" s="89" t="s">
        <v>188</v>
      </c>
      <c r="H17" s="115"/>
      <c r="I17" s="112"/>
      <c r="K17" s="76" t="s">
        <v>195</v>
      </c>
      <c r="L17" s="115"/>
      <c r="M17" s="112"/>
      <c r="O17" s="89" t="s">
        <v>189</v>
      </c>
      <c r="Q17" s="89" t="s">
        <v>191</v>
      </c>
    </row>
    <row r="18" spans="1:17" x14ac:dyDescent="0.35">
      <c r="A18" s="93">
        <v>16</v>
      </c>
      <c r="B18" s="17">
        <v>1</v>
      </c>
      <c r="C18" s="20">
        <v>5</v>
      </c>
      <c r="D18" s="15" t="s">
        <v>37</v>
      </c>
      <c r="E18" s="95"/>
      <c r="G18" s="89" t="s">
        <v>189</v>
      </c>
      <c r="H18" s="115"/>
      <c r="I18" s="112"/>
      <c r="K18" s="76" t="s">
        <v>195</v>
      </c>
      <c r="L18" s="115"/>
      <c r="M18" s="112"/>
      <c r="O18" s="89" t="s">
        <v>191</v>
      </c>
      <c r="Q18" s="89" t="s">
        <v>256</v>
      </c>
    </row>
    <row r="19" spans="1:17" x14ac:dyDescent="0.35">
      <c r="A19" s="93">
        <v>17</v>
      </c>
      <c r="B19" s="17">
        <v>1</v>
      </c>
      <c r="C19" s="20">
        <v>6</v>
      </c>
      <c r="D19" s="15" t="s">
        <v>37</v>
      </c>
      <c r="E19" s="95"/>
      <c r="G19" s="89" t="s">
        <v>191</v>
      </c>
      <c r="H19" s="115"/>
      <c r="I19" s="112"/>
      <c r="K19" s="76" t="s">
        <v>195</v>
      </c>
      <c r="L19" s="115"/>
      <c r="M19" s="112"/>
      <c r="O19" s="89" t="s">
        <v>256</v>
      </c>
      <c r="Q19" s="89" t="s">
        <v>257</v>
      </c>
    </row>
    <row r="20" spans="1:17" x14ac:dyDescent="0.35">
      <c r="A20" s="93">
        <v>18</v>
      </c>
      <c r="B20" s="17">
        <v>1</v>
      </c>
      <c r="C20" s="20">
        <v>7</v>
      </c>
      <c r="D20" s="15" t="s">
        <v>37</v>
      </c>
      <c r="E20" s="95"/>
      <c r="G20" s="89" t="s">
        <v>256</v>
      </c>
      <c r="H20" s="115"/>
      <c r="I20" s="112"/>
      <c r="K20" s="76" t="s">
        <v>195</v>
      </c>
      <c r="L20" s="115"/>
      <c r="M20" s="112"/>
      <c r="O20" s="89" t="s">
        <v>257</v>
      </c>
      <c r="Q20" s="89" t="s">
        <v>258</v>
      </c>
    </row>
    <row r="21" spans="1:17" x14ac:dyDescent="0.35">
      <c r="A21" s="93">
        <v>19</v>
      </c>
      <c r="B21" s="17">
        <v>1</v>
      </c>
      <c r="C21" s="20">
        <v>8</v>
      </c>
      <c r="D21" s="15" t="s">
        <v>37</v>
      </c>
      <c r="E21" s="95"/>
      <c r="G21" s="89" t="s">
        <v>257</v>
      </c>
      <c r="H21" s="115"/>
      <c r="I21" s="112"/>
      <c r="K21" s="76" t="s">
        <v>195</v>
      </c>
      <c r="L21" s="115"/>
      <c r="M21" s="112"/>
      <c r="O21" s="89" t="s">
        <v>258</v>
      </c>
      <c r="Q21" s="89" t="s">
        <v>184</v>
      </c>
    </row>
    <row r="22" spans="1:17" x14ac:dyDescent="0.35">
      <c r="A22" s="93">
        <v>20</v>
      </c>
      <c r="B22" s="17">
        <v>1</v>
      </c>
      <c r="C22" s="20">
        <v>9</v>
      </c>
      <c r="D22" s="15" t="s">
        <v>37</v>
      </c>
      <c r="E22" s="95"/>
      <c r="G22" s="89" t="s">
        <v>256</v>
      </c>
      <c r="H22" s="115"/>
      <c r="I22" s="112"/>
      <c r="K22" s="76" t="s">
        <v>195</v>
      </c>
      <c r="L22" s="115"/>
      <c r="M22" s="112"/>
      <c r="O22" s="89" t="s">
        <v>184</v>
      </c>
      <c r="Q22" s="89" t="s">
        <v>182</v>
      </c>
    </row>
    <row r="23" spans="1:17" x14ac:dyDescent="0.35">
      <c r="A23" s="93">
        <v>21</v>
      </c>
      <c r="B23" s="17">
        <v>1</v>
      </c>
      <c r="C23" s="20">
        <v>10</v>
      </c>
      <c r="D23" s="15" t="s">
        <v>37</v>
      </c>
      <c r="E23" s="95"/>
      <c r="G23" s="89" t="s">
        <v>257</v>
      </c>
      <c r="H23" s="115"/>
      <c r="I23" s="112"/>
      <c r="K23" s="76" t="s">
        <v>195</v>
      </c>
      <c r="L23" s="115"/>
      <c r="M23" s="112"/>
      <c r="O23" s="89" t="s">
        <v>182</v>
      </c>
      <c r="Q23" s="89" t="s">
        <v>259</v>
      </c>
    </row>
    <row r="24" spans="1:17" x14ac:dyDescent="0.35">
      <c r="A24" s="93">
        <v>22</v>
      </c>
      <c r="B24" s="17">
        <v>1</v>
      </c>
      <c r="C24" s="20">
        <v>11</v>
      </c>
      <c r="D24" s="15" t="s">
        <v>37</v>
      </c>
      <c r="E24" s="95"/>
      <c r="G24" s="89" t="s">
        <v>258</v>
      </c>
      <c r="H24" s="115"/>
      <c r="I24" s="112"/>
      <c r="K24" s="76" t="s">
        <v>195</v>
      </c>
      <c r="L24" s="115"/>
      <c r="M24" s="112"/>
      <c r="O24" s="89" t="s">
        <v>259</v>
      </c>
      <c r="Q24" s="89" t="s">
        <v>193</v>
      </c>
    </row>
    <row r="25" spans="1:17" s="106" customFormat="1" x14ac:dyDescent="0.35">
      <c r="G25" s="108"/>
      <c r="H25" s="115"/>
      <c r="I25" s="112"/>
      <c r="K25" s="107"/>
      <c r="L25" s="115"/>
      <c r="M25" s="112"/>
      <c r="O25" s="108"/>
      <c r="Q25" s="108"/>
    </row>
    <row r="26" spans="1:17" x14ac:dyDescent="0.35">
      <c r="A26" s="93">
        <v>23</v>
      </c>
      <c r="B26" s="17">
        <v>1</v>
      </c>
      <c r="C26" s="20">
        <v>1</v>
      </c>
      <c r="D26" s="15" t="s">
        <v>38</v>
      </c>
      <c r="E26" s="96" t="s">
        <v>155</v>
      </c>
      <c r="G26" s="89" t="s">
        <v>188</v>
      </c>
      <c r="H26" s="115"/>
      <c r="I26" s="112"/>
      <c r="K26" s="89" t="s">
        <v>189</v>
      </c>
      <c r="L26" s="115"/>
      <c r="M26" s="112"/>
      <c r="O26" s="76" t="s">
        <v>195</v>
      </c>
      <c r="Q26" s="89" t="s">
        <v>191</v>
      </c>
    </row>
    <row r="27" spans="1:17" x14ac:dyDescent="0.35">
      <c r="A27" s="93">
        <v>24</v>
      </c>
      <c r="B27" s="17">
        <v>1</v>
      </c>
      <c r="C27" s="20">
        <v>2</v>
      </c>
      <c r="D27" s="15" t="s">
        <v>38</v>
      </c>
      <c r="E27" s="96"/>
      <c r="G27" s="89" t="s">
        <v>189</v>
      </c>
      <c r="H27" s="115"/>
      <c r="I27" s="112"/>
      <c r="K27" s="89" t="s">
        <v>191</v>
      </c>
      <c r="L27" s="115"/>
      <c r="M27" s="112"/>
      <c r="O27" s="76" t="s">
        <v>195</v>
      </c>
      <c r="Q27" s="89" t="s">
        <v>256</v>
      </c>
    </row>
    <row r="28" spans="1:17" x14ac:dyDescent="0.35">
      <c r="A28" s="93">
        <v>25</v>
      </c>
      <c r="B28" s="17">
        <v>1</v>
      </c>
      <c r="C28" s="20">
        <v>3</v>
      </c>
      <c r="D28" s="15" t="s">
        <v>38</v>
      </c>
      <c r="E28" s="96"/>
      <c r="G28" s="89" t="s">
        <v>191</v>
      </c>
      <c r="H28" s="115"/>
      <c r="I28" s="112"/>
      <c r="K28" s="89" t="s">
        <v>256</v>
      </c>
      <c r="L28" s="115"/>
      <c r="M28" s="112"/>
      <c r="O28" s="76" t="s">
        <v>195</v>
      </c>
      <c r="Q28" s="89" t="s">
        <v>257</v>
      </c>
    </row>
    <row r="29" spans="1:17" x14ac:dyDescent="0.35">
      <c r="A29" s="93">
        <v>26</v>
      </c>
      <c r="B29" s="17">
        <v>1</v>
      </c>
      <c r="C29" s="20">
        <v>4</v>
      </c>
      <c r="D29" s="15" t="s">
        <v>38</v>
      </c>
      <c r="E29" s="96"/>
      <c r="G29" s="89" t="s">
        <v>256</v>
      </c>
      <c r="H29" s="115"/>
      <c r="I29" s="112"/>
      <c r="K29" s="89" t="s">
        <v>257</v>
      </c>
      <c r="L29" s="115"/>
      <c r="M29" s="112"/>
      <c r="O29" s="76" t="s">
        <v>195</v>
      </c>
      <c r="Q29" s="89" t="s">
        <v>258</v>
      </c>
    </row>
    <row r="30" spans="1:17" x14ac:dyDescent="0.35">
      <c r="A30" s="93">
        <v>27</v>
      </c>
      <c r="B30" s="17">
        <v>1</v>
      </c>
      <c r="C30" s="20">
        <v>5</v>
      </c>
      <c r="D30" s="15" t="s">
        <v>38</v>
      </c>
      <c r="E30" s="96"/>
      <c r="G30" s="89" t="s">
        <v>257</v>
      </c>
      <c r="H30" s="115"/>
      <c r="I30" s="112"/>
      <c r="K30" s="89" t="s">
        <v>258</v>
      </c>
      <c r="L30" s="115"/>
      <c r="M30" s="112"/>
      <c r="O30" s="76" t="s">
        <v>195</v>
      </c>
      <c r="Q30" s="89" t="s">
        <v>184</v>
      </c>
    </row>
    <row r="31" spans="1:17" x14ac:dyDescent="0.35">
      <c r="A31" s="93">
        <v>28</v>
      </c>
      <c r="B31" s="17">
        <v>1</v>
      </c>
      <c r="C31" s="20">
        <v>6</v>
      </c>
      <c r="D31" s="15" t="s">
        <v>38</v>
      </c>
      <c r="E31" s="96"/>
      <c r="G31" s="89" t="s">
        <v>258</v>
      </c>
      <c r="H31" s="115"/>
      <c r="I31" s="112"/>
      <c r="K31" s="89" t="s">
        <v>184</v>
      </c>
      <c r="L31" s="115"/>
      <c r="M31" s="112"/>
      <c r="O31" s="76" t="s">
        <v>195</v>
      </c>
      <c r="Q31" s="89" t="s">
        <v>182</v>
      </c>
    </row>
    <row r="32" spans="1:17" x14ac:dyDescent="0.35">
      <c r="A32" s="93">
        <v>29</v>
      </c>
      <c r="B32" s="17">
        <v>1</v>
      </c>
      <c r="C32" s="20">
        <v>7</v>
      </c>
      <c r="D32" s="15" t="s">
        <v>38</v>
      </c>
      <c r="E32" s="96"/>
      <c r="G32" s="89" t="s">
        <v>184</v>
      </c>
      <c r="H32" s="115"/>
      <c r="I32" s="112"/>
      <c r="K32" s="89" t="s">
        <v>182</v>
      </c>
      <c r="L32" s="115"/>
      <c r="M32" s="112"/>
      <c r="O32" s="76" t="s">
        <v>195</v>
      </c>
      <c r="Q32" s="89" t="s">
        <v>259</v>
      </c>
    </row>
    <row r="33" spans="1:17" x14ac:dyDescent="0.35">
      <c r="A33" s="93">
        <v>30</v>
      </c>
      <c r="B33" s="17">
        <v>1</v>
      </c>
      <c r="C33" s="20">
        <v>8</v>
      </c>
      <c r="D33" s="15" t="s">
        <v>38</v>
      </c>
      <c r="E33" s="96"/>
      <c r="G33" s="89" t="s">
        <v>182</v>
      </c>
      <c r="H33" s="115"/>
      <c r="I33" s="112"/>
      <c r="K33" s="89" t="s">
        <v>259</v>
      </c>
      <c r="L33" s="115"/>
      <c r="M33" s="112"/>
      <c r="O33" s="76" t="s">
        <v>195</v>
      </c>
      <c r="Q33" s="89" t="s">
        <v>193</v>
      </c>
    </row>
    <row r="34" spans="1:17" x14ac:dyDescent="0.35">
      <c r="A34" s="93">
        <v>31</v>
      </c>
      <c r="B34" s="17">
        <v>1</v>
      </c>
      <c r="C34" s="20">
        <v>9</v>
      </c>
      <c r="D34" s="15" t="s">
        <v>38</v>
      </c>
      <c r="E34" s="96"/>
      <c r="G34" s="89" t="s">
        <v>259</v>
      </c>
      <c r="H34" s="115"/>
      <c r="I34" s="112"/>
      <c r="K34" s="89" t="s">
        <v>193</v>
      </c>
      <c r="L34" s="115"/>
      <c r="M34" s="112"/>
      <c r="O34" s="76" t="s">
        <v>195</v>
      </c>
      <c r="Q34" s="89" t="s">
        <v>190</v>
      </c>
    </row>
    <row r="35" spans="1:17" x14ac:dyDescent="0.35">
      <c r="A35" s="93">
        <v>32</v>
      </c>
      <c r="B35" s="17">
        <v>1</v>
      </c>
      <c r="C35" s="20">
        <v>10</v>
      </c>
      <c r="D35" s="15" t="s">
        <v>38</v>
      </c>
      <c r="E35" s="96"/>
      <c r="G35" s="89" t="s">
        <v>193</v>
      </c>
      <c r="H35" s="115"/>
      <c r="I35" s="112"/>
      <c r="K35" s="89" t="s">
        <v>190</v>
      </c>
      <c r="L35" s="115"/>
      <c r="M35" s="112"/>
      <c r="O35" s="76" t="s">
        <v>195</v>
      </c>
      <c r="Q35" s="89" t="s">
        <v>188</v>
      </c>
    </row>
    <row r="36" spans="1:17" x14ac:dyDescent="0.35">
      <c r="A36" s="93">
        <v>33</v>
      </c>
      <c r="B36" s="17">
        <v>1</v>
      </c>
      <c r="C36" s="20">
        <v>11</v>
      </c>
      <c r="D36" s="15" t="s">
        <v>38</v>
      </c>
      <c r="E36" s="96"/>
      <c r="G36" s="89" t="s">
        <v>190</v>
      </c>
      <c r="H36" s="115"/>
      <c r="I36" s="112"/>
      <c r="K36" s="89" t="s">
        <v>188</v>
      </c>
      <c r="L36" s="115"/>
      <c r="M36" s="112"/>
      <c r="O36" s="76" t="s">
        <v>195</v>
      </c>
      <c r="Q36" s="89" t="s">
        <v>189</v>
      </c>
    </row>
    <row r="37" spans="1:17" s="106" customFormat="1" x14ac:dyDescent="0.35">
      <c r="A37" s="106">
        <v>34</v>
      </c>
      <c r="H37" s="19"/>
      <c r="I37" s="113"/>
      <c r="L37" s="19"/>
      <c r="M37" s="113"/>
    </row>
    <row r="38" spans="1:17" x14ac:dyDescent="0.35">
      <c r="A38" s="93">
        <v>35</v>
      </c>
      <c r="B38" s="17">
        <v>1</v>
      </c>
      <c r="C38" s="20">
        <v>1</v>
      </c>
      <c r="D38" s="15" t="s">
        <v>39</v>
      </c>
      <c r="E38" s="105" t="s">
        <v>156</v>
      </c>
      <c r="G38" s="89" t="s">
        <v>191</v>
      </c>
      <c r="H38" s="115"/>
      <c r="I38" s="112"/>
      <c r="K38" s="89" t="s">
        <v>256</v>
      </c>
      <c r="L38" s="115"/>
      <c r="M38" s="112"/>
      <c r="O38" s="89" t="s">
        <v>257</v>
      </c>
      <c r="Q38" s="76" t="s">
        <v>195</v>
      </c>
    </row>
    <row r="39" spans="1:17" x14ac:dyDescent="0.35">
      <c r="A39" s="93">
        <v>36</v>
      </c>
      <c r="B39" s="17">
        <v>1</v>
      </c>
      <c r="C39" s="20">
        <v>2</v>
      </c>
      <c r="D39" s="15" t="s">
        <v>39</v>
      </c>
      <c r="E39" s="105"/>
      <c r="G39" s="89" t="s">
        <v>256</v>
      </c>
      <c r="H39" s="115"/>
      <c r="I39" s="112"/>
      <c r="K39" s="89" t="s">
        <v>257</v>
      </c>
      <c r="L39" s="115"/>
      <c r="M39" s="112"/>
      <c r="O39" s="89" t="s">
        <v>258</v>
      </c>
      <c r="Q39" s="76" t="s">
        <v>195</v>
      </c>
    </row>
    <row r="40" spans="1:17" x14ac:dyDescent="0.35">
      <c r="A40" s="93">
        <v>37</v>
      </c>
      <c r="B40" s="17">
        <v>1</v>
      </c>
      <c r="C40" s="20">
        <v>3</v>
      </c>
      <c r="D40" s="15" t="s">
        <v>39</v>
      </c>
      <c r="E40" s="105"/>
      <c r="G40" s="89" t="s">
        <v>257</v>
      </c>
      <c r="H40" s="115"/>
      <c r="I40" s="112"/>
      <c r="K40" s="89" t="s">
        <v>258</v>
      </c>
      <c r="L40" s="115"/>
      <c r="M40" s="112"/>
      <c r="O40" s="89" t="s">
        <v>184</v>
      </c>
      <c r="Q40" s="76" t="s">
        <v>195</v>
      </c>
    </row>
    <row r="41" spans="1:17" x14ac:dyDescent="0.35">
      <c r="A41" s="93">
        <v>38</v>
      </c>
      <c r="B41" s="17">
        <v>1</v>
      </c>
      <c r="C41" s="20">
        <v>4</v>
      </c>
      <c r="D41" s="15" t="s">
        <v>39</v>
      </c>
      <c r="E41" s="105"/>
      <c r="G41" s="89" t="s">
        <v>258</v>
      </c>
      <c r="H41" s="115"/>
      <c r="I41" s="112"/>
      <c r="K41" s="89" t="s">
        <v>184</v>
      </c>
      <c r="L41" s="115"/>
      <c r="M41" s="112"/>
      <c r="O41" s="89" t="s">
        <v>182</v>
      </c>
      <c r="Q41" s="76" t="s">
        <v>195</v>
      </c>
    </row>
    <row r="42" spans="1:17" x14ac:dyDescent="0.35">
      <c r="A42" s="93">
        <v>39</v>
      </c>
      <c r="B42" s="17">
        <v>1</v>
      </c>
      <c r="C42" s="20">
        <v>5</v>
      </c>
      <c r="D42" s="15" t="s">
        <v>39</v>
      </c>
      <c r="E42" s="105"/>
      <c r="G42" s="89" t="s">
        <v>184</v>
      </c>
      <c r="H42" s="115"/>
      <c r="I42" s="112"/>
      <c r="K42" s="89" t="s">
        <v>182</v>
      </c>
      <c r="L42" s="115"/>
      <c r="M42" s="112"/>
      <c r="O42" s="89" t="s">
        <v>259</v>
      </c>
      <c r="Q42" s="76" t="s">
        <v>195</v>
      </c>
    </row>
    <row r="43" spans="1:17" x14ac:dyDescent="0.35">
      <c r="A43" s="93">
        <v>40</v>
      </c>
      <c r="B43" s="17">
        <v>1</v>
      </c>
      <c r="C43" s="20">
        <v>6</v>
      </c>
      <c r="D43" s="15" t="s">
        <v>39</v>
      </c>
      <c r="E43" s="105"/>
      <c r="G43" s="89" t="s">
        <v>182</v>
      </c>
      <c r="H43" s="115"/>
      <c r="I43" s="112"/>
      <c r="K43" s="89" t="s">
        <v>259</v>
      </c>
      <c r="L43" s="115"/>
      <c r="M43" s="112"/>
      <c r="O43" s="89" t="s">
        <v>193</v>
      </c>
      <c r="Q43" s="76" t="s">
        <v>195</v>
      </c>
    </row>
    <row r="44" spans="1:17" x14ac:dyDescent="0.35">
      <c r="A44" s="93">
        <v>41</v>
      </c>
      <c r="B44" s="17">
        <v>1</v>
      </c>
      <c r="C44" s="20">
        <v>7</v>
      </c>
      <c r="D44" s="15" t="s">
        <v>39</v>
      </c>
      <c r="E44" s="105"/>
      <c r="G44" s="89" t="s">
        <v>259</v>
      </c>
      <c r="H44" s="115"/>
      <c r="I44" s="112"/>
      <c r="K44" s="89" t="s">
        <v>193</v>
      </c>
      <c r="L44" s="115"/>
      <c r="M44" s="112"/>
      <c r="O44" s="89" t="s">
        <v>190</v>
      </c>
      <c r="Q44" s="76" t="s">
        <v>195</v>
      </c>
    </row>
    <row r="45" spans="1:17" x14ac:dyDescent="0.35">
      <c r="A45" s="93">
        <v>42</v>
      </c>
      <c r="B45" s="17">
        <v>1</v>
      </c>
      <c r="C45" s="20">
        <v>8</v>
      </c>
      <c r="D45" s="15" t="s">
        <v>39</v>
      </c>
      <c r="E45" s="105"/>
      <c r="G45" s="89" t="s">
        <v>193</v>
      </c>
      <c r="H45" s="115"/>
      <c r="I45" s="112"/>
      <c r="K45" s="89" t="s">
        <v>190</v>
      </c>
      <c r="L45" s="115"/>
      <c r="M45" s="112"/>
      <c r="O45" s="89" t="s">
        <v>188</v>
      </c>
      <c r="Q45" s="76" t="s">
        <v>195</v>
      </c>
    </row>
    <row r="46" spans="1:17" x14ac:dyDescent="0.35">
      <c r="A46" s="93">
        <v>43</v>
      </c>
      <c r="B46" s="17">
        <v>1</v>
      </c>
      <c r="C46" s="20">
        <v>9</v>
      </c>
      <c r="D46" s="15" t="s">
        <v>39</v>
      </c>
      <c r="E46" s="105"/>
      <c r="G46" s="89" t="s">
        <v>190</v>
      </c>
      <c r="H46" s="115"/>
      <c r="I46" s="112"/>
      <c r="K46" s="89" t="s">
        <v>188</v>
      </c>
      <c r="L46" s="115"/>
      <c r="M46" s="112"/>
      <c r="O46" s="89" t="s">
        <v>189</v>
      </c>
      <c r="Q46" s="76" t="s">
        <v>195</v>
      </c>
    </row>
    <row r="47" spans="1:17" x14ac:dyDescent="0.35">
      <c r="A47" s="93">
        <v>44</v>
      </c>
      <c r="B47" s="17">
        <v>1</v>
      </c>
      <c r="C47" s="20">
        <v>10</v>
      </c>
      <c r="D47" s="15" t="s">
        <v>39</v>
      </c>
      <c r="E47" s="105"/>
      <c r="G47" s="89" t="s">
        <v>188</v>
      </c>
      <c r="H47" s="115"/>
      <c r="I47" s="112"/>
      <c r="K47" s="89" t="s">
        <v>189</v>
      </c>
      <c r="L47" s="115"/>
      <c r="M47" s="112"/>
      <c r="O47" s="89" t="s">
        <v>191</v>
      </c>
      <c r="Q47" s="76" t="s">
        <v>195</v>
      </c>
    </row>
    <row r="48" spans="1:17" x14ac:dyDescent="0.35">
      <c r="A48" s="93">
        <v>45</v>
      </c>
      <c r="B48" s="17">
        <v>1</v>
      </c>
      <c r="C48" s="20">
        <v>11</v>
      </c>
      <c r="D48" s="15" t="s">
        <v>39</v>
      </c>
      <c r="E48" s="105"/>
      <c r="G48" s="89" t="s">
        <v>189</v>
      </c>
      <c r="H48" s="115"/>
      <c r="I48" s="112"/>
      <c r="K48" s="89" t="s">
        <v>191</v>
      </c>
      <c r="L48" s="115"/>
      <c r="M48" s="112"/>
      <c r="O48" s="89" t="s">
        <v>256</v>
      </c>
      <c r="Q48" s="76" t="s">
        <v>195</v>
      </c>
    </row>
    <row r="49" spans="1:17" s="106" customFormat="1" x14ac:dyDescent="0.35">
      <c r="A49" s="106">
        <v>46</v>
      </c>
      <c r="H49" s="19"/>
      <c r="I49" s="113"/>
      <c r="L49" s="19"/>
      <c r="M49" s="113"/>
      <c r="Q49" s="107"/>
    </row>
    <row r="50" spans="1:17" x14ac:dyDescent="0.35">
      <c r="A50" s="93">
        <v>47</v>
      </c>
    </row>
    <row r="51" spans="1:17" x14ac:dyDescent="0.35">
      <c r="A51" s="93">
        <v>48</v>
      </c>
    </row>
    <row r="52" spans="1:17" x14ac:dyDescent="0.35">
      <c r="A52" s="93">
        <v>49</v>
      </c>
    </row>
    <row r="53" spans="1:17" x14ac:dyDescent="0.35">
      <c r="A53" s="93">
        <v>50</v>
      </c>
    </row>
    <row r="54" spans="1:17" x14ac:dyDescent="0.35">
      <c r="A54" s="93">
        <v>51</v>
      </c>
    </row>
    <row r="55" spans="1:17" x14ac:dyDescent="0.35">
      <c r="A55" s="93">
        <v>52</v>
      </c>
    </row>
    <row r="56" spans="1:17" x14ac:dyDescent="0.35">
      <c r="A56" s="93">
        <v>53</v>
      </c>
      <c r="G56" s="89" t="s">
        <v>258</v>
      </c>
      <c r="H56" s="115"/>
      <c r="I56" s="112"/>
      <c r="K56">
        <v>1</v>
      </c>
      <c r="L56" s="115"/>
      <c r="M56" s="112"/>
      <c r="O56">
        <f ca="1">RANDBETWEEN(1,11)</f>
        <v>4</v>
      </c>
      <c r="Q56">
        <f ca="1">RANDBETWEEN(1,11)</f>
        <v>6</v>
      </c>
    </row>
    <row r="57" spans="1:17" x14ac:dyDescent="0.35">
      <c r="A57" s="93">
        <v>54</v>
      </c>
      <c r="G57" s="89" t="s">
        <v>184</v>
      </c>
      <c r="H57" s="115"/>
      <c r="I57" s="112"/>
      <c r="K57">
        <v>2</v>
      </c>
      <c r="L57" s="115"/>
      <c r="M57" s="112"/>
      <c r="O57">
        <f t="shared" ref="O57:O66" ca="1" si="0">RANDBETWEEN(1,11)</f>
        <v>3</v>
      </c>
      <c r="Q57">
        <f t="shared" ref="Q57:Q66" ca="1" si="1">RANDBETWEEN(1,11)</f>
        <v>9</v>
      </c>
    </row>
    <row r="58" spans="1:17" x14ac:dyDescent="0.35">
      <c r="G58" s="89" t="s">
        <v>182</v>
      </c>
      <c r="H58" s="115"/>
      <c r="I58" s="112"/>
      <c r="K58">
        <v>3</v>
      </c>
      <c r="L58" s="115"/>
      <c r="M58" s="112"/>
      <c r="O58">
        <f t="shared" ca="1" si="0"/>
        <v>5</v>
      </c>
      <c r="Q58">
        <f t="shared" ca="1" si="1"/>
        <v>4</v>
      </c>
    </row>
    <row r="59" spans="1:17" x14ac:dyDescent="0.35">
      <c r="G59" s="89" t="s">
        <v>259</v>
      </c>
      <c r="H59" s="115"/>
      <c r="I59" s="112"/>
      <c r="K59">
        <v>4</v>
      </c>
      <c r="L59" s="115"/>
      <c r="M59" s="112"/>
      <c r="O59">
        <f t="shared" ca="1" si="0"/>
        <v>4</v>
      </c>
      <c r="Q59">
        <f t="shared" ca="1" si="1"/>
        <v>2</v>
      </c>
    </row>
    <row r="60" spans="1:17" x14ac:dyDescent="0.35">
      <c r="A60" s="72" t="s">
        <v>185</v>
      </c>
      <c r="G60" s="89" t="s">
        <v>193</v>
      </c>
      <c r="H60" s="115"/>
      <c r="I60" s="112"/>
      <c r="K60">
        <v>5</v>
      </c>
      <c r="L60" s="115"/>
      <c r="M60" s="112"/>
      <c r="O60">
        <f t="shared" ca="1" si="0"/>
        <v>5</v>
      </c>
      <c r="Q60">
        <f t="shared" ca="1" si="1"/>
        <v>9</v>
      </c>
    </row>
    <row r="61" spans="1:17" x14ac:dyDescent="0.35">
      <c r="A61" s="70" t="s">
        <v>183</v>
      </c>
      <c r="B61" s="73" t="s">
        <v>196</v>
      </c>
      <c r="C61" s="70" t="s">
        <v>186</v>
      </c>
      <c r="D61" s="70" t="s">
        <v>187</v>
      </c>
      <c r="G61" s="89" t="s">
        <v>190</v>
      </c>
      <c r="H61" s="115"/>
      <c r="I61" s="112"/>
      <c r="K61">
        <v>6</v>
      </c>
      <c r="L61" s="115"/>
      <c r="M61" s="112"/>
      <c r="O61">
        <f t="shared" ca="1" si="0"/>
        <v>3</v>
      </c>
      <c r="Q61">
        <f t="shared" ca="1" si="1"/>
        <v>6</v>
      </c>
    </row>
    <row r="62" spans="1:17" x14ac:dyDescent="0.35">
      <c r="A62" s="28" t="s">
        <v>184</v>
      </c>
      <c r="B62" s="71" t="s">
        <v>197</v>
      </c>
      <c r="C62" s="28" t="s">
        <v>188</v>
      </c>
      <c r="D62" s="71" t="s">
        <v>192</v>
      </c>
      <c r="G62" s="89" t="s">
        <v>188</v>
      </c>
      <c r="H62" s="115"/>
      <c r="I62" s="112"/>
      <c r="K62">
        <v>7</v>
      </c>
      <c r="L62" s="115"/>
      <c r="M62" s="112"/>
      <c r="O62">
        <f t="shared" ca="1" si="0"/>
        <v>9</v>
      </c>
      <c r="Q62">
        <f t="shared" ca="1" si="1"/>
        <v>7</v>
      </c>
    </row>
    <row r="63" spans="1:17" x14ac:dyDescent="0.35">
      <c r="A63" s="28" t="s">
        <v>182</v>
      </c>
      <c r="B63" s="28" t="s">
        <v>198</v>
      </c>
      <c r="C63" s="90" t="s">
        <v>191</v>
      </c>
      <c r="D63" s="28"/>
      <c r="G63" s="89" t="s">
        <v>189</v>
      </c>
      <c r="H63" s="115"/>
      <c r="I63" s="112"/>
      <c r="K63">
        <v>8</v>
      </c>
      <c r="L63" s="115"/>
      <c r="M63" s="112"/>
      <c r="O63">
        <f t="shared" ca="1" si="0"/>
        <v>8</v>
      </c>
      <c r="Q63">
        <f t="shared" ca="1" si="1"/>
        <v>9</v>
      </c>
    </row>
    <row r="64" spans="1:17" x14ac:dyDescent="0.35">
      <c r="A64" s="74" t="s">
        <v>193</v>
      </c>
      <c r="B64" s="28" t="s">
        <v>199</v>
      </c>
      <c r="C64" s="74" t="s">
        <v>259</v>
      </c>
      <c r="D64" s="26"/>
      <c r="G64" s="89" t="s">
        <v>191</v>
      </c>
      <c r="H64" s="115"/>
      <c r="I64" s="112"/>
      <c r="K64">
        <v>9</v>
      </c>
      <c r="L64" s="115"/>
      <c r="M64" s="112"/>
      <c r="O64">
        <f t="shared" ca="1" si="0"/>
        <v>3</v>
      </c>
      <c r="Q64">
        <f t="shared" ca="1" si="1"/>
        <v>7</v>
      </c>
    </row>
    <row r="65" spans="1:17" x14ac:dyDescent="0.35">
      <c r="B65" s="91"/>
      <c r="D65" s="92"/>
      <c r="G65" s="89" t="s">
        <v>256</v>
      </c>
      <c r="H65" s="115"/>
      <c r="I65" s="112"/>
      <c r="K65">
        <v>10</v>
      </c>
      <c r="L65" s="115"/>
      <c r="M65" s="112"/>
      <c r="O65">
        <f t="shared" ca="1" si="0"/>
        <v>4</v>
      </c>
      <c r="Q65">
        <f t="shared" ca="1" si="1"/>
        <v>8</v>
      </c>
    </row>
    <row r="66" spans="1:17" x14ac:dyDescent="0.35">
      <c r="G66" s="89" t="s">
        <v>257</v>
      </c>
      <c r="H66" s="115"/>
      <c r="I66" s="112"/>
      <c r="K66">
        <v>11</v>
      </c>
      <c r="L66" s="115"/>
      <c r="M66" s="112"/>
      <c r="O66">
        <f t="shared" ca="1" si="0"/>
        <v>1</v>
      </c>
      <c r="Q66">
        <f t="shared" ca="1" si="1"/>
        <v>4</v>
      </c>
    </row>
    <row r="67" spans="1:17" x14ac:dyDescent="0.35">
      <c r="A67" t="s">
        <v>262</v>
      </c>
      <c r="B67" t="s">
        <v>265</v>
      </c>
      <c r="C67" t="s">
        <v>268</v>
      </c>
    </row>
    <row r="68" spans="1:17" x14ac:dyDescent="0.35">
      <c r="A68" t="s">
        <v>263</v>
      </c>
      <c r="B68" t="s">
        <v>266</v>
      </c>
      <c r="C68" t="s">
        <v>269</v>
      </c>
    </row>
    <row r="69" spans="1:17" x14ac:dyDescent="0.35">
      <c r="A69" t="s">
        <v>264</v>
      </c>
      <c r="B69" t="s">
        <v>267</v>
      </c>
      <c r="C69" t="s">
        <v>270</v>
      </c>
    </row>
    <row r="73" spans="1:17" x14ac:dyDescent="0.35">
      <c r="B73">
        <v>2</v>
      </c>
      <c r="C73">
        <v>1</v>
      </c>
      <c r="D73" t="s">
        <v>37</v>
      </c>
      <c r="E73" t="s">
        <v>72</v>
      </c>
    </row>
    <row r="74" spans="1:17" x14ac:dyDescent="0.35">
      <c r="B74">
        <v>2</v>
      </c>
      <c r="C74">
        <v>2</v>
      </c>
      <c r="D74" t="s">
        <v>37</v>
      </c>
      <c r="E74" t="s">
        <v>73</v>
      </c>
    </row>
    <row r="75" spans="1:17" x14ac:dyDescent="0.35">
      <c r="B75">
        <v>2</v>
      </c>
      <c r="C75">
        <v>3</v>
      </c>
      <c r="D75" t="s">
        <v>37</v>
      </c>
      <c r="E75" t="s">
        <v>74</v>
      </c>
    </row>
    <row r="76" spans="1:17" x14ac:dyDescent="0.35">
      <c r="B76">
        <v>2</v>
      </c>
      <c r="C76">
        <v>4</v>
      </c>
      <c r="D76" t="s">
        <v>37</v>
      </c>
      <c r="E76" t="s">
        <v>75</v>
      </c>
    </row>
    <row r="77" spans="1:17" x14ac:dyDescent="0.35">
      <c r="B77">
        <v>3</v>
      </c>
      <c r="C77">
        <v>1</v>
      </c>
      <c r="D77" t="s">
        <v>38</v>
      </c>
      <c r="E77" t="s">
        <v>76</v>
      </c>
    </row>
    <row r="78" spans="1:17" x14ac:dyDescent="0.35">
      <c r="B78">
        <v>3</v>
      </c>
      <c r="C78">
        <v>2</v>
      </c>
      <c r="D78" t="s">
        <v>38</v>
      </c>
      <c r="E78" t="s">
        <v>77</v>
      </c>
    </row>
    <row r="79" spans="1:17" x14ac:dyDescent="0.35">
      <c r="B79">
        <v>3</v>
      </c>
      <c r="C79">
        <v>3</v>
      </c>
      <c r="D79" t="s">
        <v>38</v>
      </c>
      <c r="E79" t="s">
        <v>78</v>
      </c>
    </row>
    <row r="80" spans="1:17" x14ac:dyDescent="0.35">
      <c r="B80">
        <v>3</v>
      </c>
      <c r="C80">
        <v>4</v>
      </c>
      <c r="D80" t="s">
        <v>38</v>
      </c>
      <c r="E80" t="s">
        <v>79</v>
      </c>
    </row>
    <row r="81" spans="2:5" x14ac:dyDescent="0.35">
      <c r="B81">
        <v>4</v>
      </c>
      <c r="C81">
        <v>1</v>
      </c>
      <c r="E81" t="s">
        <v>69</v>
      </c>
    </row>
    <row r="82" spans="2:5" x14ac:dyDescent="0.35">
      <c r="B82">
        <v>4</v>
      </c>
      <c r="C82">
        <v>2</v>
      </c>
      <c r="E82" t="s">
        <v>70</v>
      </c>
    </row>
    <row r="83" spans="2:5" x14ac:dyDescent="0.35">
      <c r="B83">
        <v>4</v>
      </c>
      <c r="C83">
        <v>3</v>
      </c>
      <c r="E83" t="s">
        <v>70</v>
      </c>
    </row>
    <row r="84" spans="2:5" x14ac:dyDescent="0.35">
      <c r="B84">
        <v>4</v>
      </c>
      <c r="C84">
        <v>4</v>
      </c>
      <c r="E84" t="s">
        <v>71</v>
      </c>
    </row>
    <row r="85" spans="2:5" x14ac:dyDescent="0.35">
      <c r="B85">
        <v>5</v>
      </c>
      <c r="C85">
        <v>1</v>
      </c>
      <c r="E85" t="s">
        <v>72</v>
      </c>
    </row>
    <row r="86" spans="2:5" x14ac:dyDescent="0.35">
      <c r="B86">
        <v>5</v>
      </c>
      <c r="C86">
        <v>2</v>
      </c>
      <c r="E86" t="s">
        <v>73</v>
      </c>
    </row>
    <row r="87" spans="2:5" x14ac:dyDescent="0.35">
      <c r="B87">
        <v>5</v>
      </c>
      <c r="C87">
        <v>3</v>
      </c>
      <c r="E87" t="s">
        <v>74</v>
      </c>
    </row>
    <row r="88" spans="2:5" x14ac:dyDescent="0.35">
      <c r="B88">
        <v>5</v>
      </c>
      <c r="C88">
        <v>4</v>
      </c>
      <c r="E88" t="s">
        <v>75</v>
      </c>
    </row>
    <row r="89" spans="2:5" x14ac:dyDescent="0.35">
      <c r="B89">
        <v>6</v>
      </c>
      <c r="C89">
        <v>1</v>
      </c>
      <c r="E89" t="s">
        <v>76</v>
      </c>
    </row>
    <row r="90" spans="2:5" x14ac:dyDescent="0.35">
      <c r="B90">
        <v>6</v>
      </c>
      <c r="C90">
        <v>2</v>
      </c>
      <c r="E90" t="s">
        <v>77</v>
      </c>
    </row>
    <row r="91" spans="2:5" x14ac:dyDescent="0.35">
      <c r="B91">
        <v>6</v>
      </c>
      <c r="C91">
        <v>3</v>
      </c>
      <c r="E91" t="s">
        <v>78</v>
      </c>
    </row>
    <row r="92" spans="2:5" x14ac:dyDescent="0.35">
      <c r="B92">
        <v>6</v>
      </c>
      <c r="C92">
        <v>4</v>
      </c>
      <c r="E92" t="s"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18F0-9C6B-4528-8541-240528FAF3FE}">
  <dimension ref="A1:I51"/>
  <sheetViews>
    <sheetView workbookViewId="0">
      <selection activeCell="I11" sqref="I11"/>
    </sheetView>
  </sheetViews>
  <sheetFormatPr baseColWidth="10" defaultRowHeight="14.5" x14ac:dyDescent="0.35"/>
  <cols>
    <col min="2" max="2" width="5.453125" bestFit="1" customWidth="1"/>
    <col min="3" max="6" width="11.7265625" bestFit="1" customWidth="1"/>
    <col min="9" max="9" width="7.7265625" style="11" customWidth="1"/>
    <col min="10" max="13" width="25.453125" customWidth="1"/>
  </cols>
  <sheetData>
    <row r="1" spans="1:9" x14ac:dyDescent="0.35">
      <c r="A1" s="129"/>
      <c r="B1" s="126" t="s">
        <v>288</v>
      </c>
      <c r="C1" s="133" t="s">
        <v>289</v>
      </c>
      <c r="D1" s="133" t="s">
        <v>290</v>
      </c>
      <c r="E1" s="134" t="s">
        <v>291</v>
      </c>
      <c r="I1"/>
    </row>
    <row r="2" spans="1:9" x14ac:dyDescent="0.35">
      <c r="A2" s="131" t="s">
        <v>194</v>
      </c>
      <c r="B2" s="123" t="s">
        <v>285</v>
      </c>
      <c r="C2" s="118" t="s">
        <v>262</v>
      </c>
      <c r="D2" s="118" t="s">
        <v>265</v>
      </c>
      <c r="E2" s="26" t="s">
        <v>268</v>
      </c>
      <c r="I2"/>
    </row>
    <row r="3" spans="1:9" x14ac:dyDescent="0.35">
      <c r="A3" s="131"/>
      <c r="B3" s="123" t="s">
        <v>286</v>
      </c>
      <c r="C3" s="118" t="s">
        <v>263</v>
      </c>
      <c r="D3" s="118" t="s">
        <v>266</v>
      </c>
      <c r="E3" s="188" t="s">
        <v>346</v>
      </c>
      <c r="I3"/>
    </row>
    <row r="4" spans="1:9" x14ac:dyDescent="0.35">
      <c r="A4" s="132"/>
      <c r="B4" s="135" t="s">
        <v>287</v>
      </c>
      <c r="C4" s="119" t="s">
        <v>264</v>
      </c>
      <c r="D4" s="118" t="s">
        <v>267</v>
      </c>
      <c r="E4" s="92" t="s">
        <v>270</v>
      </c>
      <c r="I4"/>
    </row>
    <row r="5" spans="1:9" x14ac:dyDescent="0.35">
      <c r="B5" s="11"/>
      <c r="D5" s="191" t="s">
        <v>345</v>
      </c>
      <c r="I5"/>
    </row>
    <row r="8" spans="1:9" x14ac:dyDescent="0.35">
      <c r="A8" s="130" t="s">
        <v>278</v>
      </c>
      <c r="B8" s="125"/>
      <c r="C8" s="64"/>
      <c r="D8" s="64"/>
      <c r="E8" s="64"/>
      <c r="F8" s="120"/>
      <c r="I8"/>
    </row>
    <row r="9" spans="1:9" x14ac:dyDescent="0.35">
      <c r="A9" s="131"/>
      <c r="B9" s="123"/>
      <c r="C9" s="118"/>
      <c r="D9" s="118"/>
      <c r="E9" s="118"/>
      <c r="F9" s="26"/>
      <c r="I9"/>
    </row>
    <row r="10" spans="1:9" x14ac:dyDescent="0.35">
      <c r="A10" s="130" t="s">
        <v>279</v>
      </c>
      <c r="B10" s="126"/>
      <c r="C10" s="133" t="s">
        <v>36</v>
      </c>
      <c r="D10" s="133" t="s">
        <v>37</v>
      </c>
      <c r="E10" s="133" t="s">
        <v>38</v>
      </c>
      <c r="F10" s="134" t="s">
        <v>39</v>
      </c>
      <c r="I10"/>
    </row>
    <row r="11" spans="1:9" x14ac:dyDescent="0.35">
      <c r="A11" s="131"/>
      <c r="B11" s="128" t="s">
        <v>271</v>
      </c>
      <c r="C11" s="116"/>
      <c r="D11" s="116"/>
      <c r="E11" s="116"/>
      <c r="F11" s="117"/>
      <c r="I11"/>
    </row>
    <row r="12" spans="1:9" x14ac:dyDescent="0.35">
      <c r="A12" s="131"/>
      <c r="B12" s="124" t="s">
        <v>272</v>
      </c>
      <c r="C12" s="121" t="s">
        <v>275</v>
      </c>
      <c r="D12" s="118" t="s">
        <v>268</v>
      </c>
      <c r="E12" s="118" t="s">
        <v>263</v>
      </c>
      <c r="F12" s="26" t="s">
        <v>267</v>
      </c>
      <c r="I12"/>
    </row>
    <row r="13" spans="1:9" x14ac:dyDescent="0.35">
      <c r="A13" s="131"/>
      <c r="B13" s="124" t="s">
        <v>273</v>
      </c>
      <c r="C13" s="121" t="s">
        <v>275</v>
      </c>
      <c r="D13" s="118" t="s">
        <v>265</v>
      </c>
      <c r="E13" s="187" t="s">
        <v>345</v>
      </c>
      <c r="F13" s="26" t="s">
        <v>264</v>
      </c>
      <c r="I13"/>
    </row>
    <row r="14" spans="1:9" x14ac:dyDescent="0.35">
      <c r="A14" s="131"/>
      <c r="B14" s="127" t="s">
        <v>274</v>
      </c>
      <c r="C14" s="122" t="s">
        <v>275</v>
      </c>
      <c r="D14" s="119" t="s">
        <v>262</v>
      </c>
      <c r="E14" s="119" t="s">
        <v>266</v>
      </c>
      <c r="F14" s="92" t="s">
        <v>270</v>
      </c>
      <c r="I14"/>
    </row>
    <row r="15" spans="1:9" x14ac:dyDescent="0.35">
      <c r="A15" s="131"/>
      <c r="B15" s="124"/>
      <c r="C15" s="118"/>
      <c r="D15" s="118"/>
      <c r="E15" s="118"/>
      <c r="F15" s="26"/>
      <c r="I15"/>
    </row>
    <row r="16" spans="1:9" x14ac:dyDescent="0.35">
      <c r="A16" s="131"/>
      <c r="B16" s="124"/>
      <c r="C16" s="118"/>
      <c r="D16" s="118"/>
      <c r="E16" s="118"/>
      <c r="F16" s="26"/>
      <c r="I16"/>
    </row>
    <row r="17" spans="1:9" x14ac:dyDescent="0.35">
      <c r="A17" s="130" t="s">
        <v>280</v>
      </c>
      <c r="B17" s="126"/>
      <c r="C17" s="133" t="s">
        <v>36</v>
      </c>
      <c r="D17" s="133" t="s">
        <v>37</v>
      </c>
      <c r="E17" s="133" t="s">
        <v>38</v>
      </c>
      <c r="F17" s="134" t="s">
        <v>39</v>
      </c>
      <c r="I17"/>
    </row>
    <row r="18" spans="1:9" x14ac:dyDescent="0.35">
      <c r="A18" s="131"/>
      <c r="B18" s="128" t="s">
        <v>271</v>
      </c>
      <c r="C18" s="116"/>
      <c r="D18" s="116"/>
      <c r="E18" s="116"/>
      <c r="F18" s="117"/>
      <c r="I18"/>
    </row>
    <row r="19" spans="1:9" x14ac:dyDescent="0.35">
      <c r="A19" s="131"/>
      <c r="B19" s="124" t="s">
        <v>272</v>
      </c>
      <c r="C19" s="118" t="s">
        <v>270</v>
      </c>
      <c r="D19" s="121" t="s">
        <v>275</v>
      </c>
      <c r="E19" s="118" t="s">
        <v>265</v>
      </c>
      <c r="F19" s="26" t="s">
        <v>263</v>
      </c>
      <c r="I19"/>
    </row>
    <row r="20" spans="1:9" x14ac:dyDescent="0.35">
      <c r="A20" s="131"/>
      <c r="B20" s="124" t="s">
        <v>273</v>
      </c>
      <c r="C20" s="118" t="s">
        <v>264</v>
      </c>
      <c r="D20" s="121" t="s">
        <v>275</v>
      </c>
      <c r="E20" s="118" t="s">
        <v>268</v>
      </c>
      <c r="F20" s="26" t="s">
        <v>266</v>
      </c>
      <c r="I20"/>
    </row>
    <row r="21" spans="1:9" x14ac:dyDescent="0.35">
      <c r="A21" s="131"/>
      <c r="B21" s="127" t="s">
        <v>274</v>
      </c>
      <c r="C21" s="119" t="s">
        <v>267</v>
      </c>
      <c r="D21" s="122" t="s">
        <v>275</v>
      </c>
      <c r="E21" s="119" t="s">
        <v>262</v>
      </c>
      <c r="F21" s="189" t="s">
        <v>345</v>
      </c>
      <c r="I21"/>
    </row>
    <row r="22" spans="1:9" x14ac:dyDescent="0.35">
      <c r="A22" s="131"/>
      <c r="B22" s="124"/>
      <c r="C22" s="118"/>
      <c r="D22" s="118"/>
      <c r="E22" s="118"/>
      <c r="F22" s="26"/>
      <c r="I22"/>
    </row>
    <row r="23" spans="1:9" x14ac:dyDescent="0.35">
      <c r="A23" s="131"/>
      <c r="B23" s="124"/>
      <c r="C23" s="118"/>
      <c r="D23" s="118"/>
      <c r="E23" s="118"/>
      <c r="F23" s="26"/>
      <c r="I23"/>
    </row>
    <row r="24" spans="1:9" x14ac:dyDescent="0.35">
      <c r="A24" s="130" t="s">
        <v>281</v>
      </c>
      <c r="B24" s="126"/>
      <c r="C24" s="133" t="s">
        <v>36</v>
      </c>
      <c r="D24" s="133" t="s">
        <v>37</v>
      </c>
      <c r="E24" s="133" t="s">
        <v>38</v>
      </c>
      <c r="F24" s="134" t="s">
        <v>39</v>
      </c>
      <c r="I24"/>
    </row>
    <row r="25" spans="1:9" x14ac:dyDescent="0.35">
      <c r="A25" s="131"/>
      <c r="B25" s="128" t="s">
        <v>271</v>
      </c>
      <c r="C25" s="116"/>
      <c r="D25" s="116"/>
      <c r="E25" s="116"/>
      <c r="F25" s="117"/>
      <c r="I25"/>
    </row>
    <row r="26" spans="1:9" x14ac:dyDescent="0.35">
      <c r="A26" s="131"/>
      <c r="B26" s="124" t="s">
        <v>272</v>
      </c>
      <c r="C26" s="118" t="s">
        <v>263</v>
      </c>
      <c r="D26" s="118" t="s">
        <v>270</v>
      </c>
      <c r="E26" s="121" t="s">
        <v>275</v>
      </c>
      <c r="F26" s="26" t="s">
        <v>265</v>
      </c>
      <c r="I26"/>
    </row>
    <row r="27" spans="1:9" x14ac:dyDescent="0.35">
      <c r="A27" s="131"/>
      <c r="B27" s="124" t="s">
        <v>273</v>
      </c>
      <c r="C27" s="118" t="s">
        <v>266</v>
      </c>
      <c r="D27" s="118" t="s">
        <v>264</v>
      </c>
      <c r="E27" s="121" t="s">
        <v>275</v>
      </c>
      <c r="F27" s="26" t="s">
        <v>268</v>
      </c>
      <c r="I27"/>
    </row>
    <row r="28" spans="1:9" x14ac:dyDescent="0.35">
      <c r="A28" s="132"/>
      <c r="B28" s="127" t="s">
        <v>274</v>
      </c>
      <c r="C28" s="190" t="s">
        <v>345</v>
      </c>
      <c r="D28" s="119" t="s">
        <v>267</v>
      </c>
      <c r="E28" s="122" t="s">
        <v>275</v>
      </c>
      <c r="F28" s="92" t="s">
        <v>262</v>
      </c>
      <c r="I28"/>
    </row>
    <row r="29" spans="1:9" x14ac:dyDescent="0.35">
      <c r="A29" s="137"/>
      <c r="B29" s="138"/>
      <c r="C29" s="118"/>
      <c r="D29" s="116"/>
      <c r="E29" s="116"/>
      <c r="F29" s="117"/>
      <c r="I29"/>
    </row>
    <row r="30" spans="1:9" x14ac:dyDescent="0.35">
      <c r="A30" s="91"/>
      <c r="B30" s="135"/>
      <c r="C30" s="119"/>
      <c r="D30" s="119"/>
      <c r="E30" s="119"/>
      <c r="F30" s="92"/>
      <c r="I30"/>
    </row>
    <row r="31" spans="1:9" x14ac:dyDescent="0.35">
      <c r="A31" s="136" t="s">
        <v>282</v>
      </c>
      <c r="B31" s="126"/>
      <c r="C31" s="133" t="s">
        <v>36</v>
      </c>
      <c r="D31" s="133" t="s">
        <v>37</v>
      </c>
      <c r="E31" s="133" t="s">
        <v>38</v>
      </c>
      <c r="F31" s="134" t="s">
        <v>39</v>
      </c>
      <c r="I31"/>
    </row>
    <row r="32" spans="1:9" x14ac:dyDescent="0.35">
      <c r="A32" s="131"/>
      <c r="B32" s="124" t="s">
        <v>271</v>
      </c>
      <c r="C32" s="118"/>
      <c r="D32" s="118"/>
      <c r="E32" s="118"/>
      <c r="F32" s="26"/>
      <c r="I32"/>
    </row>
    <row r="33" spans="1:9" x14ac:dyDescent="0.35">
      <c r="A33" s="131"/>
      <c r="B33" s="124" t="s">
        <v>272</v>
      </c>
      <c r="C33" s="118" t="s">
        <v>262</v>
      </c>
      <c r="D33" s="187" t="s">
        <v>345</v>
      </c>
      <c r="E33" s="118" t="s">
        <v>267</v>
      </c>
      <c r="F33" s="121" t="s">
        <v>275</v>
      </c>
      <c r="I33"/>
    </row>
    <row r="34" spans="1:9" x14ac:dyDescent="0.35">
      <c r="A34" s="131"/>
      <c r="B34" s="124" t="s">
        <v>273</v>
      </c>
      <c r="C34" s="118" t="s">
        <v>265</v>
      </c>
      <c r="D34" s="118" t="s">
        <v>263</v>
      </c>
      <c r="E34" s="118" t="s">
        <v>270</v>
      </c>
      <c r="F34" s="121" t="s">
        <v>275</v>
      </c>
      <c r="I34"/>
    </row>
    <row r="35" spans="1:9" x14ac:dyDescent="0.35">
      <c r="A35" s="132"/>
      <c r="B35" s="127" t="s">
        <v>274</v>
      </c>
      <c r="C35" s="119" t="s">
        <v>268</v>
      </c>
      <c r="D35" s="119" t="s">
        <v>266</v>
      </c>
      <c r="E35" s="119" t="s">
        <v>264</v>
      </c>
      <c r="F35" s="122" t="s">
        <v>275</v>
      </c>
      <c r="I35"/>
    </row>
    <row r="36" spans="1:9" x14ac:dyDescent="0.35">
      <c r="B36" s="11"/>
      <c r="I36"/>
    </row>
    <row r="37" spans="1:9" x14ac:dyDescent="0.35">
      <c r="B37" s="11"/>
      <c r="I37"/>
    </row>
    <row r="38" spans="1:9" x14ac:dyDescent="0.35">
      <c r="B38" s="11"/>
      <c r="I38"/>
    </row>
    <row r="39" spans="1:9" x14ac:dyDescent="0.35">
      <c r="B39" s="11"/>
      <c r="I39"/>
    </row>
    <row r="40" spans="1:9" x14ac:dyDescent="0.35">
      <c r="B40" s="11"/>
      <c r="I40"/>
    </row>
    <row r="41" spans="1:9" x14ac:dyDescent="0.35">
      <c r="B41" s="11"/>
      <c r="I41"/>
    </row>
    <row r="42" spans="1:9" x14ac:dyDescent="0.35">
      <c r="B42" s="11"/>
      <c r="I42"/>
    </row>
    <row r="43" spans="1:9" x14ac:dyDescent="0.35">
      <c r="B43" s="11"/>
      <c r="I43"/>
    </row>
    <row r="44" spans="1:9" x14ac:dyDescent="0.35">
      <c r="B44" s="11"/>
      <c r="I44"/>
    </row>
    <row r="45" spans="1:9" x14ac:dyDescent="0.35">
      <c r="B45" s="11"/>
      <c r="I45"/>
    </row>
    <row r="46" spans="1:9" x14ac:dyDescent="0.35">
      <c r="B46" s="11"/>
      <c r="I46"/>
    </row>
    <row r="47" spans="1:9" x14ac:dyDescent="0.35">
      <c r="B47" s="11"/>
      <c r="I47"/>
    </row>
    <row r="48" spans="1:9" x14ac:dyDescent="0.35">
      <c r="A48" t="s">
        <v>284</v>
      </c>
    </row>
    <row r="49" spans="1:1" x14ac:dyDescent="0.35">
      <c r="A49" t="s">
        <v>283</v>
      </c>
    </row>
    <row r="50" spans="1:1" x14ac:dyDescent="0.35">
      <c r="A50" t="s">
        <v>277</v>
      </c>
    </row>
    <row r="51" spans="1:1" x14ac:dyDescent="0.35">
      <c r="A51" t="s">
        <v>276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11" activePane="bottomLeft" state="frozen"/>
      <selection pane="bottomLeft" activeCell="L105" sqref="L105"/>
    </sheetView>
  </sheetViews>
  <sheetFormatPr baseColWidth="10" defaultRowHeight="14.5" x14ac:dyDescent="0.35"/>
  <cols>
    <col min="6" max="6" width="31.1796875" customWidth="1"/>
  </cols>
  <sheetData>
    <row r="1" spans="1:10" s="143" customFormat="1" x14ac:dyDescent="0.35">
      <c r="A1" s="143" t="s">
        <v>301</v>
      </c>
      <c r="B1" s="143" t="s">
        <v>302</v>
      </c>
      <c r="F1" s="143" t="s">
        <v>303</v>
      </c>
      <c r="G1" s="143" t="s">
        <v>304</v>
      </c>
      <c r="H1" s="143" t="s">
        <v>305</v>
      </c>
      <c r="I1" s="143" t="s">
        <v>306</v>
      </c>
      <c r="J1" s="143" t="s">
        <v>307</v>
      </c>
    </row>
    <row r="2" spans="1:10" s="140" customFormat="1" x14ac:dyDescent="0.35">
      <c r="A2" s="140">
        <v>1</v>
      </c>
      <c r="B2" s="140" t="s">
        <v>308</v>
      </c>
      <c r="C2" s="140" t="s">
        <v>298</v>
      </c>
      <c r="D2" s="140" t="s">
        <v>298</v>
      </c>
      <c r="E2" s="140">
        <v>1</v>
      </c>
      <c r="F2" s="140" t="str">
        <f>CONCATENATE(C2,"_",D2,"_",E2)</f>
        <v>calib_calib_1</v>
      </c>
      <c r="H2" s="140">
        <v>255</v>
      </c>
      <c r="I2" s="140">
        <v>153</v>
      </c>
      <c r="J2" s="140">
        <v>51</v>
      </c>
    </row>
    <row r="3" spans="1:10" s="140" customFormat="1" x14ac:dyDescent="0.35">
      <c r="A3" s="140">
        <v>2</v>
      </c>
      <c r="B3" s="140" t="s">
        <v>308</v>
      </c>
      <c r="C3" s="140" t="s">
        <v>298</v>
      </c>
      <c r="D3" s="140" t="s">
        <v>298</v>
      </c>
      <c r="E3" s="140">
        <v>2</v>
      </c>
      <c r="F3" s="140" t="str">
        <f t="shared" ref="F3:F66" si="0">CONCATENATE(C3,"_",D3,"_",E3)</f>
        <v>calib_calib_2</v>
      </c>
      <c r="H3" s="140">
        <v>255</v>
      </c>
      <c r="I3" s="140">
        <v>153</v>
      </c>
      <c r="J3" s="140">
        <v>51</v>
      </c>
    </row>
    <row r="4" spans="1:10" s="140" customFormat="1" x14ac:dyDescent="0.35">
      <c r="A4" s="140">
        <v>3</v>
      </c>
      <c r="B4" s="140" t="s">
        <v>308</v>
      </c>
      <c r="C4" s="140" t="s">
        <v>298</v>
      </c>
      <c r="D4" s="140" t="s">
        <v>298</v>
      </c>
      <c r="E4" s="140">
        <v>3</v>
      </c>
      <c r="F4" s="140" t="str">
        <f t="shared" si="0"/>
        <v>calib_calib_3</v>
      </c>
      <c r="H4" s="140">
        <v>255</v>
      </c>
      <c r="I4" s="140">
        <v>153</v>
      </c>
      <c r="J4" s="140">
        <v>51</v>
      </c>
    </row>
    <row r="5" spans="1:10" s="140" customFormat="1" x14ac:dyDescent="0.35">
      <c r="A5" s="140">
        <v>4</v>
      </c>
      <c r="B5" s="140" t="s">
        <v>308</v>
      </c>
      <c r="C5" s="140" t="s">
        <v>298</v>
      </c>
      <c r="D5" s="140" t="s">
        <v>298</v>
      </c>
      <c r="E5" s="140">
        <v>4</v>
      </c>
      <c r="F5" s="140" t="str">
        <f t="shared" si="0"/>
        <v>calib_calib_4</v>
      </c>
      <c r="H5" s="140">
        <v>255</v>
      </c>
      <c r="I5" s="140">
        <v>153</v>
      </c>
      <c r="J5" s="140">
        <v>51</v>
      </c>
    </row>
    <row r="6" spans="1:10" s="140" customFormat="1" x14ac:dyDescent="0.35">
      <c r="A6" s="140">
        <v>5</v>
      </c>
      <c r="B6" s="140" t="s">
        <v>308</v>
      </c>
      <c r="C6" s="140" t="s">
        <v>298</v>
      </c>
      <c r="D6" s="140" t="s">
        <v>298</v>
      </c>
      <c r="E6" s="140">
        <v>5</v>
      </c>
      <c r="F6" s="140" t="str">
        <f t="shared" si="0"/>
        <v>calib_calib_5</v>
      </c>
      <c r="H6" s="140">
        <v>255</v>
      </c>
      <c r="I6" s="140">
        <v>153</v>
      </c>
      <c r="J6" s="140">
        <v>51</v>
      </c>
    </row>
    <row r="7" spans="1:10" s="140" customFormat="1" x14ac:dyDescent="0.35">
      <c r="A7" s="140">
        <v>6</v>
      </c>
      <c r="B7" s="140" t="s">
        <v>308</v>
      </c>
      <c r="C7" s="140" t="s">
        <v>298</v>
      </c>
      <c r="D7" s="140" t="s">
        <v>298</v>
      </c>
      <c r="E7" s="140">
        <v>6</v>
      </c>
      <c r="F7" s="140" t="str">
        <f t="shared" si="0"/>
        <v>calib_calib_6</v>
      </c>
      <c r="H7" s="140">
        <v>255</v>
      </c>
      <c r="I7" s="140">
        <v>153</v>
      </c>
      <c r="J7" s="140">
        <v>51</v>
      </c>
    </row>
    <row r="8" spans="1:10" s="140" customFormat="1" x14ac:dyDescent="0.35">
      <c r="A8" s="140">
        <v>7</v>
      </c>
      <c r="B8" s="140" t="s">
        <v>308</v>
      </c>
      <c r="C8" s="140" t="s">
        <v>298</v>
      </c>
      <c r="D8" s="140" t="s">
        <v>298</v>
      </c>
      <c r="E8" s="140">
        <v>7</v>
      </c>
      <c r="F8" s="140" t="str">
        <f t="shared" si="0"/>
        <v>calib_calib_7</v>
      </c>
      <c r="H8" s="140">
        <v>255</v>
      </c>
      <c r="I8" s="140">
        <v>153</v>
      </c>
      <c r="J8" s="140">
        <v>51</v>
      </c>
    </row>
    <row r="9" spans="1:10" s="140" customFormat="1" x14ac:dyDescent="0.35">
      <c r="A9" s="140">
        <v>8</v>
      </c>
      <c r="B9" s="140" t="s">
        <v>308</v>
      </c>
      <c r="C9" s="140" t="s">
        <v>298</v>
      </c>
      <c r="D9" s="140" t="s">
        <v>298</v>
      </c>
      <c r="E9" s="140">
        <v>8</v>
      </c>
      <c r="F9" s="140" t="str">
        <f t="shared" si="0"/>
        <v>calib_calib_8</v>
      </c>
      <c r="H9" s="140">
        <v>255</v>
      </c>
      <c r="I9" s="140">
        <v>153</v>
      </c>
      <c r="J9" s="140">
        <v>51</v>
      </c>
    </row>
    <row r="10" spans="1:10" s="140" customFormat="1" x14ac:dyDescent="0.35">
      <c r="A10" s="140">
        <v>9</v>
      </c>
      <c r="B10" s="140" t="s">
        <v>308</v>
      </c>
      <c r="C10" s="140" t="s">
        <v>298</v>
      </c>
      <c r="D10" s="140" t="s">
        <v>298</v>
      </c>
      <c r="E10" s="140">
        <v>9</v>
      </c>
      <c r="F10" s="140" t="str">
        <f t="shared" si="0"/>
        <v>calib_calib_9</v>
      </c>
      <c r="H10" s="140">
        <v>255</v>
      </c>
      <c r="I10" s="140">
        <v>153</v>
      </c>
      <c r="J10" s="140">
        <v>51</v>
      </c>
    </row>
    <row r="11" spans="1:10" s="69" customFormat="1" x14ac:dyDescent="0.35">
      <c r="A11" s="157">
        <v>10</v>
      </c>
      <c r="B11" s="157" t="s">
        <v>309</v>
      </c>
      <c r="C11" s="157" t="s">
        <v>292</v>
      </c>
      <c r="D11" s="157" t="s">
        <v>292</v>
      </c>
      <c r="E11" s="157">
        <v>1</v>
      </c>
      <c r="F11" s="157" t="str">
        <f t="shared" si="0"/>
        <v>board_board_1</v>
      </c>
      <c r="G11" s="157">
        <v>1</v>
      </c>
      <c r="H11" s="157">
        <v>204</v>
      </c>
      <c r="I11" s="157">
        <v>204</v>
      </c>
      <c r="J11" s="157">
        <v>0</v>
      </c>
    </row>
    <row r="12" spans="1:10" s="69" customFormat="1" x14ac:dyDescent="0.35">
      <c r="A12" s="157">
        <v>11</v>
      </c>
      <c r="B12" s="157" t="s">
        <v>309</v>
      </c>
      <c r="C12" s="157" t="s">
        <v>292</v>
      </c>
      <c r="D12" s="157" t="s">
        <v>292</v>
      </c>
      <c r="E12" s="157">
        <v>2</v>
      </c>
      <c r="F12" s="157" t="str">
        <f t="shared" si="0"/>
        <v>board_board_2</v>
      </c>
      <c r="G12" s="157">
        <v>1</v>
      </c>
      <c r="H12" s="157">
        <v>204</v>
      </c>
      <c r="I12" s="157">
        <v>204</v>
      </c>
      <c r="J12" s="157">
        <v>0</v>
      </c>
    </row>
    <row r="13" spans="1:10" s="69" customFormat="1" x14ac:dyDescent="0.35">
      <c r="A13" s="157">
        <v>12</v>
      </c>
      <c r="B13" s="157" t="s">
        <v>309</v>
      </c>
      <c r="C13" s="157" t="s">
        <v>292</v>
      </c>
      <c r="D13" s="157" t="s">
        <v>292</v>
      </c>
      <c r="E13" s="157">
        <v>3</v>
      </c>
      <c r="F13" s="157" t="str">
        <f t="shared" si="0"/>
        <v>board_board_3</v>
      </c>
      <c r="G13" s="157">
        <v>1</v>
      </c>
      <c r="H13" s="157">
        <v>204</v>
      </c>
      <c r="I13" s="157">
        <v>204</v>
      </c>
      <c r="J13" s="157">
        <v>0</v>
      </c>
    </row>
    <row r="14" spans="1:10" s="69" customFormat="1" x14ac:dyDescent="0.35">
      <c r="A14" s="157">
        <v>13</v>
      </c>
      <c r="B14" s="157" t="s">
        <v>309</v>
      </c>
      <c r="C14" s="157" t="s">
        <v>292</v>
      </c>
      <c r="D14" s="157" t="s">
        <v>292</v>
      </c>
      <c r="E14" s="157">
        <v>4</v>
      </c>
      <c r="F14" s="157" t="str">
        <f t="shared" si="0"/>
        <v>board_board_4</v>
      </c>
      <c r="G14" s="157">
        <v>1</v>
      </c>
      <c r="H14" s="157">
        <v>204</v>
      </c>
      <c r="I14" s="157">
        <v>204</v>
      </c>
      <c r="J14" s="157">
        <v>0</v>
      </c>
    </row>
    <row r="15" spans="1:10" x14ac:dyDescent="0.35">
      <c r="A15" s="141">
        <v>14</v>
      </c>
      <c r="B15" s="141" t="s">
        <v>308</v>
      </c>
      <c r="C15" s="141" t="s">
        <v>297</v>
      </c>
      <c r="D15" s="141" t="s">
        <v>297</v>
      </c>
      <c r="E15" s="141" t="s">
        <v>297</v>
      </c>
      <c r="F15" s="141" t="str">
        <f t="shared" si="0"/>
        <v>clock_clock_clock</v>
      </c>
      <c r="G15" s="141"/>
      <c r="H15" s="141">
        <v>0</v>
      </c>
      <c r="I15" s="141">
        <v>204</v>
      </c>
      <c r="J15" s="141">
        <v>102</v>
      </c>
    </row>
    <row r="16" spans="1:10" x14ac:dyDescent="0.35">
      <c r="A16" s="144">
        <v>15</v>
      </c>
      <c r="B16" s="144" t="s">
        <v>308</v>
      </c>
      <c r="C16" s="144" t="s">
        <v>36</v>
      </c>
      <c r="D16" s="144" t="s">
        <v>296</v>
      </c>
      <c r="E16" s="144" t="s">
        <v>294</v>
      </c>
      <c r="F16" s="144" t="str">
        <f t="shared" si="0"/>
        <v>A_person_front</v>
      </c>
      <c r="G16" s="144">
        <v>2</v>
      </c>
      <c r="H16" s="144">
        <v>0</v>
      </c>
      <c r="I16" s="144">
        <v>0</v>
      </c>
      <c r="J16" s="144">
        <v>255</v>
      </c>
    </row>
    <row r="17" spans="1:10" x14ac:dyDescent="0.35">
      <c r="A17" s="144">
        <v>16</v>
      </c>
      <c r="B17" s="144" t="s">
        <v>308</v>
      </c>
      <c r="C17" s="144" t="s">
        <v>36</v>
      </c>
      <c r="D17" s="144" t="s">
        <v>296</v>
      </c>
      <c r="E17" s="144" t="s">
        <v>295</v>
      </c>
      <c r="F17" s="144" t="str">
        <f t="shared" si="0"/>
        <v>A_person_back</v>
      </c>
      <c r="G17" s="144">
        <v>2</v>
      </c>
      <c r="H17" s="144">
        <v>0</v>
      </c>
      <c r="I17" s="144">
        <v>0</v>
      </c>
      <c r="J17" s="144">
        <v>255</v>
      </c>
    </row>
    <row r="18" spans="1:10" x14ac:dyDescent="0.35">
      <c r="A18" s="145">
        <v>17</v>
      </c>
      <c r="B18" s="145" t="s">
        <v>308</v>
      </c>
      <c r="C18" s="145" t="s">
        <v>36</v>
      </c>
      <c r="D18" s="145" t="s">
        <v>300</v>
      </c>
      <c r="E18" s="145" t="s">
        <v>300</v>
      </c>
      <c r="F18" s="145" t="str">
        <f t="shared" si="0"/>
        <v>A_armraise_armraise</v>
      </c>
      <c r="G18" s="145"/>
      <c r="H18" s="145">
        <v>0</v>
      </c>
      <c r="I18" s="145">
        <v>204</v>
      </c>
      <c r="J18" s="145">
        <v>0</v>
      </c>
    </row>
    <row r="19" spans="1:10" x14ac:dyDescent="0.35">
      <c r="A19" s="147">
        <v>18</v>
      </c>
      <c r="B19" s="147" t="s">
        <v>308</v>
      </c>
      <c r="C19" s="147" t="s">
        <v>36</v>
      </c>
      <c r="D19" s="147" t="s">
        <v>299</v>
      </c>
      <c r="E19" s="147" t="s">
        <v>299</v>
      </c>
      <c r="F19" s="147" t="str">
        <f t="shared" si="0"/>
        <v>A_watch_watch</v>
      </c>
      <c r="G19" s="147"/>
      <c r="H19" s="147">
        <v>255</v>
      </c>
      <c r="I19" s="147">
        <v>128</v>
      </c>
      <c r="J19" s="147">
        <v>0</v>
      </c>
    </row>
    <row r="20" spans="1:10" x14ac:dyDescent="0.35">
      <c r="A20" s="146">
        <v>19</v>
      </c>
      <c r="B20" s="146" t="s">
        <v>309</v>
      </c>
      <c r="C20" s="146" t="s">
        <v>36</v>
      </c>
      <c r="D20" s="146" t="s">
        <v>293</v>
      </c>
      <c r="E20" s="146">
        <v>1</v>
      </c>
      <c r="F20" s="146" t="str">
        <f t="shared" si="0"/>
        <v>A_material_1</v>
      </c>
      <c r="G20" s="146">
        <v>3</v>
      </c>
      <c r="H20" s="146">
        <v>0</v>
      </c>
      <c r="I20" s="146">
        <v>128</v>
      </c>
      <c r="J20" s="146">
        <v>255</v>
      </c>
    </row>
    <row r="21" spans="1:10" x14ac:dyDescent="0.35">
      <c r="A21" s="146">
        <v>20</v>
      </c>
      <c r="B21" s="146" t="s">
        <v>309</v>
      </c>
      <c r="C21" s="146" t="s">
        <v>36</v>
      </c>
      <c r="D21" s="146" t="s">
        <v>293</v>
      </c>
      <c r="E21" s="146">
        <v>1</v>
      </c>
      <c r="F21" s="146" t="str">
        <f t="shared" si="0"/>
        <v>A_material_1</v>
      </c>
      <c r="G21" s="146">
        <v>3</v>
      </c>
      <c r="H21" s="146">
        <v>0</v>
      </c>
      <c r="I21" s="146">
        <v>128</v>
      </c>
      <c r="J21" s="146">
        <v>255</v>
      </c>
    </row>
    <row r="22" spans="1:10" x14ac:dyDescent="0.35">
      <c r="A22" s="146">
        <v>21</v>
      </c>
      <c r="B22" s="146" t="s">
        <v>309</v>
      </c>
      <c r="C22" s="146" t="s">
        <v>36</v>
      </c>
      <c r="D22" s="146" t="s">
        <v>293</v>
      </c>
      <c r="E22" s="146">
        <v>1</v>
      </c>
      <c r="F22" s="146" t="str">
        <f t="shared" si="0"/>
        <v>A_material_1</v>
      </c>
      <c r="G22" s="146">
        <v>3</v>
      </c>
      <c r="H22" s="146">
        <v>0</v>
      </c>
      <c r="I22" s="146">
        <v>128</v>
      </c>
      <c r="J22" s="146">
        <v>255</v>
      </c>
    </row>
    <row r="23" spans="1:10" x14ac:dyDescent="0.35">
      <c r="A23" s="146">
        <v>22</v>
      </c>
      <c r="B23" s="146" t="s">
        <v>309</v>
      </c>
      <c r="C23" s="146" t="s">
        <v>36</v>
      </c>
      <c r="D23" s="146" t="s">
        <v>293</v>
      </c>
      <c r="E23" s="146">
        <v>1</v>
      </c>
      <c r="F23" s="146" t="str">
        <f t="shared" si="0"/>
        <v>A_material_1</v>
      </c>
      <c r="G23" s="146">
        <v>3</v>
      </c>
      <c r="H23" s="146">
        <v>0</v>
      </c>
      <c r="I23" s="146">
        <v>128</v>
      </c>
      <c r="J23" s="146">
        <v>255</v>
      </c>
    </row>
    <row r="24" spans="1:10" x14ac:dyDescent="0.35">
      <c r="A24" s="148">
        <v>23</v>
      </c>
      <c r="B24" s="148" t="s">
        <v>309</v>
      </c>
      <c r="C24" s="148" t="s">
        <v>36</v>
      </c>
      <c r="D24" s="148" t="s">
        <v>293</v>
      </c>
      <c r="E24" s="148">
        <v>2</v>
      </c>
      <c r="F24" s="148" t="str">
        <f>CONCATENATE(C24,"_",D24,"_",E24)</f>
        <v>A_material_2</v>
      </c>
      <c r="G24" s="148">
        <v>4</v>
      </c>
      <c r="H24" s="148">
        <v>255</v>
      </c>
      <c r="I24" s="148">
        <v>153</v>
      </c>
      <c r="J24" s="148">
        <v>153</v>
      </c>
    </row>
    <row r="25" spans="1:10" x14ac:dyDescent="0.35">
      <c r="A25" s="148">
        <v>24</v>
      </c>
      <c r="B25" s="148" t="s">
        <v>309</v>
      </c>
      <c r="C25" s="148" t="s">
        <v>36</v>
      </c>
      <c r="D25" s="148" t="s">
        <v>293</v>
      </c>
      <c r="E25" s="148">
        <v>2</v>
      </c>
      <c r="F25" s="148" t="str">
        <f t="shared" si="0"/>
        <v>A_material_2</v>
      </c>
      <c r="G25" s="148">
        <v>4</v>
      </c>
      <c r="H25" s="148">
        <v>255</v>
      </c>
      <c r="I25" s="148">
        <v>153</v>
      </c>
      <c r="J25" s="148">
        <v>153</v>
      </c>
    </row>
    <row r="26" spans="1:10" x14ac:dyDescent="0.35">
      <c r="A26" s="148">
        <v>25</v>
      </c>
      <c r="B26" s="148" t="s">
        <v>309</v>
      </c>
      <c r="C26" s="148" t="s">
        <v>36</v>
      </c>
      <c r="D26" s="148" t="s">
        <v>293</v>
      </c>
      <c r="E26" s="148">
        <v>2</v>
      </c>
      <c r="F26" s="148" t="str">
        <f t="shared" si="0"/>
        <v>A_material_2</v>
      </c>
      <c r="G26" s="148">
        <v>4</v>
      </c>
      <c r="H26" s="148">
        <v>255</v>
      </c>
      <c r="I26" s="148">
        <v>153</v>
      </c>
      <c r="J26" s="148">
        <v>153</v>
      </c>
    </row>
    <row r="27" spans="1:10" x14ac:dyDescent="0.35">
      <c r="A27" s="148">
        <v>26</v>
      </c>
      <c r="B27" s="148" t="s">
        <v>309</v>
      </c>
      <c r="C27" s="148" t="s">
        <v>36</v>
      </c>
      <c r="D27" s="148" t="s">
        <v>293</v>
      </c>
      <c r="E27" s="148">
        <v>2</v>
      </c>
      <c r="F27" s="148" t="str">
        <f t="shared" si="0"/>
        <v>A_material_2</v>
      </c>
      <c r="G27" s="148">
        <v>4</v>
      </c>
      <c r="H27" s="148">
        <v>255</v>
      </c>
      <c r="I27" s="148">
        <v>153</v>
      </c>
      <c r="J27" s="148">
        <v>153</v>
      </c>
    </row>
    <row r="28" spans="1:10" x14ac:dyDescent="0.35">
      <c r="A28" s="149">
        <v>27</v>
      </c>
      <c r="B28" s="149" t="s">
        <v>309</v>
      </c>
      <c r="C28" s="149" t="s">
        <v>36</v>
      </c>
      <c r="D28" s="149" t="s">
        <v>293</v>
      </c>
      <c r="E28" s="149">
        <v>3</v>
      </c>
      <c r="F28" s="149" t="str">
        <f t="shared" si="0"/>
        <v>A_material_3</v>
      </c>
      <c r="G28" s="149">
        <v>5</v>
      </c>
      <c r="H28" s="149">
        <v>0</v>
      </c>
      <c r="I28" s="149">
        <v>76</v>
      </c>
      <c r="J28" s="149">
        <v>153</v>
      </c>
    </row>
    <row r="29" spans="1:10" x14ac:dyDescent="0.35">
      <c r="A29" s="149">
        <v>28</v>
      </c>
      <c r="B29" s="149" t="s">
        <v>309</v>
      </c>
      <c r="C29" s="149" t="s">
        <v>36</v>
      </c>
      <c r="D29" s="149" t="s">
        <v>293</v>
      </c>
      <c r="E29" s="149">
        <v>3</v>
      </c>
      <c r="F29" s="149" t="str">
        <f t="shared" si="0"/>
        <v>A_material_3</v>
      </c>
      <c r="G29" s="149">
        <v>5</v>
      </c>
      <c r="H29" s="149">
        <v>0</v>
      </c>
      <c r="I29" s="149">
        <v>76</v>
      </c>
      <c r="J29" s="149">
        <v>153</v>
      </c>
    </row>
    <row r="30" spans="1:10" x14ac:dyDescent="0.35">
      <c r="A30" s="149">
        <v>29</v>
      </c>
      <c r="B30" s="149" t="s">
        <v>309</v>
      </c>
      <c r="C30" s="149" t="s">
        <v>36</v>
      </c>
      <c r="D30" s="149" t="s">
        <v>293</v>
      </c>
      <c r="E30" s="149">
        <v>3</v>
      </c>
      <c r="F30" s="149" t="str">
        <f t="shared" si="0"/>
        <v>A_material_3</v>
      </c>
      <c r="G30" s="149">
        <v>5</v>
      </c>
      <c r="H30" s="149">
        <v>0</v>
      </c>
      <c r="I30" s="149">
        <v>76</v>
      </c>
      <c r="J30" s="149">
        <v>153</v>
      </c>
    </row>
    <row r="31" spans="1:10" x14ac:dyDescent="0.35">
      <c r="A31" s="149">
        <v>30</v>
      </c>
      <c r="B31" s="149" t="s">
        <v>309</v>
      </c>
      <c r="C31" s="149" t="s">
        <v>36</v>
      </c>
      <c r="D31" s="149" t="s">
        <v>293</v>
      </c>
      <c r="E31" s="149">
        <v>3</v>
      </c>
      <c r="F31" s="149" t="str">
        <f t="shared" si="0"/>
        <v>A_material_3</v>
      </c>
      <c r="G31" s="149">
        <v>5</v>
      </c>
      <c r="H31" s="149">
        <v>0</v>
      </c>
      <c r="I31" s="149">
        <v>76</v>
      </c>
      <c r="J31" s="149">
        <v>153</v>
      </c>
    </row>
    <row r="32" spans="1:10" x14ac:dyDescent="0.35">
      <c r="A32" s="150">
        <v>31</v>
      </c>
      <c r="B32" s="150" t="s">
        <v>309</v>
      </c>
      <c r="C32" s="150" t="s">
        <v>36</v>
      </c>
      <c r="D32" s="150" t="s">
        <v>293</v>
      </c>
      <c r="E32" s="150">
        <v>4</v>
      </c>
      <c r="F32" s="150" t="str">
        <f t="shared" si="0"/>
        <v>A_material_4</v>
      </c>
      <c r="G32" s="150">
        <v>6</v>
      </c>
      <c r="H32" s="150">
        <v>0</v>
      </c>
      <c r="I32" s="150">
        <v>102</v>
      </c>
      <c r="J32" s="150">
        <v>0</v>
      </c>
    </row>
    <row r="33" spans="1:10" x14ac:dyDescent="0.35">
      <c r="A33" s="150">
        <v>32</v>
      </c>
      <c r="B33" s="150" t="s">
        <v>309</v>
      </c>
      <c r="C33" s="150" t="s">
        <v>36</v>
      </c>
      <c r="D33" s="150" t="s">
        <v>293</v>
      </c>
      <c r="E33" s="150">
        <v>4</v>
      </c>
      <c r="F33" s="150" t="str">
        <f t="shared" si="0"/>
        <v>A_material_4</v>
      </c>
      <c r="G33" s="150">
        <v>6</v>
      </c>
      <c r="H33" s="150">
        <v>0</v>
      </c>
      <c r="I33" s="150">
        <v>102</v>
      </c>
      <c r="J33" s="150">
        <v>0</v>
      </c>
    </row>
    <row r="34" spans="1:10" x14ac:dyDescent="0.35">
      <c r="A34" s="150">
        <v>33</v>
      </c>
      <c r="B34" s="150" t="s">
        <v>309</v>
      </c>
      <c r="C34" s="150" t="s">
        <v>36</v>
      </c>
      <c r="D34" s="150" t="s">
        <v>293</v>
      </c>
      <c r="E34" s="150">
        <v>4</v>
      </c>
      <c r="F34" s="150" t="str">
        <f t="shared" si="0"/>
        <v>A_material_4</v>
      </c>
      <c r="G34" s="150">
        <v>6</v>
      </c>
      <c r="H34" s="150">
        <v>0</v>
      </c>
      <c r="I34" s="150">
        <v>102</v>
      </c>
      <c r="J34" s="150">
        <v>0</v>
      </c>
    </row>
    <row r="35" spans="1:10" x14ac:dyDescent="0.35">
      <c r="A35" s="150">
        <v>34</v>
      </c>
      <c r="B35" s="150" t="s">
        <v>309</v>
      </c>
      <c r="C35" s="150" t="s">
        <v>36</v>
      </c>
      <c r="D35" s="150" t="s">
        <v>293</v>
      </c>
      <c r="E35" s="150">
        <v>4</v>
      </c>
      <c r="F35" s="150" t="str">
        <f t="shared" si="0"/>
        <v>A_material_4</v>
      </c>
      <c r="G35" s="150">
        <v>6</v>
      </c>
      <c r="H35" s="150">
        <v>0</v>
      </c>
      <c r="I35" s="150">
        <v>102</v>
      </c>
      <c r="J35" s="150">
        <v>0</v>
      </c>
    </row>
    <row r="36" spans="1:10" x14ac:dyDescent="0.35">
      <c r="A36" s="151">
        <v>35</v>
      </c>
      <c r="B36" s="151" t="s">
        <v>308</v>
      </c>
      <c r="C36" s="151" t="s">
        <v>37</v>
      </c>
      <c r="D36" s="151" t="s">
        <v>296</v>
      </c>
      <c r="E36" s="151" t="s">
        <v>294</v>
      </c>
      <c r="F36" s="151" t="str">
        <f t="shared" si="0"/>
        <v>B_person_front</v>
      </c>
      <c r="G36" s="151">
        <v>7</v>
      </c>
      <c r="H36" s="151">
        <v>255</v>
      </c>
      <c r="I36" s="151">
        <v>255</v>
      </c>
      <c r="J36" s="151">
        <v>0</v>
      </c>
    </row>
    <row r="37" spans="1:10" x14ac:dyDescent="0.35">
      <c r="A37" s="151">
        <v>36</v>
      </c>
      <c r="B37" s="151" t="s">
        <v>308</v>
      </c>
      <c r="C37" s="151" t="s">
        <v>37</v>
      </c>
      <c r="D37" s="151" t="s">
        <v>296</v>
      </c>
      <c r="E37" s="151" t="s">
        <v>295</v>
      </c>
      <c r="F37" s="151" t="str">
        <f t="shared" si="0"/>
        <v>B_person_back</v>
      </c>
      <c r="G37" s="151">
        <v>7</v>
      </c>
      <c r="H37" s="151">
        <v>255</v>
      </c>
      <c r="I37" s="151">
        <v>255</v>
      </c>
      <c r="J37" s="151">
        <v>0</v>
      </c>
    </row>
    <row r="38" spans="1:10" x14ac:dyDescent="0.35">
      <c r="A38" s="152">
        <v>37</v>
      </c>
      <c r="B38" s="152" t="s">
        <v>308</v>
      </c>
      <c r="C38" s="152" t="s">
        <v>37</v>
      </c>
      <c r="D38" s="152" t="s">
        <v>300</v>
      </c>
      <c r="E38" s="152" t="s">
        <v>300</v>
      </c>
      <c r="F38" s="152" t="str">
        <f t="shared" si="0"/>
        <v>B_armraise_armraise</v>
      </c>
      <c r="G38" s="152"/>
      <c r="H38" s="152">
        <v>102</v>
      </c>
      <c r="I38" s="152">
        <v>0</v>
      </c>
      <c r="J38" s="152">
        <v>204</v>
      </c>
    </row>
    <row r="39" spans="1:10" x14ac:dyDescent="0.35">
      <c r="A39" s="166">
        <v>38</v>
      </c>
      <c r="B39" s="166" t="s">
        <v>308</v>
      </c>
      <c r="C39" s="166" t="s">
        <v>37</v>
      </c>
      <c r="D39" s="166" t="s">
        <v>299</v>
      </c>
      <c r="E39" s="166" t="s">
        <v>299</v>
      </c>
      <c r="F39" s="166" t="str">
        <f t="shared" si="0"/>
        <v>B_watch_watch</v>
      </c>
      <c r="G39" s="166"/>
      <c r="H39">
        <v>0</v>
      </c>
      <c r="I39" s="166">
        <v>51</v>
      </c>
      <c r="J39" s="166">
        <v>0</v>
      </c>
    </row>
    <row r="40" spans="1:10" x14ac:dyDescent="0.35">
      <c r="A40" s="154">
        <v>39</v>
      </c>
      <c r="B40" s="154" t="s">
        <v>309</v>
      </c>
      <c r="C40" s="154" t="s">
        <v>37</v>
      </c>
      <c r="D40" s="154" t="s">
        <v>293</v>
      </c>
      <c r="E40" s="154">
        <v>1</v>
      </c>
      <c r="F40" s="154" t="str">
        <f t="shared" si="0"/>
        <v>B_material_1</v>
      </c>
      <c r="G40" s="154">
        <v>8</v>
      </c>
      <c r="H40" s="154">
        <v>204</v>
      </c>
      <c r="I40" s="154">
        <v>153</v>
      </c>
      <c r="J40" s="154">
        <v>255</v>
      </c>
    </row>
    <row r="41" spans="1:10" x14ac:dyDescent="0.35">
      <c r="A41" s="154">
        <v>40</v>
      </c>
      <c r="B41" s="154" t="s">
        <v>309</v>
      </c>
      <c r="C41" s="154" t="s">
        <v>37</v>
      </c>
      <c r="D41" s="154" t="s">
        <v>293</v>
      </c>
      <c r="E41" s="154">
        <v>1</v>
      </c>
      <c r="F41" s="154" t="str">
        <f t="shared" si="0"/>
        <v>B_material_1</v>
      </c>
      <c r="G41" s="154">
        <v>8</v>
      </c>
      <c r="H41" s="154">
        <v>204</v>
      </c>
      <c r="I41" s="154">
        <v>153</v>
      </c>
      <c r="J41" s="154">
        <v>255</v>
      </c>
    </row>
    <row r="42" spans="1:10" x14ac:dyDescent="0.35">
      <c r="A42" s="154">
        <v>41</v>
      </c>
      <c r="B42" s="154" t="s">
        <v>309</v>
      </c>
      <c r="C42" s="154" t="s">
        <v>37</v>
      </c>
      <c r="D42" s="154" t="s">
        <v>293</v>
      </c>
      <c r="E42" s="154">
        <v>1</v>
      </c>
      <c r="F42" s="154" t="str">
        <f t="shared" si="0"/>
        <v>B_material_1</v>
      </c>
      <c r="G42" s="154">
        <v>8</v>
      </c>
      <c r="H42" s="154">
        <v>204</v>
      </c>
      <c r="I42" s="154">
        <v>153</v>
      </c>
      <c r="J42" s="154">
        <v>255</v>
      </c>
    </row>
    <row r="43" spans="1:10" x14ac:dyDescent="0.35">
      <c r="A43" s="154">
        <v>42</v>
      </c>
      <c r="B43" s="154" t="s">
        <v>309</v>
      </c>
      <c r="C43" s="154" t="s">
        <v>37</v>
      </c>
      <c r="D43" s="154" t="s">
        <v>293</v>
      </c>
      <c r="E43" s="154">
        <v>1</v>
      </c>
      <c r="F43" s="154" t="str">
        <f t="shared" si="0"/>
        <v>B_material_1</v>
      </c>
      <c r="G43" s="154">
        <v>8</v>
      </c>
      <c r="H43" s="154">
        <v>204</v>
      </c>
      <c r="I43" s="154">
        <v>153</v>
      </c>
      <c r="J43" s="154">
        <v>255</v>
      </c>
    </row>
    <row r="44" spans="1:10" x14ac:dyDescent="0.35">
      <c r="A44" s="155">
        <v>43</v>
      </c>
      <c r="B44" s="155" t="s">
        <v>309</v>
      </c>
      <c r="C44" s="155" t="s">
        <v>37</v>
      </c>
      <c r="D44" s="155" t="s">
        <v>293</v>
      </c>
      <c r="E44" s="155">
        <v>2</v>
      </c>
      <c r="F44" s="155" t="str">
        <f t="shared" si="0"/>
        <v>B_material_2</v>
      </c>
      <c r="G44" s="155">
        <v>9</v>
      </c>
      <c r="H44" s="155">
        <v>255</v>
      </c>
      <c r="I44" s="155">
        <v>0</v>
      </c>
      <c r="J44" s="155">
        <v>0</v>
      </c>
    </row>
    <row r="45" spans="1:10" x14ac:dyDescent="0.35">
      <c r="A45" s="155">
        <v>44</v>
      </c>
      <c r="B45" s="155" t="s">
        <v>309</v>
      </c>
      <c r="C45" s="155" t="s">
        <v>37</v>
      </c>
      <c r="D45" s="155" t="s">
        <v>293</v>
      </c>
      <c r="E45" s="155">
        <v>2</v>
      </c>
      <c r="F45" s="155" t="str">
        <f t="shared" si="0"/>
        <v>B_material_2</v>
      </c>
      <c r="G45" s="155">
        <v>9</v>
      </c>
      <c r="H45" s="155">
        <v>255</v>
      </c>
      <c r="I45" s="155">
        <v>0</v>
      </c>
      <c r="J45" s="155">
        <v>0</v>
      </c>
    </row>
    <row r="46" spans="1:10" x14ac:dyDescent="0.35">
      <c r="A46" s="155">
        <v>45</v>
      </c>
      <c r="B46" s="155" t="s">
        <v>309</v>
      </c>
      <c r="C46" s="155" t="s">
        <v>37</v>
      </c>
      <c r="D46" s="155" t="s">
        <v>293</v>
      </c>
      <c r="E46" s="155">
        <v>2</v>
      </c>
      <c r="F46" s="155" t="str">
        <f t="shared" si="0"/>
        <v>B_material_2</v>
      </c>
      <c r="G46" s="155">
        <v>9</v>
      </c>
      <c r="H46" s="155">
        <v>255</v>
      </c>
      <c r="I46" s="155">
        <v>0</v>
      </c>
      <c r="J46" s="155">
        <v>0</v>
      </c>
    </row>
    <row r="47" spans="1:10" x14ac:dyDescent="0.35">
      <c r="A47" s="155">
        <v>46</v>
      </c>
      <c r="B47" s="155" t="s">
        <v>309</v>
      </c>
      <c r="C47" s="155" t="s">
        <v>37</v>
      </c>
      <c r="D47" s="155" t="s">
        <v>293</v>
      </c>
      <c r="E47" s="155">
        <v>2</v>
      </c>
      <c r="F47" s="155" t="str">
        <f t="shared" si="0"/>
        <v>B_material_2</v>
      </c>
      <c r="G47" s="155">
        <v>9</v>
      </c>
      <c r="H47" s="155">
        <v>255</v>
      </c>
      <c r="I47" s="155">
        <v>0</v>
      </c>
      <c r="J47" s="155">
        <v>0</v>
      </c>
    </row>
    <row r="48" spans="1:10" x14ac:dyDescent="0.35">
      <c r="A48" s="156">
        <v>47</v>
      </c>
      <c r="B48" s="156" t="s">
        <v>309</v>
      </c>
      <c r="C48" s="156" t="s">
        <v>37</v>
      </c>
      <c r="D48" s="156" t="s">
        <v>293</v>
      </c>
      <c r="E48" s="156">
        <v>3</v>
      </c>
      <c r="F48" s="156" t="str">
        <f t="shared" si="0"/>
        <v>B_material_3</v>
      </c>
      <c r="G48" s="156">
        <v>10</v>
      </c>
      <c r="H48" s="156">
        <v>51</v>
      </c>
      <c r="I48" s="156">
        <v>153</v>
      </c>
      <c r="J48" s="156">
        <v>255</v>
      </c>
    </row>
    <row r="49" spans="1:10" x14ac:dyDescent="0.35">
      <c r="A49" s="156">
        <v>48</v>
      </c>
      <c r="B49" s="156" t="s">
        <v>309</v>
      </c>
      <c r="C49" s="156" t="s">
        <v>37</v>
      </c>
      <c r="D49" s="156" t="s">
        <v>293</v>
      </c>
      <c r="E49" s="156">
        <v>3</v>
      </c>
      <c r="F49" s="156" t="str">
        <f t="shared" si="0"/>
        <v>B_material_3</v>
      </c>
      <c r="G49" s="156">
        <v>10</v>
      </c>
      <c r="H49" s="156">
        <v>51</v>
      </c>
      <c r="I49" s="156">
        <v>153</v>
      </c>
      <c r="J49" s="156">
        <v>255</v>
      </c>
    </row>
    <row r="50" spans="1:10" x14ac:dyDescent="0.35">
      <c r="A50" s="156">
        <v>49</v>
      </c>
      <c r="B50" s="156" t="s">
        <v>309</v>
      </c>
      <c r="C50" s="156" t="s">
        <v>37</v>
      </c>
      <c r="D50" s="156" t="s">
        <v>293</v>
      </c>
      <c r="E50" s="156">
        <v>3</v>
      </c>
      <c r="F50" s="156" t="str">
        <f t="shared" si="0"/>
        <v>B_material_3</v>
      </c>
      <c r="G50" s="156">
        <v>10</v>
      </c>
      <c r="H50" s="156">
        <v>51</v>
      </c>
      <c r="I50" s="156">
        <v>153</v>
      </c>
      <c r="J50" s="156">
        <v>255</v>
      </c>
    </row>
    <row r="51" spans="1:10" x14ac:dyDescent="0.35">
      <c r="A51" s="156">
        <v>50</v>
      </c>
      <c r="B51" s="156" t="s">
        <v>309</v>
      </c>
      <c r="C51" s="156" t="s">
        <v>37</v>
      </c>
      <c r="D51" s="156" t="s">
        <v>293</v>
      </c>
      <c r="E51" s="156">
        <v>3</v>
      </c>
      <c r="F51" s="156" t="str">
        <f t="shared" si="0"/>
        <v>B_material_3</v>
      </c>
      <c r="G51" s="156">
        <v>10</v>
      </c>
      <c r="H51" s="156">
        <v>51</v>
      </c>
      <c r="I51" s="156">
        <v>153</v>
      </c>
      <c r="J51" s="156">
        <v>255</v>
      </c>
    </row>
    <row r="52" spans="1:10" x14ac:dyDescent="0.35">
      <c r="A52" s="158">
        <v>51</v>
      </c>
      <c r="B52" s="158" t="s">
        <v>309</v>
      </c>
      <c r="C52" s="158" t="s">
        <v>37</v>
      </c>
      <c r="D52" s="158" t="s">
        <v>293</v>
      </c>
      <c r="E52" s="158">
        <v>4</v>
      </c>
      <c r="F52" s="158" t="str">
        <f t="shared" si="0"/>
        <v>B_material_4</v>
      </c>
      <c r="G52" s="158">
        <v>11</v>
      </c>
      <c r="H52" s="158">
        <v>96</v>
      </c>
      <c r="I52" s="158">
        <v>96</v>
      </c>
      <c r="J52" s="158">
        <v>96</v>
      </c>
    </row>
    <row r="53" spans="1:10" x14ac:dyDescent="0.35">
      <c r="A53" s="158">
        <v>52</v>
      </c>
      <c r="B53" s="158" t="s">
        <v>309</v>
      </c>
      <c r="C53" s="158" t="s">
        <v>37</v>
      </c>
      <c r="D53" s="158" t="s">
        <v>293</v>
      </c>
      <c r="E53" s="158">
        <v>4</v>
      </c>
      <c r="F53" s="158" t="str">
        <f t="shared" si="0"/>
        <v>B_material_4</v>
      </c>
      <c r="G53" s="158">
        <v>11</v>
      </c>
      <c r="H53" s="158">
        <v>96</v>
      </c>
      <c r="I53" s="158">
        <v>96</v>
      </c>
      <c r="J53" s="158">
        <v>96</v>
      </c>
    </row>
    <row r="54" spans="1:10" x14ac:dyDescent="0.35">
      <c r="A54" s="158">
        <v>53</v>
      </c>
      <c r="B54" s="158" t="s">
        <v>309</v>
      </c>
      <c r="C54" s="158" t="s">
        <v>37</v>
      </c>
      <c r="D54" s="158" t="s">
        <v>293</v>
      </c>
      <c r="E54" s="158">
        <v>4</v>
      </c>
      <c r="F54" s="158" t="str">
        <f t="shared" si="0"/>
        <v>B_material_4</v>
      </c>
      <c r="G54" s="158">
        <v>11</v>
      </c>
      <c r="H54" s="158">
        <v>96</v>
      </c>
      <c r="I54" s="158">
        <v>96</v>
      </c>
      <c r="J54" s="158">
        <v>96</v>
      </c>
    </row>
    <row r="55" spans="1:10" x14ac:dyDescent="0.35">
      <c r="A55" s="158">
        <v>54</v>
      </c>
      <c r="B55" s="158" t="s">
        <v>309</v>
      </c>
      <c r="C55" s="158" t="s">
        <v>37</v>
      </c>
      <c r="D55" s="158" t="s">
        <v>293</v>
      </c>
      <c r="E55" s="158">
        <v>4</v>
      </c>
      <c r="F55" s="158" t="str">
        <f>CONCATENATE(C55,"_",D55,"_",E55)</f>
        <v>B_material_4</v>
      </c>
      <c r="G55" s="158">
        <v>11</v>
      </c>
      <c r="H55" s="158">
        <v>96</v>
      </c>
      <c r="I55" s="158">
        <v>96</v>
      </c>
      <c r="J55" s="158">
        <v>96</v>
      </c>
    </row>
    <row r="56" spans="1:10" x14ac:dyDescent="0.35">
      <c r="A56" s="173">
        <v>55</v>
      </c>
      <c r="B56" s="173" t="s">
        <v>308</v>
      </c>
      <c r="C56" s="173" t="s">
        <v>38</v>
      </c>
      <c r="D56" s="173" t="s">
        <v>296</v>
      </c>
      <c r="E56" s="173" t="s">
        <v>294</v>
      </c>
      <c r="F56" s="173" t="str">
        <f t="shared" si="0"/>
        <v>C_person_front</v>
      </c>
      <c r="G56" s="173">
        <v>12</v>
      </c>
      <c r="H56" s="173">
        <v>51</v>
      </c>
      <c r="I56" s="173">
        <v>255</v>
      </c>
      <c r="J56" s="173">
        <v>255</v>
      </c>
    </row>
    <row r="57" spans="1:10" x14ac:dyDescent="0.35">
      <c r="A57" s="173">
        <v>56</v>
      </c>
      <c r="B57" s="173" t="s">
        <v>308</v>
      </c>
      <c r="C57" s="173" t="s">
        <v>38</v>
      </c>
      <c r="D57" s="173" t="s">
        <v>296</v>
      </c>
      <c r="E57" s="173" t="s">
        <v>295</v>
      </c>
      <c r="F57" s="173" t="str">
        <f t="shared" si="0"/>
        <v>C_person_back</v>
      </c>
      <c r="G57" s="173">
        <v>12</v>
      </c>
      <c r="H57" s="173">
        <v>51</v>
      </c>
      <c r="I57" s="173">
        <v>255</v>
      </c>
      <c r="J57" s="173">
        <v>255</v>
      </c>
    </row>
    <row r="58" spans="1:10" x14ac:dyDescent="0.35">
      <c r="A58" s="159">
        <v>57</v>
      </c>
      <c r="B58" s="159" t="s">
        <v>308</v>
      </c>
      <c r="C58" s="159" t="s">
        <v>38</v>
      </c>
      <c r="D58" s="159" t="s">
        <v>300</v>
      </c>
      <c r="E58" s="159" t="s">
        <v>300</v>
      </c>
      <c r="F58" s="159" t="str">
        <f t="shared" si="0"/>
        <v>C_armraise_armraise</v>
      </c>
      <c r="G58" s="159"/>
      <c r="H58" s="159">
        <v>102</v>
      </c>
      <c r="I58" s="159">
        <v>0</v>
      </c>
      <c r="J58" s="159">
        <v>0</v>
      </c>
    </row>
    <row r="59" spans="1:10" x14ac:dyDescent="0.35">
      <c r="A59" s="160">
        <v>58</v>
      </c>
      <c r="B59" s="160" t="s">
        <v>308</v>
      </c>
      <c r="C59" s="160" t="s">
        <v>38</v>
      </c>
      <c r="D59" s="160" t="s">
        <v>299</v>
      </c>
      <c r="E59" s="160" t="s">
        <v>299</v>
      </c>
      <c r="F59" s="160" t="str">
        <f t="shared" si="0"/>
        <v>C_watch_watch</v>
      </c>
      <c r="G59" s="160"/>
      <c r="H59" s="160">
        <v>127</v>
      </c>
      <c r="I59" s="160">
        <v>0</v>
      </c>
      <c r="J59" s="160">
        <v>255</v>
      </c>
    </row>
    <row r="60" spans="1:10" x14ac:dyDescent="0.35">
      <c r="A60" s="161">
        <v>59</v>
      </c>
      <c r="B60" s="161" t="s">
        <v>309</v>
      </c>
      <c r="C60" s="161" t="s">
        <v>38</v>
      </c>
      <c r="D60" s="161" t="s">
        <v>293</v>
      </c>
      <c r="E60" s="161">
        <v>1</v>
      </c>
      <c r="F60" s="161" t="str">
        <f t="shared" si="0"/>
        <v>C_material_1</v>
      </c>
      <c r="G60" s="161">
        <v>13</v>
      </c>
      <c r="H60" s="161">
        <v>102</v>
      </c>
      <c r="I60" s="161">
        <v>0</v>
      </c>
      <c r="J60" s="161">
        <v>0</v>
      </c>
    </row>
    <row r="61" spans="1:10" x14ac:dyDescent="0.35">
      <c r="A61" s="161">
        <v>60</v>
      </c>
      <c r="B61" s="161" t="s">
        <v>309</v>
      </c>
      <c r="C61" s="161" t="s">
        <v>38</v>
      </c>
      <c r="D61" s="161" t="s">
        <v>293</v>
      </c>
      <c r="E61" s="161">
        <v>1</v>
      </c>
      <c r="F61" s="161" t="str">
        <f>CONCATENATE(C61,"_",D61,"_",E61)</f>
        <v>C_material_1</v>
      </c>
      <c r="G61" s="161">
        <v>13</v>
      </c>
      <c r="H61" s="161">
        <v>102</v>
      </c>
      <c r="I61" s="161">
        <v>0</v>
      </c>
      <c r="J61" s="161">
        <v>0</v>
      </c>
    </row>
    <row r="62" spans="1:10" x14ac:dyDescent="0.35">
      <c r="A62" s="161">
        <v>61</v>
      </c>
      <c r="B62" s="161" t="s">
        <v>309</v>
      </c>
      <c r="C62" s="161" t="s">
        <v>38</v>
      </c>
      <c r="D62" s="161" t="s">
        <v>293</v>
      </c>
      <c r="E62" s="161">
        <v>1</v>
      </c>
      <c r="F62" s="161" t="str">
        <f t="shared" si="0"/>
        <v>C_material_1</v>
      </c>
      <c r="G62" s="161">
        <v>13</v>
      </c>
      <c r="H62" s="161">
        <v>102</v>
      </c>
      <c r="I62" s="161">
        <v>0</v>
      </c>
      <c r="J62" s="161">
        <v>0</v>
      </c>
    </row>
    <row r="63" spans="1:10" x14ac:dyDescent="0.35">
      <c r="A63" s="161">
        <v>62</v>
      </c>
      <c r="B63" s="161" t="s">
        <v>309</v>
      </c>
      <c r="C63" s="161" t="s">
        <v>38</v>
      </c>
      <c r="D63" s="161" t="s">
        <v>293</v>
      </c>
      <c r="E63" s="161">
        <v>1</v>
      </c>
      <c r="F63" s="161" t="str">
        <f t="shared" si="0"/>
        <v>C_material_1</v>
      </c>
      <c r="G63" s="161">
        <v>13</v>
      </c>
      <c r="H63" s="161">
        <v>102</v>
      </c>
      <c r="I63" s="161">
        <v>0</v>
      </c>
      <c r="J63" s="161">
        <v>0</v>
      </c>
    </row>
    <row r="64" spans="1:10" x14ac:dyDescent="0.35">
      <c r="A64" s="172">
        <v>63</v>
      </c>
      <c r="B64" s="172" t="s">
        <v>309</v>
      </c>
      <c r="C64" s="172" t="s">
        <v>38</v>
      </c>
      <c r="D64" s="172" t="s">
        <v>293</v>
      </c>
      <c r="E64" s="172">
        <v>2</v>
      </c>
      <c r="F64" s="172" t="str">
        <f t="shared" si="0"/>
        <v>C_material_2</v>
      </c>
      <c r="G64" s="172">
        <v>14</v>
      </c>
      <c r="H64" s="172">
        <v>255</v>
      </c>
      <c r="I64" s="172">
        <v>255</v>
      </c>
      <c r="J64" s="172">
        <v>204</v>
      </c>
    </row>
    <row r="65" spans="1:10" x14ac:dyDescent="0.35">
      <c r="A65" s="172">
        <v>64</v>
      </c>
      <c r="B65" s="172" t="s">
        <v>309</v>
      </c>
      <c r="C65" s="172" t="s">
        <v>38</v>
      </c>
      <c r="D65" s="172" t="s">
        <v>293</v>
      </c>
      <c r="E65" s="172">
        <v>2</v>
      </c>
      <c r="F65" s="172" t="str">
        <f t="shared" si="0"/>
        <v>C_material_2</v>
      </c>
      <c r="G65" s="172">
        <v>14</v>
      </c>
      <c r="H65" s="172">
        <v>255</v>
      </c>
      <c r="I65" s="172">
        <v>255</v>
      </c>
      <c r="J65" s="172">
        <v>204</v>
      </c>
    </row>
    <row r="66" spans="1:10" x14ac:dyDescent="0.35">
      <c r="A66" s="172">
        <v>65</v>
      </c>
      <c r="B66" s="172" t="s">
        <v>309</v>
      </c>
      <c r="C66" s="172" t="s">
        <v>38</v>
      </c>
      <c r="D66" s="172" t="s">
        <v>293</v>
      </c>
      <c r="E66" s="172">
        <v>2</v>
      </c>
      <c r="F66" s="172" t="str">
        <f t="shared" si="0"/>
        <v>C_material_2</v>
      </c>
      <c r="G66" s="172">
        <v>14</v>
      </c>
      <c r="H66" s="172">
        <v>255</v>
      </c>
      <c r="I66" s="172">
        <v>255</v>
      </c>
      <c r="J66" s="172">
        <v>204</v>
      </c>
    </row>
    <row r="67" spans="1:10" x14ac:dyDescent="0.35">
      <c r="A67" s="172">
        <v>66</v>
      </c>
      <c r="B67" s="172" t="s">
        <v>309</v>
      </c>
      <c r="C67" s="172" t="s">
        <v>38</v>
      </c>
      <c r="D67" s="172" t="s">
        <v>293</v>
      </c>
      <c r="E67" s="172">
        <v>2</v>
      </c>
      <c r="F67" s="172" t="str">
        <f t="shared" ref="F67:F101" si="1">CONCATENATE(C67,"_",D67,"_",E67)</f>
        <v>C_material_2</v>
      </c>
      <c r="G67" s="172">
        <v>14</v>
      </c>
      <c r="H67" s="172">
        <v>255</v>
      </c>
      <c r="I67" s="172">
        <v>255</v>
      </c>
      <c r="J67" s="172">
        <v>204</v>
      </c>
    </row>
    <row r="68" spans="1:10" x14ac:dyDescent="0.35">
      <c r="A68" s="162">
        <v>67</v>
      </c>
      <c r="B68" s="162" t="s">
        <v>309</v>
      </c>
      <c r="C68" s="162" t="s">
        <v>38</v>
      </c>
      <c r="D68" s="162" t="s">
        <v>293</v>
      </c>
      <c r="E68" s="162">
        <v>3</v>
      </c>
      <c r="F68" s="162" t="str">
        <f t="shared" si="1"/>
        <v>C_material_3</v>
      </c>
      <c r="G68" s="162">
        <v>15</v>
      </c>
      <c r="H68" s="162">
        <v>64</v>
      </c>
      <c r="I68" s="162">
        <v>64</v>
      </c>
      <c r="J68" s="163">
        <v>64</v>
      </c>
    </row>
    <row r="69" spans="1:10" x14ac:dyDescent="0.35">
      <c r="A69" s="162">
        <v>68</v>
      </c>
      <c r="B69" s="162" t="s">
        <v>309</v>
      </c>
      <c r="C69" s="162" t="s">
        <v>38</v>
      </c>
      <c r="D69" s="162" t="s">
        <v>293</v>
      </c>
      <c r="E69" s="162">
        <v>3</v>
      </c>
      <c r="F69" s="162" t="str">
        <f>CONCATENATE(C69,"_",D69,"_",E69)</f>
        <v>C_material_3</v>
      </c>
      <c r="G69" s="162">
        <v>15</v>
      </c>
      <c r="H69" s="162">
        <v>64</v>
      </c>
      <c r="I69" s="162">
        <v>64</v>
      </c>
      <c r="J69" s="163">
        <v>64</v>
      </c>
    </row>
    <row r="70" spans="1:10" x14ac:dyDescent="0.35">
      <c r="A70" s="162">
        <v>69</v>
      </c>
      <c r="B70" s="162" t="s">
        <v>309</v>
      </c>
      <c r="C70" s="162" t="s">
        <v>38</v>
      </c>
      <c r="D70" s="162" t="s">
        <v>293</v>
      </c>
      <c r="E70" s="162">
        <v>3</v>
      </c>
      <c r="F70" s="162" t="str">
        <f t="shared" si="1"/>
        <v>C_material_3</v>
      </c>
      <c r="G70" s="162">
        <v>15</v>
      </c>
      <c r="H70" s="162">
        <v>64</v>
      </c>
      <c r="I70" s="162">
        <v>64</v>
      </c>
      <c r="J70" s="163">
        <v>64</v>
      </c>
    </row>
    <row r="71" spans="1:10" x14ac:dyDescent="0.35">
      <c r="A71" s="162">
        <v>70</v>
      </c>
      <c r="B71" s="162" t="s">
        <v>309</v>
      </c>
      <c r="C71" s="162" t="s">
        <v>38</v>
      </c>
      <c r="D71" s="162" t="s">
        <v>293</v>
      </c>
      <c r="E71" s="162">
        <v>3</v>
      </c>
      <c r="F71" s="162" t="str">
        <f t="shared" si="1"/>
        <v>C_material_3</v>
      </c>
      <c r="G71" s="162">
        <v>15</v>
      </c>
      <c r="H71" s="162">
        <v>64</v>
      </c>
      <c r="I71" s="162">
        <v>64</v>
      </c>
      <c r="J71" s="163">
        <v>64</v>
      </c>
    </row>
    <row r="72" spans="1:10" x14ac:dyDescent="0.35">
      <c r="A72" s="164">
        <v>71</v>
      </c>
      <c r="B72" s="164" t="s">
        <v>309</v>
      </c>
      <c r="C72" s="164" t="s">
        <v>38</v>
      </c>
      <c r="D72" s="164" t="s">
        <v>293</v>
      </c>
      <c r="E72" s="164">
        <v>4</v>
      </c>
      <c r="F72" s="164" t="str">
        <f t="shared" si="1"/>
        <v>C_material_4</v>
      </c>
      <c r="G72" s="164">
        <v>16</v>
      </c>
      <c r="H72" s="164">
        <v>102</v>
      </c>
      <c r="I72" s="164">
        <v>102</v>
      </c>
      <c r="J72" s="164">
        <v>255</v>
      </c>
    </row>
    <row r="73" spans="1:10" x14ac:dyDescent="0.35">
      <c r="A73" s="164">
        <v>72</v>
      </c>
      <c r="B73" s="164" t="s">
        <v>309</v>
      </c>
      <c r="C73" s="164" t="s">
        <v>38</v>
      </c>
      <c r="D73" s="164" t="s">
        <v>293</v>
      </c>
      <c r="E73" s="164">
        <v>4</v>
      </c>
      <c r="F73" s="164" t="str">
        <f t="shared" si="1"/>
        <v>C_material_4</v>
      </c>
      <c r="G73" s="164">
        <v>16</v>
      </c>
      <c r="H73" s="164">
        <v>102</v>
      </c>
      <c r="I73" s="164">
        <v>102</v>
      </c>
      <c r="J73" s="164">
        <v>255</v>
      </c>
    </row>
    <row r="74" spans="1:10" x14ac:dyDescent="0.35">
      <c r="A74" s="164">
        <v>73</v>
      </c>
      <c r="B74" s="164" t="s">
        <v>309</v>
      </c>
      <c r="C74" s="164" t="s">
        <v>38</v>
      </c>
      <c r="D74" s="164" t="s">
        <v>293</v>
      </c>
      <c r="E74" s="164">
        <v>4</v>
      </c>
      <c r="F74" s="164" t="str">
        <f t="shared" si="1"/>
        <v>C_material_4</v>
      </c>
      <c r="G74" s="164">
        <v>16</v>
      </c>
      <c r="H74" s="164">
        <v>102</v>
      </c>
      <c r="I74" s="164">
        <v>102</v>
      </c>
      <c r="J74" s="164">
        <v>255</v>
      </c>
    </row>
    <row r="75" spans="1:10" x14ac:dyDescent="0.35">
      <c r="A75" s="164">
        <v>74</v>
      </c>
      <c r="B75" s="164" t="s">
        <v>309</v>
      </c>
      <c r="C75" s="164" t="s">
        <v>38</v>
      </c>
      <c r="D75" s="164" t="s">
        <v>293</v>
      </c>
      <c r="E75" s="164">
        <v>4</v>
      </c>
      <c r="F75" s="164" t="str">
        <f t="shared" si="1"/>
        <v>C_material_4</v>
      </c>
      <c r="G75" s="164">
        <v>16</v>
      </c>
      <c r="H75" s="164">
        <v>102</v>
      </c>
      <c r="I75" s="164">
        <v>102</v>
      </c>
      <c r="J75" s="164">
        <v>255</v>
      </c>
    </row>
    <row r="76" spans="1:10" x14ac:dyDescent="0.35">
      <c r="A76" s="165">
        <v>75</v>
      </c>
      <c r="B76" s="165" t="s">
        <v>308</v>
      </c>
      <c r="C76" s="165" t="s">
        <v>39</v>
      </c>
      <c r="D76" s="165" t="s">
        <v>296</v>
      </c>
      <c r="E76" s="165" t="s">
        <v>294</v>
      </c>
      <c r="F76" s="165" t="str">
        <f t="shared" si="1"/>
        <v>D_person_front</v>
      </c>
      <c r="G76" s="165">
        <v>17</v>
      </c>
      <c r="H76" s="153">
        <v>51</v>
      </c>
      <c r="I76" s="153">
        <v>255</v>
      </c>
      <c r="J76" s="153">
        <v>51</v>
      </c>
    </row>
    <row r="77" spans="1:10" x14ac:dyDescent="0.35">
      <c r="A77" s="165">
        <v>76</v>
      </c>
      <c r="B77" s="165" t="s">
        <v>308</v>
      </c>
      <c r="C77" s="165" t="s">
        <v>39</v>
      </c>
      <c r="D77" s="165" t="s">
        <v>296</v>
      </c>
      <c r="E77" s="165" t="s">
        <v>295</v>
      </c>
      <c r="F77" s="165" t="str">
        <f t="shared" si="1"/>
        <v>D_person_back</v>
      </c>
      <c r="G77" s="165">
        <v>17</v>
      </c>
      <c r="H77" s="153">
        <v>51</v>
      </c>
      <c r="I77" s="153">
        <v>255</v>
      </c>
      <c r="J77" s="153">
        <v>51</v>
      </c>
    </row>
    <row r="78" spans="1:10" x14ac:dyDescent="0.35">
      <c r="A78" s="167">
        <v>77</v>
      </c>
      <c r="B78" s="167" t="s">
        <v>308</v>
      </c>
      <c r="C78" s="167" t="s">
        <v>39</v>
      </c>
      <c r="D78" s="167" t="s">
        <v>300</v>
      </c>
      <c r="E78" s="167" t="s">
        <v>300</v>
      </c>
      <c r="F78" s="167" t="str">
        <f t="shared" si="1"/>
        <v>D_armraise_armraise</v>
      </c>
      <c r="G78" s="167"/>
      <c r="H78" s="167">
        <v>153</v>
      </c>
      <c r="I78" s="167">
        <v>0</v>
      </c>
      <c r="J78" s="167">
        <v>0</v>
      </c>
    </row>
    <row r="79" spans="1:10" x14ac:dyDescent="0.35">
      <c r="A79" s="168">
        <v>78</v>
      </c>
      <c r="B79" s="168" t="s">
        <v>308</v>
      </c>
      <c r="C79" s="168" t="s">
        <v>39</v>
      </c>
      <c r="D79" s="168" t="s">
        <v>299</v>
      </c>
      <c r="E79" s="168" t="s">
        <v>299</v>
      </c>
      <c r="F79" s="168" t="str">
        <f t="shared" si="1"/>
        <v>D_watch_watch</v>
      </c>
      <c r="G79" s="168"/>
      <c r="H79" s="168">
        <v>255</v>
      </c>
      <c r="I79" s="168">
        <v>229</v>
      </c>
      <c r="J79" s="168">
        <v>255</v>
      </c>
    </row>
    <row r="80" spans="1:10" x14ac:dyDescent="0.35">
      <c r="A80" s="169">
        <v>79</v>
      </c>
      <c r="B80" s="169" t="s">
        <v>309</v>
      </c>
      <c r="C80" s="169" t="s">
        <v>39</v>
      </c>
      <c r="D80" s="169" t="s">
        <v>293</v>
      </c>
      <c r="E80" s="169">
        <v>1</v>
      </c>
      <c r="F80" s="169" t="str">
        <f t="shared" si="1"/>
        <v>D_material_1</v>
      </c>
      <c r="G80" s="169">
        <v>18</v>
      </c>
      <c r="H80" s="169">
        <v>255</v>
      </c>
      <c r="I80" s="169">
        <v>204</v>
      </c>
      <c r="J80" s="169">
        <v>204</v>
      </c>
    </row>
    <row r="81" spans="1:10" x14ac:dyDescent="0.35">
      <c r="A81" s="169">
        <v>80</v>
      </c>
      <c r="B81" s="169" t="s">
        <v>309</v>
      </c>
      <c r="C81" s="169" t="s">
        <v>39</v>
      </c>
      <c r="D81" s="169" t="s">
        <v>293</v>
      </c>
      <c r="E81" s="169">
        <v>1</v>
      </c>
      <c r="F81" s="169" t="str">
        <f t="shared" si="1"/>
        <v>D_material_1</v>
      </c>
      <c r="G81" s="169">
        <v>18</v>
      </c>
      <c r="H81" s="169">
        <v>255</v>
      </c>
      <c r="I81" s="169">
        <v>204</v>
      </c>
      <c r="J81" s="169">
        <v>204</v>
      </c>
    </row>
    <row r="82" spans="1:10" x14ac:dyDescent="0.35">
      <c r="A82" s="169">
        <v>81</v>
      </c>
      <c r="B82" s="169" t="s">
        <v>309</v>
      </c>
      <c r="C82" s="169" t="s">
        <v>39</v>
      </c>
      <c r="D82" s="169" t="s">
        <v>293</v>
      </c>
      <c r="E82" s="169">
        <v>1</v>
      </c>
      <c r="F82" s="169" t="str">
        <f t="shared" si="1"/>
        <v>D_material_1</v>
      </c>
      <c r="G82" s="169">
        <v>18</v>
      </c>
      <c r="H82" s="169">
        <v>255</v>
      </c>
      <c r="I82" s="169">
        <v>204</v>
      </c>
      <c r="J82" s="169">
        <v>204</v>
      </c>
    </row>
    <row r="83" spans="1:10" x14ac:dyDescent="0.35">
      <c r="A83" s="169">
        <v>82</v>
      </c>
      <c r="B83" s="169" t="s">
        <v>309</v>
      </c>
      <c r="C83" s="169" t="s">
        <v>39</v>
      </c>
      <c r="D83" s="169" t="s">
        <v>293</v>
      </c>
      <c r="E83" s="169">
        <v>1</v>
      </c>
      <c r="F83" s="169" t="str">
        <f t="shared" si="1"/>
        <v>D_material_1</v>
      </c>
      <c r="G83" s="169">
        <v>18</v>
      </c>
      <c r="H83" s="169">
        <v>255</v>
      </c>
      <c r="I83" s="169">
        <v>204</v>
      </c>
      <c r="J83" s="169">
        <v>204</v>
      </c>
    </row>
    <row r="84" spans="1:10" x14ac:dyDescent="0.35">
      <c r="A84" s="170">
        <v>83</v>
      </c>
      <c r="B84" s="170" t="s">
        <v>309</v>
      </c>
      <c r="C84" s="170" t="s">
        <v>39</v>
      </c>
      <c r="D84" s="170" t="s">
        <v>293</v>
      </c>
      <c r="E84" s="170">
        <v>2</v>
      </c>
      <c r="F84" s="170" t="str">
        <f t="shared" si="1"/>
        <v>D_material_2</v>
      </c>
      <c r="G84" s="170">
        <v>19</v>
      </c>
      <c r="H84" s="170">
        <v>0</v>
      </c>
      <c r="I84" s="170">
        <v>102</v>
      </c>
      <c r="J84" s="170">
        <v>204</v>
      </c>
    </row>
    <row r="85" spans="1:10" x14ac:dyDescent="0.35">
      <c r="A85" s="170">
        <v>84</v>
      </c>
      <c r="B85" s="170" t="s">
        <v>309</v>
      </c>
      <c r="C85" s="170" t="s">
        <v>39</v>
      </c>
      <c r="D85" s="170" t="s">
        <v>293</v>
      </c>
      <c r="E85" s="170">
        <v>2</v>
      </c>
      <c r="F85" s="170" t="str">
        <f t="shared" si="1"/>
        <v>D_material_2</v>
      </c>
      <c r="G85" s="170">
        <v>19</v>
      </c>
      <c r="H85" s="170">
        <v>0</v>
      </c>
      <c r="I85" s="170">
        <v>102</v>
      </c>
      <c r="J85" s="170">
        <v>204</v>
      </c>
    </row>
    <row r="86" spans="1:10" x14ac:dyDescent="0.35">
      <c r="A86" s="170">
        <v>85</v>
      </c>
      <c r="B86" s="170" t="s">
        <v>309</v>
      </c>
      <c r="C86" s="170" t="s">
        <v>39</v>
      </c>
      <c r="D86" s="170" t="s">
        <v>293</v>
      </c>
      <c r="E86" s="170">
        <v>2</v>
      </c>
      <c r="F86" s="170" t="str">
        <f t="shared" si="1"/>
        <v>D_material_2</v>
      </c>
      <c r="G86" s="170">
        <v>19</v>
      </c>
      <c r="H86" s="170">
        <v>0</v>
      </c>
      <c r="I86" s="170">
        <v>102</v>
      </c>
      <c r="J86" s="170">
        <v>204</v>
      </c>
    </row>
    <row r="87" spans="1:10" x14ac:dyDescent="0.35">
      <c r="A87" s="170">
        <v>86</v>
      </c>
      <c r="B87" s="170" t="s">
        <v>309</v>
      </c>
      <c r="C87" s="170" t="s">
        <v>39</v>
      </c>
      <c r="D87" s="170" t="s">
        <v>293</v>
      </c>
      <c r="E87" s="170">
        <v>2</v>
      </c>
      <c r="F87" s="170" t="str">
        <f t="shared" si="1"/>
        <v>D_material_2</v>
      </c>
      <c r="G87" s="170">
        <v>19</v>
      </c>
      <c r="H87" s="170">
        <v>0</v>
      </c>
      <c r="I87" s="170">
        <v>102</v>
      </c>
      <c r="J87" s="170">
        <v>204</v>
      </c>
    </row>
    <row r="88" spans="1:10" x14ac:dyDescent="0.35">
      <c r="A88" s="171">
        <v>87</v>
      </c>
      <c r="B88" s="171" t="s">
        <v>309</v>
      </c>
      <c r="C88" s="171" t="s">
        <v>39</v>
      </c>
      <c r="D88" s="171" t="s">
        <v>293</v>
      </c>
      <c r="E88" s="171">
        <v>3</v>
      </c>
      <c r="F88" s="171" t="str">
        <f t="shared" si="1"/>
        <v>D_material_3</v>
      </c>
      <c r="G88" s="171">
        <v>20</v>
      </c>
      <c r="H88" s="171">
        <v>153</v>
      </c>
      <c r="I88" s="171">
        <v>255</v>
      </c>
      <c r="J88" s="171">
        <v>153</v>
      </c>
    </row>
    <row r="89" spans="1:10" x14ac:dyDescent="0.35">
      <c r="A89" s="171">
        <v>88</v>
      </c>
      <c r="B89" s="171" t="s">
        <v>309</v>
      </c>
      <c r="C89" s="171" t="s">
        <v>39</v>
      </c>
      <c r="D89" s="171" t="s">
        <v>293</v>
      </c>
      <c r="E89" s="171">
        <v>3</v>
      </c>
      <c r="F89" s="171" t="str">
        <f t="shared" si="1"/>
        <v>D_material_3</v>
      </c>
      <c r="G89" s="171">
        <v>20</v>
      </c>
      <c r="H89" s="171">
        <v>153</v>
      </c>
      <c r="I89" s="171">
        <v>255</v>
      </c>
      <c r="J89" s="171">
        <v>153</v>
      </c>
    </row>
    <row r="90" spans="1:10" x14ac:dyDescent="0.35">
      <c r="A90" s="171">
        <v>89</v>
      </c>
      <c r="B90" s="171" t="s">
        <v>309</v>
      </c>
      <c r="C90" s="171" t="s">
        <v>39</v>
      </c>
      <c r="D90" s="171" t="s">
        <v>293</v>
      </c>
      <c r="E90" s="171">
        <v>3</v>
      </c>
      <c r="F90" s="171" t="str">
        <f t="shared" si="1"/>
        <v>D_material_3</v>
      </c>
      <c r="G90" s="171">
        <v>20</v>
      </c>
      <c r="H90" s="171">
        <v>153</v>
      </c>
      <c r="I90" s="171">
        <v>255</v>
      </c>
      <c r="J90" s="171">
        <v>153</v>
      </c>
    </row>
    <row r="91" spans="1:10" x14ac:dyDescent="0.35">
      <c r="A91" s="171">
        <v>90</v>
      </c>
      <c r="B91" s="171" t="s">
        <v>309</v>
      </c>
      <c r="C91" s="171" t="s">
        <v>39</v>
      </c>
      <c r="D91" s="171" t="s">
        <v>293</v>
      </c>
      <c r="E91" s="171">
        <v>3</v>
      </c>
      <c r="F91" s="171" t="str">
        <f t="shared" si="1"/>
        <v>D_material_3</v>
      </c>
      <c r="G91" s="171">
        <v>20</v>
      </c>
      <c r="H91" s="171">
        <v>153</v>
      </c>
      <c r="I91" s="171">
        <v>255</v>
      </c>
      <c r="J91" s="171">
        <v>153</v>
      </c>
    </row>
    <row r="92" spans="1:10" x14ac:dyDescent="0.35">
      <c r="A92" s="174">
        <v>91</v>
      </c>
      <c r="B92" s="174" t="s">
        <v>309</v>
      </c>
      <c r="C92" s="174" t="s">
        <v>39</v>
      </c>
      <c r="D92" s="174" t="s">
        <v>293</v>
      </c>
      <c r="E92" s="174">
        <v>4</v>
      </c>
      <c r="F92" s="174" t="str">
        <f t="shared" si="1"/>
        <v>D_material_4</v>
      </c>
      <c r="G92" s="174">
        <v>21</v>
      </c>
      <c r="H92" s="174">
        <v>51</v>
      </c>
      <c r="I92" s="174">
        <v>0</v>
      </c>
      <c r="J92" s="174">
        <v>51</v>
      </c>
    </row>
    <row r="93" spans="1:10" x14ac:dyDescent="0.35">
      <c r="A93" s="174">
        <v>92</v>
      </c>
      <c r="B93" s="174" t="s">
        <v>309</v>
      </c>
      <c r="C93" s="174" t="s">
        <v>39</v>
      </c>
      <c r="D93" s="174" t="s">
        <v>293</v>
      </c>
      <c r="E93" s="174">
        <v>4</v>
      </c>
      <c r="F93" s="174" t="str">
        <f t="shared" si="1"/>
        <v>D_material_4</v>
      </c>
      <c r="G93" s="174">
        <v>21</v>
      </c>
      <c r="H93" s="174">
        <v>51</v>
      </c>
      <c r="I93" s="174">
        <v>0</v>
      </c>
      <c r="J93" s="174">
        <v>51</v>
      </c>
    </row>
    <row r="94" spans="1:10" x14ac:dyDescent="0.35">
      <c r="A94" s="174">
        <v>93</v>
      </c>
      <c r="B94" s="174" t="s">
        <v>309</v>
      </c>
      <c r="C94" s="174" t="s">
        <v>39</v>
      </c>
      <c r="D94" s="174" t="s">
        <v>293</v>
      </c>
      <c r="E94" s="174">
        <v>4</v>
      </c>
      <c r="F94" s="174" t="str">
        <f t="shared" si="1"/>
        <v>D_material_4</v>
      </c>
      <c r="G94" s="174">
        <v>21</v>
      </c>
      <c r="H94" s="174">
        <v>51</v>
      </c>
      <c r="I94" s="174">
        <v>0</v>
      </c>
      <c r="J94" s="174">
        <v>51</v>
      </c>
    </row>
    <row r="95" spans="1:10" x14ac:dyDescent="0.35">
      <c r="A95" s="174">
        <v>94</v>
      </c>
      <c r="B95" s="174" t="s">
        <v>309</v>
      </c>
      <c r="C95" s="174" t="s">
        <v>39</v>
      </c>
      <c r="D95" s="174" t="s">
        <v>293</v>
      </c>
      <c r="E95" s="174">
        <v>4</v>
      </c>
      <c r="F95" s="174" t="str">
        <f t="shared" si="1"/>
        <v>D_material_4</v>
      </c>
      <c r="G95" s="174">
        <v>21</v>
      </c>
      <c r="H95" s="174">
        <v>51</v>
      </c>
      <c r="I95" s="174">
        <v>0</v>
      </c>
      <c r="J95" s="174">
        <v>51</v>
      </c>
    </row>
    <row r="96" spans="1:10" x14ac:dyDescent="0.35">
      <c r="A96" s="139">
        <v>95</v>
      </c>
      <c r="B96" s="139" t="s">
        <v>308</v>
      </c>
      <c r="C96" s="139" t="s">
        <v>314</v>
      </c>
      <c r="D96" s="139" t="s">
        <v>314</v>
      </c>
      <c r="E96" s="139" t="s">
        <v>294</v>
      </c>
      <c r="F96" s="139" t="str">
        <f t="shared" si="1"/>
        <v>test_test_front</v>
      </c>
      <c r="G96" s="139">
        <v>22</v>
      </c>
      <c r="H96" s="139">
        <v>255</v>
      </c>
      <c r="I96" s="139">
        <v>102</v>
      </c>
      <c r="J96" s="139">
        <v>255</v>
      </c>
    </row>
    <row r="97" spans="1:10" x14ac:dyDescent="0.35">
      <c r="A97" s="139">
        <v>96</v>
      </c>
      <c r="B97" s="139" t="s">
        <v>308</v>
      </c>
      <c r="C97" s="139" t="s">
        <v>314</v>
      </c>
      <c r="D97" s="139" t="s">
        <v>314</v>
      </c>
      <c r="E97" s="139" t="s">
        <v>295</v>
      </c>
      <c r="F97" s="139" t="str">
        <f t="shared" si="1"/>
        <v>test_test_back</v>
      </c>
      <c r="G97" s="139">
        <v>22</v>
      </c>
      <c r="H97" s="139">
        <v>255</v>
      </c>
      <c r="I97" s="139">
        <v>102</v>
      </c>
      <c r="J97" s="139">
        <v>255</v>
      </c>
    </row>
    <row r="98" spans="1:10" x14ac:dyDescent="0.35">
      <c r="A98" s="139">
        <v>97</v>
      </c>
      <c r="B98" s="139" t="s">
        <v>309</v>
      </c>
      <c r="C98" s="139" t="s">
        <v>314</v>
      </c>
      <c r="D98" s="139" t="s">
        <v>314</v>
      </c>
      <c r="E98" s="139">
        <v>1</v>
      </c>
      <c r="F98" s="139" t="str">
        <f t="shared" si="1"/>
        <v>test_test_1</v>
      </c>
      <c r="G98" s="139">
        <v>23</v>
      </c>
      <c r="H98" s="139">
        <v>255</v>
      </c>
      <c r="I98" s="139">
        <v>102</v>
      </c>
      <c r="J98" s="139">
        <v>255</v>
      </c>
    </row>
    <row r="99" spans="1:10" x14ac:dyDescent="0.35">
      <c r="A99" s="139">
        <v>98</v>
      </c>
      <c r="B99" s="139" t="s">
        <v>309</v>
      </c>
      <c r="C99" s="139" t="s">
        <v>314</v>
      </c>
      <c r="D99" s="139" t="s">
        <v>314</v>
      </c>
      <c r="E99" s="139">
        <v>2</v>
      </c>
      <c r="F99" s="139" t="str">
        <f t="shared" si="1"/>
        <v>test_test_2</v>
      </c>
      <c r="G99" s="139">
        <v>23</v>
      </c>
      <c r="H99" s="139">
        <v>255</v>
      </c>
      <c r="I99" s="139">
        <v>102</v>
      </c>
      <c r="J99" s="139">
        <v>255</v>
      </c>
    </row>
    <row r="100" spans="1:10" x14ac:dyDescent="0.35">
      <c r="A100" s="139">
        <v>99</v>
      </c>
      <c r="B100" s="139" t="s">
        <v>309</v>
      </c>
      <c r="C100" s="139" t="s">
        <v>314</v>
      </c>
      <c r="D100" s="139" t="s">
        <v>314</v>
      </c>
      <c r="E100" s="139">
        <v>3</v>
      </c>
      <c r="F100" s="139" t="str">
        <f t="shared" si="1"/>
        <v>test_test_3</v>
      </c>
      <c r="G100" s="139">
        <v>23</v>
      </c>
      <c r="H100" s="139">
        <v>255</v>
      </c>
      <c r="I100" s="139">
        <v>102</v>
      </c>
      <c r="J100" s="139">
        <v>255</v>
      </c>
    </row>
    <row r="101" spans="1:10" x14ac:dyDescent="0.35">
      <c r="A101" s="139">
        <v>100</v>
      </c>
      <c r="B101" s="139" t="s">
        <v>309</v>
      </c>
      <c r="C101" s="139" t="s">
        <v>314</v>
      </c>
      <c r="D101" s="139" t="s">
        <v>314</v>
      </c>
      <c r="E101" s="139">
        <v>4</v>
      </c>
      <c r="F101" s="139" t="str">
        <f t="shared" si="1"/>
        <v>test_test_4</v>
      </c>
      <c r="G101" s="139">
        <v>23</v>
      </c>
      <c r="H101" s="139">
        <v>255</v>
      </c>
      <c r="I101" s="139">
        <v>102</v>
      </c>
      <c r="J101" s="139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5"/>
  <sheetViews>
    <sheetView zoomScaleNormal="100" workbookViewId="0">
      <pane ySplit="1" topLeftCell="A21" activePane="bottomLeft" state="frozen"/>
      <selection pane="bottomLeft" activeCell="G53" sqref="G53"/>
    </sheetView>
  </sheetViews>
  <sheetFormatPr baseColWidth="10" defaultRowHeight="14.5" x14ac:dyDescent="0.35"/>
  <cols>
    <col min="4" max="4" width="22.26953125" bestFit="1" customWidth="1"/>
    <col min="5" max="5" width="22.26953125" customWidth="1"/>
    <col min="6" max="6" width="13.81640625" bestFit="1" customWidth="1"/>
    <col min="7" max="7" width="43.1796875" bestFit="1" customWidth="1"/>
    <col min="8" max="8" width="21.54296875" bestFit="1" customWidth="1"/>
  </cols>
  <sheetData>
    <row r="1" spans="1:7" ht="16" thickBot="1" x14ac:dyDescent="0.4">
      <c r="A1" s="4" t="s">
        <v>19</v>
      </c>
      <c r="B1" s="4" t="s">
        <v>0</v>
      </c>
      <c r="C1" s="4" t="s">
        <v>1</v>
      </c>
      <c r="D1" s="4" t="s">
        <v>15</v>
      </c>
      <c r="E1" s="4" t="s">
        <v>334</v>
      </c>
      <c r="F1" s="4" t="s">
        <v>85</v>
      </c>
      <c r="G1" s="4" t="s">
        <v>42</v>
      </c>
    </row>
    <row r="2" spans="1:7" s="24" customFormat="1" ht="15.5" x14ac:dyDescent="0.35">
      <c r="A2" s="22">
        <v>0</v>
      </c>
      <c r="B2" s="18" t="s">
        <v>33</v>
      </c>
      <c r="C2" s="18" t="s">
        <v>47</v>
      </c>
      <c r="D2" s="22" t="s">
        <v>330</v>
      </c>
      <c r="E2" s="183">
        <f>-E3</f>
        <v>0</v>
      </c>
      <c r="F2" s="22" t="s">
        <v>87</v>
      </c>
      <c r="G2" s="18" t="str">
        <f>CONCATENATE(B2,"_",C2,"_",D2,"_",F2)</f>
        <v xml:space="preserve">Study1_pilot_marker_test_front_cam1 </v>
      </c>
    </row>
    <row r="3" spans="1:7" s="24" customFormat="1" ht="15.5" x14ac:dyDescent="0.35">
      <c r="A3" s="22">
        <v>0</v>
      </c>
      <c r="B3" s="18" t="s">
        <v>33</v>
      </c>
      <c r="C3" s="18" t="s">
        <v>47</v>
      </c>
      <c r="D3" s="22" t="s">
        <v>331</v>
      </c>
      <c r="E3" s="183">
        <f t="shared" ref="E3:E4" si="0">-E4</f>
        <v>0</v>
      </c>
      <c r="F3" s="22" t="s">
        <v>87</v>
      </c>
      <c r="G3" s="18" t="str">
        <f>CONCATENATE(B3,"_",C3,"_",D3,"_",F3)</f>
        <v xml:space="preserve">Study1_pilot_marker_test_front_back_cam1 </v>
      </c>
    </row>
    <row r="4" spans="1:7" s="24" customFormat="1" ht="15.5" x14ac:dyDescent="0.35">
      <c r="A4" s="22">
        <v>0</v>
      </c>
      <c r="B4" s="18" t="s">
        <v>33</v>
      </c>
      <c r="C4" s="18" t="s">
        <v>47</v>
      </c>
      <c r="D4" s="22" t="s">
        <v>332</v>
      </c>
      <c r="E4" s="183">
        <f t="shared" si="0"/>
        <v>0</v>
      </c>
      <c r="F4" s="22" t="s">
        <v>87</v>
      </c>
      <c r="G4" s="18" t="str">
        <f>CONCATENATE(B4,"_",C4,"_",D4,"_",F4)</f>
        <v xml:space="preserve">Study1_pilot_marker_test_front_board_cam1 </v>
      </c>
    </row>
    <row r="5" spans="1:7" s="180" customFormat="1" x14ac:dyDescent="0.35"/>
    <row r="6" spans="1:7" ht="15.5" x14ac:dyDescent="0.35">
      <c r="A6" s="14">
        <v>1</v>
      </c>
      <c r="B6" s="14" t="s">
        <v>33</v>
      </c>
      <c r="C6" s="14" t="s">
        <v>47</v>
      </c>
      <c r="D6" s="14" t="s">
        <v>34</v>
      </c>
      <c r="E6" s="14" t="s">
        <v>335</v>
      </c>
      <c r="F6" s="15" t="s">
        <v>86</v>
      </c>
      <c r="G6" s="14" t="str">
        <f>CONCATENATE(B6,"_",C6,"_",D6,"_",E6,"_",F6)</f>
        <v xml:space="preserve">Study1_pilot_expert_personA_glasses </v>
      </c>
    </row>
    <row r="7" spans="1:7" ht="15.5" x14ac:dyDescent="0.35">
      <c r="A7" s="14">
        <v>1</v>
      </c>
      <c r="B7" s="14" t="s">
        <v>33</v>
      </c>
      <c r="C7" s="14" t="s">
        <v>47</v>
      </c>
      <c r="D7" s="14" t="s">
        <v>34</v>
      </c>
      <c r="E7" s="14" t="s">
        <v>335</v>
      </c>
      <c r="F7" s="15" t="s">
        <v>87</v>
      </c>
      <c r="G7" s="14" t="str">
        <f t="shared" ref="G7:G29" si="1">CONCATENATE(B7,"_",C7,"_",D7,"_",E7,"_",F7)</f>
        <v xml:space="preserve">Study1_pilot_expert_personA_cam1 </v>
      </c>
    </row>
    <row r="8" spans="1:7" ht="15.5" x14ac:dyDescent="0.35">
      <c r="A8" s="14">
        <v>1</v>
      </c>
      <c r="B8" s="14" t="s">
        <v>33</v>
      </c>
      <c r="C8" s="14" t="s">
        <v>47</v>
      </c>
      <c r="D8" s="14" t="s">
        <v>34</v>
      </c>
      <c r="E8" s="14" t="s">
        <v>335</v>
      </c>
      <c r="F8" s="15" t="s">
        <v>88</v>
      </c>
      <c r="G8" s="14" t="str">
        <f t="shared" si="1"/>
        <v>Study1_pilot_expert_personA_cam2</v>
      </c>
    </row>
    <row r="9" spans="1:7" ht="15.5" x14ac:dyDescent="0.35">
      <c r="A9" s="14">
        <v>1</v>
      </c>
      <c r="B9" s="14" t="s">
        <v>33</v>
      </c>
      <c r="C9" s="14" t="s">
        <v>47</v>
      </c>
      <c r="D9" s="14" t="s">
        <v>34</v>
      </c>
      <c r="E9" s="14" t="s">
        <v>335</v>
      </c>
      <c r="F9" s="15" t="s">
        <v>89</v>
      </c>
      <c r="G9" s="14" t="str">
        <f t="shared" si="1"/>
        <v>Study1_pilot_expert_personA_cam3</v>
      </c>
    </row>
    <row r="10" spans="1:7" ht="15.5" x14ac:dyDescent="0.35">
      <c r="A10" s="14">
        <v>1</v>
      </c>
      <c r="B10" s="14" t="s">
        <v>33</v>
      </c>
      <c r="C10" s="14" t="s">
        <v>47</v>
      </c>
      <c r="D10" s="14" t="s">
        <v>34</v>
      </c>
      <c r="E10" s="14" t="s">
        <v>335</v>
      </c>
      <c r="F10" s="15" t="s">
        <v>90</v>
      </c>
      <c r="G10" s="14" t="str">
        <f t="shared" si="1"/>
        <v>Study1_pilot_expert_personA_cam4</v>
      </c>
    </row>
    <row r="11" spans="1:7" ht="15.5" x14ac:dyDescent="0.35">
      <c r="A11" s="14">
        <v>1</v>
      </c>
      <c r="B11" s="14" t="s">
        <v>33</v>
      </c>
      <c r="C11" s="14" t="s">
        <v>47</v>
      </c>
      <c r="D11" s="14" t="s">
        <v>34</v>
      </c>
      <c r="E11" s="14" t="s">
        <v>335</v>
      </c>
      <c r="F11" s="15" t="s">
        <v>91</v>
      </c>
      <c r="G11" s="14" t="str">
        <f t="shared" si="1"/>
        <v xml:space="preserve">Study1_pilot_expert_personA_ambient </v>
      </c>
    </row>
    <row r="12" spans="1:7" ht="15.5" x14ac:dyDescent="0.35">
      <c r="A12" s="21">
        <v>2</v>
      </c>
      <c r="B12" s="21" t="s">
        <v>33</v>
      </c>
      <c r="C12" s="21" t="s">
        <v>47</v>
      </c>
      <c r="D12" s="21" t="s">
        <v>44</v>
      </c>
      <c r="E12" s="21" t="s">
        <v>336</v>
      </c>
      <c r="F12" s="20" t="s">
        <v>86</v>
      </c>
      <c r="G12" s="21" t="str">
        <f t="shared" si="1"/>
        <v xml:space="preserve">Study1_pilot_novice_personB_glasses </v>
      </c>
    </row>
    <row r="13" spans="1:7" ht="15.5" x14ac:dyDescent="0.35">
      <c r="A13" s="21">
        <v>2</v>
      </c>
      <c r="B13" s="21" t="s">
        <v>33</v>
      </c>
      <c r="C13" s="21" t="s">
        <v>47</v>
      </c>
      <c r="D13" s="21" t="s">
        <v>44</v>
      </c>
      <c r="E13" s="21" t="s">
        <v>336</v>
      </c>
      <c r="F13" s="20" t="s">
        <v>87</v>
      </c>
      <c r="G13" s="21" t="str">
        <f t="shared" si="1"/>
        <v xml:space="preserve">Study1_pilot_novice_personB_cam1 </v>
      </c>
    </row>
    <row r="14" spans="1:7" ht="15.5" x14ac:dyDescent="0.35">
      <c r="A14" s="21">
        <v>2</v>
      </c>
      <c r="B14" s="21" t="s">
        <v>33</v>
      </c>
      <c r="C14" s="21" t="s">
        <v>47</v>
      </c>
      <c r="D14" s="21" t="s">
        <v>44</v>
      </c>
      <c r="E14" s="21" t="s">
        <v>336</v>
      </c>
      <c r="F14" s="20" t="s">
        <v>88</v>
      </c>
      <c r="G14" s="21" t="str">
        <f t="shared" si="1"/>
        <v>Study1_pilot_novice_personB_cam2</v>
      </c>
    </row>
    <row r="15" spans="1:7" ht="15.5" x14ac:dyDescent="0.35">
      <c r="A15" s="21">
        <v>2</v>
      </c>
      <c r="B15" s="21" t="s">
        <v>33</v>
      </c>
      <c r="C15" s="21" t="s">
        <v>47</v>
      </c>
      <c r="D15" s="21" t="s">
        <v>44</v>
      </c>
      <c r="E15" s="21" t="s">
        <v>336</v>
      </c>
      <c r="F15" s="20" t="s">
        <v>89</v>
      </c>
      <c r="G15" s="21" t="str">
        <f t="shared" si="1"/>
        <v>Study1_pilot_novice_personB_cam3</v>
      </c>
    </row>
    <row r="16" spans="1:7" ht="15.5" x14ac:dyDescent="0.35">
      <c r="A16" s="21">
        <v>2</v>
      </c>
      <c r="B16" s="21" t="s">
        <v>33</v>
      </c>
      <c r="C16" s="21" t="s">
        <v>47</v>
      </c>
      <c r="D16" s="21" t="s">
        <v>44</v>
      </c>
      <c r="E16" s="21" t="s">
        <v>336</v>
      </c>
      <c r="F16" s="20" t="s">
        <v>90</v>
      </c>
      <c r="G16" s="21" t="str">
        <f t="shared" si="1"/>
        <v>Study1_pilot_novice_personB_cam4</v>
      </c>
    </row>
    <row r="17" spans="1:7" ht="15.5" x14ac:dyDescent="0.35">
      <c r="A17" s="21">
        <v>2</v>
      </c>
      <c r="B17" s="21" t="s">
        <v>92</v>
      </c>
      <c r="C17" s="21" t="s">
        <v>47</v>
      </c>
      <c r="D17" s="21" t="s">
        <v>44</v>
      </c>
      <c r="E17" s="21" t="s">
        <v>336</v>
      </c>
      <c r="F17" s="20" t="s">
        <v>91</v>
      </c>
      <c r="G17" s="21" t="str">
        <f t="shared" si="1"/>
        <v xml:space="preserve">Study2_pilot_novice_personB_ambient </v>
      </c>
    </row>
    <row r="18" spans="1:7" ht="15.5" x14ac:dyDescent="0.35">
      <c r="A18" s="16">
        <v>3</v>
      </c>
      <c r="B18" s="16" t="s">
        <v>33</v>
      </c>
      <c r="C18" s="16" t="s">
        <v>47</v>
      </c>
      <c r="D18" s="16" t="s">
        <v>44</v>
      </c>
      <c r="E18" s="16" t="s">
        <v>337</v>
      </c>
      <c r="F18" s="17" t="s">
        <v>86</v>
      </c>
      <c r="G18" s="16" t="str">
        <f t="shared" si="1"/>
        <v xml:space="preserve">Study1_pilot_novice_personC_glasses </v>
      </c>
    </row>
    <row r="19" spans="1:7" ht="15.5" x14ac:dyDescent="0.35">
      <c r="A19" s="16">
        <v>3</v>
      </c>
      <c r="B19" s="16" t="s">
        <v>33</v>
      </c>
      <c r="C19" s="16" t="s">
        <v>47</v>
      </c>
      <c r="D19" s="16" t="s">
        <v>44</v>
      </c>
      <c r="E19" s="16" t="s">
        <v>337</v>
      </c>
      <c r="F19" s="17" t="s">
        <v>87</v>
      </c>
      <c r="G19" s="16" t="str">
        <f t="shared" si="1"/>
        <v xml:space="preserve">Study1_pilot_novice_personC_cam1 </v>
      </c>
    </row>
    <row r="20" spans="1:7" ht="15.5" x14ac:dyDescent="0.35">
      <c r="A20" s="16">
        <v>3</v>
      </c>
      <c r="B20" s="16" t="s">
        <v>33</v>
      </c>
      <c r="C20" s="16" t="s">
        <v>47</v>
      </c>
      <c r="D20" s="16" t="s">
        <v>44</v>
      </c>
      <c r="E20" s="16" t="s">
        <v>337</v>
      </c>
      <c r="F20" s="17" t="s">
        <v>88</v>
      </c>
      <c r="G20" s="16" t="str">
        <f t="shared" si="1"/>
        <v>Study1_pilot_novice_personC_cam2</v>
      </c>
    </row>
    <row r="21" spans="1:7" ht="15.5" x14ac:dyDescent="0.35">
      <c r="A21" s="16">
        <v>3</v>
      </c>
      <c r="B21" s="16" t="s">
        <v>33</v>
      </c>
      <c r="C21" s="16" t="s">
        <v>47</v>
      </c>
      <c r="D21" s="16" t="s">
        <v>44</v>
      </c>
      <c r="E21" s="16" t="s">
        <v>337</v>
      </c>
      <c r="F21" s="17" t="s">
        <v>89</v>
      </c>
      <c r="G21" s="16" t="str">
        <f t="shared" si="1"/>
        <v>Study1_pilot_novice_personC_cam3</v>
      </c>
    </row>
    <row r="22" spans="1:7" ht="15.5" x14ac:dyDescent="0.35">
      <c r="A22" s="16">
        <v>3</v>
      </c>
      <c r="B22" s="16" t="s">
        <v>33</v>
      </c>
      <c r="C22" s="16" t="s">
        <v>47</v>
      </c>
      <c r="D22" s="16" t="s">
        <v>44</v>
      </c>
      <c r="E22" s="16" t="s">
        <v>337</v>
      </c>
      <c r="F22" s="17" t="s">
        <v>90</v>
      </c>
      <c r="G22" s="16" t="str">
        <f t="shared" si="1"/>
        <v>Study1_pilot_novice_personC_cam4</v>
      </c>
    </row>
    <row r="23" spans="1:7" ht="15.5" x14ac:dyDescent="0.35">
      <c r="A23" s="16">
        <v>3</v>
      </c>
      <c r="B23" s="16" t="s">
        <v>33</v>
      </c>
      <c r="C23" s="16" t="s">
        <v>47</v>
      </c>
      <c r="D23" s="16" t="s">
        <v>44</v>
      </c>
      <c r="E23" s="16" t="s">
        <v>337</v>
      </c>
      <c r="F23" s="17" t="s">
        <v>91</v>
      </c>
      <c r="G23" s="16" t="str">
        <f t="shared" si="1"/>
        <v xml:space="preserve">Study1_pilot_novice_personC_ambient </v>
      </c>
    </row>
    <row r="24" spans="1:7" ht="15.5" x14ac:dyDescent="0.35">
      <c r="A24" s="22">
        <v>4</v>
      </c>
      <c r="B24" s="18" t="s">
        <v>33</v>
      </c>
      <c r="C24" s="18" t="s">
        <v>47</v>
      </c>
      <c r="D24" s="18" t="s">
        <v>34</v>
      </c>
      <c r="E24" s="18" t="s">
        <v>338</v>
      </c>
      <c r="F24" s="19" t="s">
        <v>86</v>
      </c>
      <c r="G24" s="18" t="str">
        <f t="shared" si="1"/>
        <v xml:space="preserve">Study1_pilot_expert_personD_glasses </v>
      </c>
    </row>
    <row r="25" spans="1:7" ht="15.5" x14ac:dyDescent="0.35">
      <c r="A25" s="22">
        <v>4</v>
      </c>
      <c r="B25" s="18" t="s">
        <v>33</v>
      </c>
      <c r="C25" s="18" t="s">
        <v>47</v>
      </c>
      <c r="D25" s="18" t="s">
        <v>34</v>
      </c>
      <c r="E25" s="18" t="s">
        <v>338</v>
      </c>
      <c r="F25" s="19" t="s">
        <v>87</v>
      </c>
      <c r="G25" s="18" t="str">
        <f t="shared" si="1"/>
        <v xml:space="preserve">Study1_pilot_expert_personD_cam1 </v>
      </c>
    </row>
    <row r="26" spans="1:7" ht="15.5" x14ac:dyDescent="0.35">
      <c r="A26" s="22">
        <v>4</v>
      </c>
      <c r="B26" s="18" t="s">
        <v>33</v>
      </c>
      <c r="C26" s="18" t="s">
        <v>47</v>
      </c>
      <c r="D26" s="18" t="s">
        <v>34</v>
      </c>
      <c r="E26" s="18" t="s">
        <v>338</v>
      </c>
      <c r="F26" s="19" t="s">
        <v>88</v>
      </c>
      <c r="G26" s="18" t="str">
        <f t="shared" si="1"/>
        <v>Study1_pilot_expert_personD_cam2</v>
      </c>
    </row>
    <row r="27" spans="1:7" ht="15.5" x14ac:dyDescent="0.35">
      <c r="A27" s="22">
        <v>4</v>
      </c>
      <c r="B27" s="18" t="s">
        <v>33</v>
      </c>
      <c r="C27" s="18" t="s">
        <v>47</v>
      </c>
      <c r="D27" s="18" t="s">
        <v>34</v>
      </c>
      <c r="E27" s="18" t="s">
        <v>338</v>
      </c>
      <c r="F27" s="19" t="s">
        <v>89</v>
      </c>
      <c r="G27" s="18" t="str">
        <f t="shared" si="1"/>
        <v>Study1_pilot_expert_personD_cam3</v>
      </c>
    </row>
    <row r="28" spans="1:7" ht="15.5" x14ac:dyDescent="0.35">
      <c r="A28" s="22">
        <v>4</v>
      </c>
      <c r="B28" s="18" t="s">
        <v>33</v>
      </c>
      <c r="C28" s="18" t="s">
        <v>47</v>
      </c>
      <c r="D28" s="18" t="s">
        <v>34</v>
      </c>
      <c r="E28" s="18" t="s">
        <v>338</v>
      </c>
      <c r="F28" s="19" t="s">
        <v>90</v>
      </c>
      <c r="G28" s="18" t="str">
        <f t="shared" si="1"/>
        <v>Study1_pilot_expert_personD_cam4</v>
      </c>
    </row>
    <row r="29" spans="1:7" ht="15.5" x14ac:dyDescent="0.35">
      <c r="A29" s="22">
        <v>4</v>
      </c>
      <c r="B29" s="18" t="s">
        <v>33</v>
      </c>
      <c r="C29" s="18" t="s">
        <v>47</v>
      </c>
      <c r="D29" s="18" t="s">
        <v>34</v>
      </c>
      <c r="E29" s="18" t="s">
        <v>338</v>
      </c>
      <c r="F29" s="19" t="s">
        <v>91</v>
      </c>
      <c r="G29" s="18" t="str">
        <f t="shared" si="1"/>
        <v xml:space="preserve">Study1_pilot_expert_personD_ambient </v>
      </c>
    </row>
    <row r="30" spans="1:7" s="180" customFormat="1" ht="15.5" x14ac:dyDescent="0.35">
      <c r="A30" s="181"/>
      <c r="C30" s="182"/>
      <c r="D30" s="182"/>
      <c r="E30" s="182"/>
    </row>
    <row r="31" spans="1:7" ht="15.5" x14ac:dyDescent="0.35">
      <c r="A31" s="14">
        <v>1</v>
      </c>
      <c r="B31" s="14" t="s">
        <v>33</v>
      </c>
      <c r="C31" s="14" t="s">
        <v>47</v>
      </c>
      <c r="D31" s="14" t="s">
        <v>44</v>
      </c>
      <c r="E31" s="14" t="s">
        <v>335</v>
      </c>
      <c r="F31" s="15" t="s">
        <v>86</v>
      </c>
      <c r="G31" s="14" t="str">
        <f>CONCATENATE(B31,"_",C31,"_",D31,"_",E31,"_",F31)</f>
        <v xml:space="preserve">Study1_pilot_novice_personA_glasses </v>
      </c>
    </row>
    <row r="32" spans="1:7" ht="15.5" x14ac:dyDescent="0.35">
      <c r="A32" s="14">
        <v>1</v>
      </c>
      <c r="B32" s="14" t="s">
        <v>33</v>
      </c>
      <c r="C32" s="14" t="s">
        <v>47</v>
      </c>
      <c r="D32" s="14" t="s">
        <v>44</v>
      </c>
      <c r="E32" s="14" t="s">
        <v>335</v>
      </c>
      <c r="F32" s="15" t="s">
        <v>87</v>
      </c>
      <c r="G32" s="14" t="str">
        <f t="shared" ref="G32:G54" si="2">CONCATENATE(B32,"_",C32,"_",D32,"_",E32,"_",F32)</f>
        <v xml:space="preserve">Study1_pilot_novice_personA_cam1 </v>
      </c>
    </row>
    <row r="33" spans="1:7" ht="15.5" x14ac:dyDescent="0.35">
      <c r="A33" s="14">
        <v>1</v>
      </c>
      <c r="B33" s="14" t="s">
        <v>33</v>
      </c>
      <c r="C33" s="14" t="s">
        <v>47</v>
      </c>
      <c r="D33" s="14" t="s">
        <v>44</v>
      </c>
      <c r="E33" s="14" t="s">
        <v>335</v>
      </c>
      <c r="F33" s="15" t="s">
        <v>88</v>
      </c>
      <c r="G33" s="14" t="str">
        <f t="shared" si="2"/>
        <v>Study1_pilot_novice_personA_cam2</v>
      </c>
    </row>
    <row r="34" spans="1:7" ht="15.5" x14ac:dyDescent="0.35">
      <c r="A34" s="14">
        <v>1</v>
      </c>
      <c r="B34" s="14" t="s">
        <v>33</v>
      </c>
      <c r="C34" s="14" t="s">
        <v>47</v>
      </c>
      <c r="D34" s="14" t="s">
        <v>44</v>
      </c>
      <c r="E34" s="14" t="s">
        <v>335</v>
      </c>
      <c r="F34" s="15" t="s">
        <v>89</v>
      </c>
      <c r="G34" s="14" t="str">
        <f t="shared" si="2"/>
        <v>Study1_pilot_novice_personA_cam3</v>
      </c>
    </row>
    <row r="35" spans="1:7" ht="15.5" x14ac:dyDescent="0.35">
      <c r="A35" s="14">
        <v>1</v>
      </c>
      <c r="B35" s="14" t="s">
        <v>33</v>
      </c>
      <c r="C35" s="14" t="s">
        <v>47</v>
      </c>
      <c r="D35" s="14" t="s">
        <v>44</v>
      </c>
      <c r="E35" s="14" t="s">
        <v>335</v>
      </c>
      <c r="F35" s="15" t="s">
        <v>90</v>
      </c>
      <c r="G35" s="14" t="str">
        <f t="shared" si="2"/>
        <v>Study1_pilot_novice_personA_cam4</v>
      </c>
    </row>
    <row r="36" spans="1:7" ht="15.5" x14ac:dyDescent="0.35">
      <c r="A36" s="14">
        <v>1</v>
      </c>
      <c r="B36" s="14" t="s">
        <v>33</v>
      </c>
      <c r="C36" s="14" t="s">
        <v>47</v>
      </c>
      <c r="D36" s="14" t="s">
        <v>44</v>
      </c>
      <c r="E36" s="14" t="s">
        <v>335</v>
      </c>
      <c r="F36" s="15" t="s">
        <v>91</v>
      </c>
      <c r="G36" s="14" t="str">
        <f t="shared" si="2"/>
        <v xml:space="preserve">Study1_pilot_novice_personA_ambient </v>
      </c>
    </row>
    <row r="37" spans="1:7" ht="15.5" x14ac:dyDescent="0.35">
      <c r="A37" s="21">
        <v>2</v>
      </c>
      <c r="B37" s="21" t="s">
        <v>33</v>
      </c>
      <c r="C37" s="21" t="s">
        <v>47</v>
      </c>
      <c r="D37" s="21" t="s">
        <v>44</v>
      </c>
      <c r="E37" s="21" t="s">
        <v>336</v>
      </c>
      <c r="F37" s="20" t="s">
        <v>86</v>
      </c>
      <c r="G37" s="21" t="str">
        <f t="shared" si="2"/>
        <v xml:space="preserve">Study1_pilot_novice_personB_glasses </v>
      </c>
    </row>
    <row r="38" spans="1:7" ht="15.5" x14ac:dyDescent="0.35">
      <c r="A38" s="21">
        <v>2</v>
      </c>
      <c r="B38" s="21" t="s">
        <v>33</v>
      </c>
      <c r="C38" s="21" t="s">
        <v>47</v>
      </c>
      <c r="D38" s="21" t="s">
        <v>44</v>
      </c>
      <c r="E38" s="21" t="s">
        <v>336</v>
      </c>
      <c r="F38" s="20" t="s">
        <v>87</v>
      </c>
      <c r="G38" s="21" t="str">
        <f t="shared" si="2"/>
        <v xml:space="preserve">Study1_pilot_novice_personB_cam1 </v>
      </c>
    </row>
    <row r="39" spans="1:7" ht="15.5" x14ac:dyDescent="0.35">
      <c r="A39" s="21">
        <v>2</v>
      </c>
      <c r="B39" s="21" t="s">
        <v>33</v>
      </c>
      <c r="C39" s="21" t="s">
        <v>47</v>
      </c>
      <c r="D39" s="21" t="s">
        <v>44</v>
      </c>
      <c r="E39" s="21" t="s">
        <v>336</v>
      </c>
      <c r="F39" s="20" t="s">
        <v>88</v>
      </c>
      <c r="G39" s="21" t="str">
        <f t="shared" si="2"/>
        <v>Study1_pilot_novice_personB_cam2</v>
      </c>
    </row>
    <row r="40" spans="1:7" ht="15.5" x14ac:dyDescent="0.35">
      <c r="A40" s="21">
        <v>2</v>
      </c>
      <c r="B40" s="21" t="s">
        <v>33</v>
      </c>
      <c r="C40" s="21" t="s">
        <v>47</v>
      </c>
      <c r="D40" s="21" t="s">
        <v>44</v>
      </c>
      <c r="E40" s="21" t="s">
        <v>336</v>
      </c>
      <c r="F40" s="20" t="s">
        <v>89</v>
      </c>
      <c r="G40" s="21" t="str">
        <f t="shared" si="2"/>
        <v>Study1_pilot_novice_personB_cam3</v>
      </c>
    </row>
    <row r="41" spans="1:7" ht="15.5" x14ac:dyDescent="0.35">
      <c r="A41" s="21">
        <v>2</v>
      </c>
      <c r="B41" s="21" t="s">
        <v>33</v>
      </c>
      <c r="C41" s="21" t="s">
        <v>47</v>
      </c>
      <c r="D41" s="21" t="s">
        <v>44</v>
      </c>
      <c r="E41" s="21" t="s">
        <v>336</v>
      </c>
      <c r="F41" s="20" t="s">
        <v>90</v>
      </c>
      <c r="G41" s="21" t="str">
        <f t="shared" si="2"/>
        <v>Study1_pilot_novice_personB_cam4</v>
      </c>
    </row>
    <row r="42" spans="1:7" ht="15.5" x14ac:dyDescent="0.35">
      <c r="A42" s="21">
        <v>2</v>
      </c>
      <c r="B42" s="21" t="s">
        <v>92</v>
      </c>
      <c r="C42" s="21" t="s">
        <v>47</v>
      </c>
      <c r="D42" s="21" t="s">
        <v>44</v>
      </c>
      <c r="E42" s="21" t="s">
        <v>336</v>
      </c>
      <c r="F42" s="20" t="s">
        <v>91</v>
      </c>
      <c r="G42" s="21" t="str">
        <f t="shared" si="2"/>
        <v xml:space="preserve">Study2_pilot_novice_personB_ambient </v>
      </c>
    </row>
    <row r="43" spans="1:7" ht="15.5" x14ac:dyDescent="0.35">
      <c r="A43" s="16">
        <v>3</v>
      </c>
      <c r="B43" s="16" t="s">
        <v>33</v>
      </c>
      <c r="C43" s="16" t="s">
        <v>47</v>
      </c>
      <c r="D43" s="16" t="s">
        <v>44</v>
      </c>
      <c r="E43" s="16" t="s">
        <v>337</v>
      </c>
      <c r="F43" s="17" t="s">
        <v>86</v>
      </c>
      <c r="G43" s="16" t="str">
        <f t="shared" si="2"/>
        <v xml:space="preserve">Study1_pilot_novice_personC_glasses </v>
      </c>
    </row>
    <row r="44" spans="1:7" ht="15.5" x14ac:dyDescent="0.35">
      <c r="A44" s="16">
        <v>3</v>
      </c>
      <c r="B44" s="16" t="s">
        <v>33</v>
      </c>
      <c r="C44" s="16" t="s">
        <v>47</v>
      </c>
      <c r="D44" s="16" t="s">
        <v>44</v>
      </c>
      <c r="E44" s="16" t="s">
        <v>337</v>
      </c>
      <c r="F44" s="17" t="s">
        <v>87</v>
      </c>
      <c r="G44" s="16" t="str">
        <f t="shared" si="2"/>
        <v xml:space="preserve">Study1_pilot_novice_personC_cam1 </v>
      </c>
    </row>
    <row r="45" spans="1:7" ht="15.5" x14ac:dyDescent="0.35">
      <c r="A45" s="16">
        <v>3</v>
      </c>
      <c r="B45" s="16" t="s">
        <v>33</v>
      </c>
      <c r="C45" s="16" t="s">
        <v>47</v>
      </c>
      <c r="D45" s="16" t="s">
        <v>44</v>
      </c>
      <c r="E45" s="16" t="s">
        <v>337</v>
      </c>
      <c r="F45" s="17" t="s">
        <v>88</v>
      </c>
      <c r="G45" s="16" t="str">
        <f t="shared" si="2"/>
        <v>Study1_pilot_novice_personC_cam2</v>
      </c>
    </row>
    <row r="46" spans="1:7" ht="15.5" x14ac:dyDescent="0.35">
      <c r="A46" s="16">
        <v>3</v>
      </c>
      <c r="B46" s="16" t="s">
        <v>33</v>
      </c>
      <c r="C46" s="16" t="s">
        <v>47</v>
      </c>
      <c r="D46" s="16" t="s">
        <v>44</v>
      </c>
      <c r="E46" s="16" t="s">
        <v>337</v>
      </c>
      <c r="F46" s="17" t="s">
        <v>89</v>
      </c>
      <c r="G46" s="16" t="str">
        <f t="shared" si="2"/>
        <v>Study1_pilot_novice_personC_cam3</v>
      </c>
    </row>
    <row r="47" spans="1:7" ht="15.5" x14ac:dyDescent="0.35">
      <c r="A47" s="16">
        <v>3</v>
      </c>
      <c r="B47" s="16" t="s">
        <v>33</v>
      </c>
      <c r="C47" s="16" t="s">
        <v>47</v>
      </c>
      <c r="D47" s="16" t="s">
        <v>44</v>
      </c>
      <c r="E47" s="16" t="s">
        <v>337</v>
      </c>
      <c r="F47" s="17" t="s">
        <v>90</v>
      </c>
      <c r="G47" s="16" t="str">
        <f t="shared" si="2"/>
        <v>Study1_pilot_novice_personC_cam4</v>
      </c>
    </row>
    <row r="48" spans="1:7" ht="15.5" x14ac:dyDescent="0.35">
      <c r="A48" s="16">
        <v>3</v>
      </c>
      <c r="B48" s="16" t="s">
        <v>33</v>
      </c>
      <c r="C48" s="16" t="s">
        <v>47</v>
      </c>
      <c r="D48" s="16" t="s">
        <v>44</v>
      </c>
      <c r="E48" s="16" t="s">
        <v>337</v>
      </c>
      <c r="F48" s="17" t="s">
        <v>91</v>
      </c>
      <c r="G48" s="16" t="str">
        <f t="shared" si="2"/>
        <v xml:space="preserve">Study1_pilot_novice_personC_ambient </v>
      </c>
    </row>
    <row r="49" spans="1:7" ht="15.5" x14ac:dyDescent="0.35">
      <c r="A49" s="22">
        <v>4</v>
      </c>
      <c r="B49" s="18" t="s">
        <v>33</v>
      </c>
      <c r="C49" s="18" t="s">
        <v>47</v>
      </c>
      <c r="D49" s="18" t="s">
        <v>44</v>
      </c>
      <c r="E49" s="18" t="s">
        <v>338</v>
      </c>
      <c r="F49" s="19" t="s">
        <v>86</v>
      </c>
      <c r="G49" s="18" t="str">
        <f t="shared" si="2"/>
        <v xml:space="preserve">Study1_pilot_novice_personD_glasses </v>
      </c>
    </row>
    <row r="50" spans="1:7" ht="15.5" x14ac:dyDescent="0.35">
      <c r="A50" s="22">
        <v>4</v>
      </c>
      <c r="B50" s="18" t="s">
        <v>33</v>
      </c>
      <c r="C50" s="18" t="s">
        <v>47</v>
      </c>
      <c r="D50" s="18" t="s">
        <v>44</v>
      </c>
      <c r="E50" s="18" t="s">
        <v>338</v>
      </c>
      <c r="F50" s="19" t="s">
        <v>87</v>
      </c>
      <c r="G50" s="18" t="str">
        <f t="shared" si="2"/>
        <v xml:space="preserve">Study1_pilot_novice_personD_cam1 </v>
      </c>
    </row>
    <row r="51" spans="1:7" ht="15.5" x14ac:dyDescent="0.35">
      <c r="A51" s="22">
        <v>4</v>
      </c>
      <c r="B51" s="18" t="s">
        <v>33</v>
      </c>
      <c r="C51" s="18" t="s">
        <v>47</v>
      </c>
      <c r="D51" s="18" t="s">
        <v>44</v>
      </c>
      <c r="E51" s="18" t="s">
        <v>338</v>
      </c>
      <c r="F51" s="19" t="s">
        <v>88</v>
      </c>
      <c r="G51" s="18" t="str">
        <f t="shared" si="2"/>
        <v>Study1_pilot_novice_personD_cam2</v>
      </c>
    </row>
    <row r="52" spans="1:7" ht="15.5" x14ac:dyDescent="0.35">
      <c r="A52" s="22">
        <v>4</v>
      </c>
      <c r="B52" s="18" t="s">
        <v>33</v>
      </c>
      <c r="C52" s="18" t="s">
        <v>47</v>
      </c>
      <c r="D52" s="18" t="s">
        <v>44</v>
      </c>
      <c r="E52" s="18" t="s">
        <v>338</v>
      </c>
      <c r="F52" s="19" t="s">
        <v>89</v>
      </c>
      <c r="G52" s="18" t="str">
        <f t="shared" si="2"/>
        <v>Study1_pilot_novice_personD_cam3</v>
      </c>
    </row>
    <row r="53" spans="1:7" ht="15.5" x14ac:dyDescent="0.35">
      <c r="A53" s="22">
        <v>4</v>
      </c>
      <c r="B53" s="18" t="s">
        <v>33</v>
      </c>
      <c r="C53" s="18" t="s">
        <v>47</v>
      </c>
      <c r="D53" s="18" t="s">
        <v>44</v>
      </c>
      <c r="E53" s="18" t="s">
        <v>338</v>
      </c>
      <c r="F53" s="19" t="s">
        <v>90</v>
      </c>
      <c r="G53" s="18" t="str">
        <f t="shared" si="2"/>
        <v>Study1_pilot_novice_personD_cam4</v>
      </c>
    </row>
    <row r="54" spans="1:7" ht="15.5" x14ac:dyDescent="0.35">
      <c r="A54" s="22">
        <v>4</v>
      </c>
      <c r="B54" s="18" t="s">
        <v>33</v>
      </c>
      <c r="C54" s="18" t="s">
        <v>47</v>
      </c>
      <c r="D54" s="18" t="s">
        <v>44</v>
      </c>
      <c r="E54" s="18" t="s">
        <v>338</v>
      </c>
      <c r="F54" s="19" t="s">
        <v>91</v>
      </c>
      <c r="G54" s="18" t="str">
        <f t="shared" si="2"/>
        <v xml:space="preserve">Study1_pilot_novice_personD_ambient </v>
      </c>
    </row>
    <row r="55" spans="1:7" s="180" customFormat="1" x14ac:dyDescent="0.35"/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56"/>
  <sheetViews>
    <sheetView zoomScale="70" zoomScaleNormal="70" workbookViewId="0">
      <selection activeCell="B19" sqref="B19"/>
    </sheetView>
  </sheetViews>
  <sheetFormatPr baseColWidth="10" defaultRowHeight="14.5" x14ac:dyDescent="0.35"/>
  <cols>
    <col min="1" max="1" width="15.1796875" style="26" customWidth="1"/>
    <col min="2" max="2" width="40.453125" style="28" customWidth="1"/>
    <col min="3" max="3" width="16" style="28" customWidth="1"/>
  </cols>
  <sheetData>
    <row r="1" spans="1:35" s="23" customFormat="1" x14ac:dyDescent="0.35">
      <c r="A1" s="25" t="s">
        <v>157</v>
      </c>
      <c r="B1" s="27" t="s">
        <v>1</v>
      </c>
      <c r="C1" s="176" t="s">
        <v>159</v>
      </c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</row>
    <row r="2" spans="1:35" s="24" customFormat="1" x14ac:dyDescent="0.35">
      <c r="A2" s="35"/>
      <c r="B2" s="36"/>
      <c r="C2" s="179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</row>
    <row r="3" spans="1:35" s="24" customFormat="1" x14ac:dyDescent="0.35">
      <c r="A3" s="35" t="s">
        <v>170</v>
      </c>
      <c r="B3" s="36" t="s">
        <v>169</v>
      </c>
      <c r="C3" s="36" t="s">
        <v>160</v>
      </c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</row>
    <row r="4" spans="1:35" s="29" customFormat="1" x14ac:dyDescent="0.35">
      <c r="A4" s="37" t="s">
        <v>171</v>
      </c>
      <c r="B4" s="38"/>
      <c r="C4" s="3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</row>
    <row r="5" spans="1:35" s="64" customFormat="1" x14ac:dyDescent="0.35">
      <c r="A5" s="61"/>
      <c r="B5" s="62" t="s">
        <v>172</v>
      </c>
      <c r="C5" s="63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</row>
    <row r="6" spans="1:35" s="24" customFormat="1" x14ac:dyDescent="0.35">
      <c r="A6" s="53" t="s">
        <v>158</v>
      </c>
      <c r="B6" s="54" t="s">
        <v>161</v>
      </c>
      <c r="C6" s="54" t="s">
        <v>160</v>
      </c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</row>
    <row r="7" spans="1:35" s="29" customFormat="1" x14ac:dyDescent="0.35">
      <c r="A7" s="55" t="s">
        <v>162</v>
      </c>
      <c r="B7" s="56"/>
      <c r="C7" s="56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</row>
    <row r="8" spans="1:35" s="24" customFormat="1" x14ac:dyDescent="0.35">
      <c r="A8" s="39"/>
      <c r="B8" s="77" t="s">
        <v>200</v>
      </c>
      <c r="C8" s="40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</row>
    <row r="9" spans="1:35" s="24" customFormat="1" x14ac:dyDescent="0.35">
      <c r="A9" s="39" t="s">
        <v>164</v>
      </c>
      <c r="B9" s="40" t="s">
        <v>163</v>
      </c>
      <c r="C9" s="40" t="s">
        <v>310</v>
      </c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</row>
    <row r="10" spans="1:35" s="29" customFormat="1" x14ac:dyDescent="0.35">
      <c r="A10" s="41" t="s">
        <v>165</v>
      </c>
      <c r="B10" s="42"/>
      <c r="C10" s="42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</row>
    <row r="11" spans="1:35" s="24" customFormat="1" x14ac:dyDescent="0.35">
      <c r="A11" s="39"/>
      <c r="B11" s="40"/>
      <c r="C11" s="40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</row>
    <row r="12" spans="1:35" s="24" customFormat="1" x14ac:dyDescent="0.35">
      <c r="A12" s="39" t="s">
        <v>166</v>
      </c>
      <c r="B12" s="40" t="s">
        <v>168</v>
      </c>
      <c r="C12" s="40" t="s">
        <v>310</v>
      </c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</row>
    <row r="13" spans="1:35" s="29" customFormat="1" x14ac:dyDescent="0.35">
      <c r="A13" s="41" t="s">
        <v>167</v>
      </c>
      <c r="B13" s="42"/>
      <c r="C13" s="42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</row>
    <row r="14" spans="1:35" s="24" customFormat="1" x14ac:dyDescent="0.35">
      <c r="A14" s="65"/>
      <c r="B14" s="66"/>
      <c r="C14" s="66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</row>
    <row r="15" spans="1:35" s="24" customFormat="1" x14ac:dyDescent="0.35">
      <c r="A15" s="65" t="s">
        <v>173</v>
      </c>
      <c r="B15" s="66" t="s">
        <v>180</v>
      </c>
      <c r="C15" s="66" t="s">
        <v>181</v>
      </c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</row>
    <row r="16" spans="1:35" s="29" customFormat="1" x14ac:dyDescent="0.35">
      <c r="A16" s="67" t="s">
        <v>162</v>
      </c>
      <c r="B16" s="68"/>
      <c r="C16" s="6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</row>
    <row r="17" spans="1:35" s="24" customFormat="1" x14ac:dyDescent="0.35">
      <c r="A17" s="57"/>
      <c r="B17" s="58"/>
      <c r="C17" s="5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</row>
    <row r="18" spans="1:35" s="24" customFormat="1" x14ac:dyDescent="0.35">
      <c r="A18" s="175" t="s">
        <v>319</v>
      </c>
      <c r="B18" s="58" t="s">
        <v>174</v>
      </c>
      <c r="C18" s="58" t="s">
        <v>160</v>
      </c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</row>
    <row r="19" spans="1:35" s="29" customFormat="1" x14ac:dyDescent="0.35">
      <c r="A19" s="25" t="s">
        <v>162</v>
      </c>
      <c r="B19" s="27" t="s">
        <v>329</v>
      </c>
      <c r="C19" s="27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</row>
    <row r="20" spans="1:35" s="24" customFormat="1" x14ac:dyDescent="0.35">
      <c r="A20" s="43"/>
      <c r="B20" s="77" t="s">
        <v>200</v>
      </c>
      <c r="C20" s="44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</row>
    <row r="21" spans="1:35" s="24" customFormat="1" x14ac:dyDescent="0.35">
      <c r="A21" s="47" t="s">
        <v>320</v>
      </c>
      <c r="B21" s="44" t="s">
        <v>163</v>
      </c>
      <c r="C21" s="44" t="s">
        <v>311</v>
      </c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</row>
    <row r="22" spans="1:35" s="29" customFormat="1" x14ac:dyDescent="0.35">
      <c r="A22" s="45" t="s">
        <v>165</v>
      </c>
      <c r="B22" s="46"/>
      <c r="C22" s="46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</row>
    <row r="23" spans="1:35" s="24" customFormat="1" x14ac:dyDescent="0.35">
      <c r="A23" s="43"/>
      <c r="B23" s="44"/>
      <c r="C23" s="44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</row>
    <row r="24" spans="1:35" s="24" customFormat="1" x14ac:dyDescent="0.35">
      <c r="A24" s="43" t="s">
        <v>321</v>
      </c>
      <c r="B24" s="44" t="s">
        <v>168</v>
      </c>
      <c r="C24" s="44" t="s">
        <v>311</v>
      </c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</row>
    <row r="25" spans="1:35" s="29" customFormat="1" x14ac:dyDescent="0.35">
      <c r="A25" s="45" t="s">
        <v>167</v>
      </c>
      <c r="B25" s="46"/>
      <c r="C25" s="46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</row>
    <row r="26" spans="1:35" s="24" customFormat="1" x14ac:dyDescent="0.35">
      <c r="A26" s="65"/>
      <c r="B26" s="66"/>
      <c r="C26" s="66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</row>
    <row r="27" spans="1:35" s="24" customFormat="1" x14ac:dyDescent="0.35">
      <c r="A27" s="65" t="s">
        <v>322</v>
      </c>
      <c r="B27" s="66" t="s">
        <v>180</v>
      </c>
      <c r="C27" s="66" t="s">
        <v>181</v>
      </c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</row>
    <row r="28" spans="1:35" s="29" customFormat="1" x14ac:dyDescent="0.35">
      <c r="A28" s="67" t="s">
        <v>162</v>
      </c>
      <c r="B28" s="68"/>
      <c r="C28" s="6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</row>
    <row r="29" spans="1:35" s="24" customFormat="1" x14ac:dyDescent="0.35">
      <c r="A29" s="57"/>
      <c r="B29" s="58"/>
      <c r="C29" s="5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</row>
    <row r="30" spans="1:35" s="24" customFormat="1" x14ac:dyDescent="0.35">
      <c r="A30" s="57" t="s">
        <v>175</v>
      </c>
      <c r="B30" s="58" t="s">
        <v>174</v>
      </c>
      <c r="C30" s="58" t="s">
        <v>160</v>
      </c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</row>
    <row r="31" spans="1:35" s="29" customFormat="1" x14ac:dyDescent="0.35">
      <c r="A31" s="25" t="s">
        <v>162</v>
      </c>
      <c r="B31" s="27" t="s">
        <v>329</v>
      </c>
      <c r="C31" s="27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</row>
    <row r="32" spans="1:35" s="24" customFormat="1" x14ac:dyDescent="0.35">
      <c r="A32" s="48"/>
      <c r="B32" s="77" t="s">
        <v>200</v>
      </c>
      <c r="C32" s="49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</row>
    <row r="33" spans="1:35" s="24" customFormat="1" x14ac:dyDescent="0.35">
      <c r="A33" s="52" t="s">
        <v>176</v>
      </c>
      <c r="B33" s="49" t="s">
        <v>163</v>
      </c>
      <c r="C33" s="49" t="s">
        <v>312</v>
      </c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</row>
    <row r="34" spans="1:35" s="29" customFormat="1" x14ac:dyDescent="0.35">
      <c r="A34" s="50" t="s">
        <v>165</v>
      </c>
      <c r="B34" s="51"/>
      <c r="C34" s="51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</row>
    <row r="35" spans="1:35" s="24" customFormat="1" x14ac:dyDescent="0.35">
      <c r="A35" s="48"/>
      <c r="B35" s="49"/>
      <c r="C35" s="49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</row>
    <row r="36" spans="1:35" s="24" customFormat="1" x14ac:dyDescent="0.35">
      <c r="A36" s="48" t="s">
        <v>177</v>
      </c>
      <c r="B36" s="49" t="s">
        <v>168</v>
      </c>
      <c r="C36" s="49" t="s">
        <v>312</v>
      </c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</row>
    <row r="37" spans="1:35" s="29" customFormat="1" x14ac:dyDescent="0.35">
      <c r="A37" s="50" t="s">
        <v>167</v>
      </c>
      <c r="B37" s="51"/>
      <c r="C37" s="51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</row>
    <row r="38" spans="1:35" s="24" customFormat="1" x14ac:dyDescent="0.35">
      <c r="A38" s="65"/>
      <c r="B38" s="66"/>
      <c r="C38" s="66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</row>
    <row r="39" spans="1:35" s="24" customFormat="1" x14ac:dyDescent="0.35">
      <c r="A39" s="65" t="s">
        <v>179</v>
      </c>
      <c r="B39" s="66" t="s">
        <v>180</v>
      </c>
      <c r="C39" s="66" t="s">
        <v>181</v>
      </c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</row>
    <row r="40" spans="1:35" s="29" customFormat="1" x14ac:dyDescent="0.35">
      <c r="A40" s="67" t="s">
        <v>162</v>
      </c>
      <c r="B40" s="68"/>
      <c r="C40" s="6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</row>
    <row r="41" spans="1:35" s="24" customFormat="1" x14ac:dyDescent="0.35">
      <c r="A41" s="57"/>
      <c r="B41" s="58"/>
      <c r="C41" s="5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</row>
    <row r="42" spans="1:35" s="24" customFormat="1" x14ac:dyDescent="0.35">
      <c r="A42" s="57" t="s">
        <v>323</v>
      </c>
      <c r="B42" s="58" t="s">
        <v>174</v>
      </c>
      <c r="C42" s="58" t="s">
        <v>160</v>
      </c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</row>
    <row r="43" spans="1:35" s="29" customFormat="1" x14ac:dyDescent="0.35">
      <c r="A43" s="25" t="s">
        <v>162</v>
      </c>
      <c r="B43" s="27" t="s">
        <v>329</v>
      </c>
      <c r="C43" s="27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</row>
    <row r="44" spans="1:35" s="29" customFormat="1" x14ac:dyDescent="0.35">
      <c r="A44" s="30"/>
      <c r="B44" s="77" t="s">
        <v>200</v>
      </c>
      <c r="C44" s="31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</row>
    <row r="45" spans="1:35" s="24" customFormat="1" x14ac:dyDescent="0.35">
      <c r="A45" s="32" t="s">
        <v>324</v>
      </c>
      <c r="B45" s="31" t="s">
        <v>163</v>
      </c>
      <c r="C45" s="31" t="s">
        <v>313</v>
      </c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</row>
    <row r="46" spans="1:35" s="24" customFormat="1" x14ac:dyDescent="0.35">
      <c r="A46" s="33" t="s">
        <v>165</v>
      </c>
      <c r="B46" s="34"/>
      <c r="C46" s="34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</row>
    <row r="47" spans="1:35" s="29" customFormat="1" x14ac:dyDescent="0.35">
      <c r="A47" s="30"/>
      <c r="B47" s="31"/>
      <c r="C47" s="31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</row>
    <row r="48" spans="1:35" x14ac:dyDescent="0.35">
      <c r="A48" s="30" t="s">
        <v>325</v>
      </c>
      <c r="B48" s="31" t="s">
        <v>168</v>
      </c>
      <c r="C48" s="31" t="s">
        <v>313</v>
      </c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</row>
    <row r="49" spans="1:3" x14ac:dyDescent="0.35">
      <c r="A49" s="33" t="s">
        <v>167</v>
      </c>
      <c r="B49" s="34"/>
      <c r="C49" s="34"/>
    </row>
    <row r="50" spans="1:3" x14ac:dyDescent="0.35">
      <c r="A50" s="65"/>
      <c r="B50" s="66"/>
      <c r="C50" s="66"/>
    </row>
    <row r="51" spans="1:3" x14ac:dyDescent="0.35">
      <c r="A51" s="65" t="s">
        <v>326</v>
      </c>
      <c r="B51" s="66" t="s">
        <v>180</v>
      </c>
      <c r="C51" s="66" t="s">
        <v>181</v>
      </c>
    </row>
    <row r="52" spans="1:3" x14ac:dyDescent="0.35">
      <c r="A52" s="67" t="s">
        <v>162</v>
      </c>
      <c r="B52" s="68"/>
      <c r="C52" s="68"/>
    </row>
    <row r="53" spans="1:3" x14ac:dyDescent="0.35">
      <c r="A53" s="59"/>
      <c r="B53" s="60" t="s">
        <v>178</v>
      </c>
      <c r="C53" s="60"/>
    </row>
    <row r="54" spans="1:3" x14ac:dyDescent="0.35">
      <c r="A54" s="57"/>
      <c r="B54" s="58"/>
      <c r="C54" s="58"/>
    </row>
    <row r="55" spans="1:3" x14ac:dyDescent="0.35">
      <c r="A55" s="57" t="s">
        <v>327</v>
      </c>
      <c r="B55" s="58" t="s">
        <v>174</v>
      </c>
      <c r="C55" s="58" t="s">
        <v>160</v>
      </c>
    </row>
    <row r="56" spans="1:3" x14ac:dyDescent="0.35">
      <c r="A56" s="25" t="s">
        <v>171</v>
      </c>
      <c r="B56" s="27" t="s">
        <v>328</v>
      </c>
      <c r="C56" s="2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subject_list</vt:lpstr>
      <vt:lpstr>items</vt:lpstr>
      <vt:lpstr>overlap_counterbalancing</vt:lpstr>
      <vt:lpstr>pilot1_counterbalancing</vt:lpstr>
      <vt:lpstr>marker</vt:lpstr>
      <vt:lpstr>videolabels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2020-08-13T11:36:14Z</dcterms:modified>
  <dc:language>de-DE</dc:language>
</cp:coreProperties>
</file>