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andy.mohan\Documents\St. Patrick\"/>
    </mc:Choice>
  </mc:AlternateContent>
  <bookViews>
    <workbookView xWindow="0" yWindow="0" windowWidth="18495" windowHeight="9585"/>
  </bookViews>
  <sheets>
    <sheet name="Graph" sheetId="1" r:id="rId1"/>
    <sheet name="ATTAIN (atleast 1)" sheetId="2" r:id="rId2"/>
    <sheet name="PERFORMANCE REPORT 2013" sheetId="3" r:id="rId3"/>
    <sheet name="PERFORMANCE REPORT 2014" sheetId="4" r:id="rId4"/>
    <sheet name="PERFORMANCE REPORT 2015" sheetId="5" r:id="rId5"/>
    <sheet name="PERFORMANCE REPORT 2016" sheetId="6" r:id="rId6"/>
    <sheet name="PERFORMANCE REPORT 2017" sheetId="7" r:id="rId7"/>
    <sheet name="PERFORMANCE REPORT 2018" sheetId="8" r:id="rId8"/>
    <sheet name="PERFORMANCE REPORT 2019" sheetId="9" r:id="rId9"/>
    <sheet name="PERFORMANCE REPORT 2020" sheetId="10" r:id="rId10"/>
    <sheet name="PERFORMANCE REPORT 2021" sheetId="11" r:id="rId11"/>
    <sheet name="PERFORMANCE REPORT 2022" sheetId="12" r:id="rId12"/>
  </sheets>
  <externalReferences>
    <externalReference r:id="rId1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12" l="1"/>
  <c r="N24" i="12"/>
  <c r="M24" i="12"/>
  <c r="L24" i="12"/>
  <c r="K24" i="12"/>
  <c r="J24" i="12"/>
  <c r="I24" i="12"/>
  <c r="H24" i="12"/>
  <c r="G24" i="12"/>
  <c r="F24" i="12"/>
  <c r="E24" i="12"/>
  <c r="D24" i="12"/>
  <c r="O25" i="11"/>
  <c r="N25" i="11"/>
  <c r="M25" i="11"/>
  <c r="L25" i="11"/>
  <c r="K25" i="11"/>
  <c r="J25" i="11"/>
  <c r="I25" i="11"/>
  <c r="H25" i="11"/>
  <c r="G25" i="11"/>
  <c r="F25" i="11"/>
  <c r="E25" i="11"/>
  <c r="D25" i="11"/>
  <c r="O26" i="10"/>
  <c r="N26" i="10"/>
  <c r="M26" i="10"/>
  <c r="L26" i="10"/>
  <c r="K26" i="10"/>
  <c r="J26" i="10"/>
  <c r="I26" i="10"/>
  <c r="H26" i="10"/>
  <c r="G26" i="10"/>
  <c r="F26" i="10"/>
  <c r="E26" i="10"/>
  <c r="D26" i="10"/>
  <c r="O26" i="9"/>
  <c r="N26" i="9"/>
  <c r="M26" i="9"/>
  <c r="L26" i="9"/>
  <c r="K26" i="9"/>
  <c r="J26" i="9"/>
  <c r="I26" i="9"/>
  <c r="H26" i="9"/>
  <c r="G26" i="9"/>
  <c r="F26" i="9"/>
  <c r="E26" i="9"/>
  <c r="D26" i="9"/>
  <c r="O26" i="8"/>
  <c r="N26" i="8"/>
  <c r="M26" i="8"/>
  <c r="L26" i="8"/>
  <c r="K26" i="8"/>
  <c r="J26" i="8"/>
  <c r="I26" i="8"/>
  <c r="H26" i="8"/>
  <c r="G26" i="8"/>
  <c r="F26" i="8"/>
  <c r="E26" i="8"/>
  <c r="D26" i="8"/>
  <c r="O25" i="7"/>
  <c r="N25" i="7"/>
  <c r="M25" i="7"/>
  <c r="L25" i="7"/>
  <c r="K25" i="7"/>
  <c r="J25" i="7"/>
  <c r="I25" i="7"/>
  <c r="H25" i="7"/>
  <c r="G25" i="7"/>
  <c r="F25" i="7"/>
  <c r="E25" i="7"/>
  <c r="D25" i="7"/>
  <c r="O25" i="6"/>
  <c r="N25" i="6"/>
  <c r="M25" i="6"/>
  <c r="L25" i="6"/>
  <c r="K25" i="6"/>
  <c r="J25" i="6"/>
  <c r="I25" i="6"/>
  <c r="H25" i="6"/>
  <c r="G25" i="6"/>
  <c r="F25" i="6"/>
  <c r="E25" i="6"/>
  <c r="D25" i="6"/>
  <c r="O25" i="5"/>
  <c r="N25" i="5"/>
  <c r="M25" i="5"/>
  <c r="L25" i="5"/>
  <c r="K25" i="5"/>
  <c r="J25" i="5"/>
  <c r="I25" i="5"/>
  <c r="H25" i="5"/>
  <c r="G25" i="5"/>
  <c r="F25" i="5"/>
  <c r="E25" i="5"/>
  <c r="D25" i="5"/>
  <c r="O26" i="4"/>
  <c r="N26" i="4"/>
  <c r="M26" i="4"/>
  <c r="L26" i="4"/>
  <c r="K26" i="4"/>
  <c r="J26" i="4"/>
  <c r="I26" i="4"/>
  <c r="H26" i="4"/>
  <c r="G26" i="4"/>
  <c r="F26" i="4"/>
  <c r="E26" i="4"/>
  <c r="D26" i="4"/>
  <c r="O24" i="3"/>
  <c r="N24" i="3"/>
  <c r="M24" i="3"/>
  <c r="L24" i="3"/>
  <c r="K24" i="3"/>
  <c r="J24" i="3"/>
  <c r="I24" i="3"/>
  <c r="H24" i="3"/>
  <c r="G24" i="3"/>
  <c r="F24" i="3"/>
  <c r="E24" i="3"/>
  <c r="D24" i="3"/>
</calcChain>
</file>

<file path=xl/sharedStrings.xml><?xml version="1.0" encoding="utf-8"?>
<sst xmlns="http://schemas.openxmlformats.org/spreadsheetml/2006/main" count="835" uniqueCount="74">
  <si>
    <t>District :</t>
  </si>
  <si>
    <t>Abc</t>
  </si>
  <si>
    <t>School A</t>
  </si>
  <si>
    <t>Percentage of Students Attaining 5 Or More Subjects Including Maths &amp; English</t>
  </si>
  <si>
    <t>SCHOOL CODE</t>
  </si>
  <si>
    <t>160XXX</t>
  </si>
  <si>
    <t>SCHOOL</t>
  </si>
  <si>
    <t>DISTRICT</t>
  </si>
  <si>
    <t>YEAR</t>
  </si>
  <si>
    <t>ABC</t>
  </si>
  <si>
    <t>Number of Students Registering, Attempting and Attaining atleast 1 CSEC Subject</t>
  </si>
  <si>
    <t>SCHOOL NAME</t>
  </si>
  <si>
    <t>REGISTERED</t>
  </si>
  <si>
    <t>ATTEMPTED</t>
  </si>
  <si>
    <t>ATTAINED</t>
  </si>
  <si>
    <t>% ATTAINED</t>
  </si>
  <si>
    <t>SCHOOL A</t>
  </si>
  <si>
    <t>Subject Performance Report 2013</t>
  </si>
  <si>
    <t>Year</t>
  </si>
  <si>
    <t>School Code</t>
  </si>
  <si>
    <t>School</t>
  </si>
  <si>
    <t>Subject</t>
  </si>
  <si>
    <t>Registered</t>
  </si>
  <si>
    <t>Wrote</t>
  </si>
  <si>
    <t>I</t>
  </si>
  <si>
    <t>II</t>
  </si>
  <si>
    <t>III</t>
  </si>
  <si>
    <t>Total         I-III</t>
  </si>
  <si>
    <t>% Pass       I-III</t>
  </si>
  <si>
    <t>IV</t>
  </si>
  <si>
    <t>V</t>
  </si>
  <si>
    <t>VI</t>
  </si>
  <si>
    <t>Other</t>
  </si>
  <si>
    <t>ADDITIONAL MATHEMATICS</t>
  </si>
  <si>
    <t>BIOLOGY</t>
  </si>
  <si>
    <t>CARIBBEAN HISTORY</t>
  </si>
  <si>
    <t>CHEMISTRY</t>
  </si>
  <si>
    <t>ECONOMICS</t>
  </si>
  <si>
    <t>ENGLISH A</t>
  </si>
  <si>
    <t>ENGLISH B</t>
  </si>
  <si>
    <t>GEOGRAPHY</t>
  </si>
  <si>
    <t>HUMAN AND SOCIAL BIOLOGY</t>
  </si>
  <si>
    <t>INFORMATION TECHNOLOGY</t>
  </si>
  <si>
    <t>MATHEMATICS</t>
  </si>
  <si>
    <t>MUSIC</t>
  </si>
  <si>
    <t>PHYSICAL EDUCATION AND SPORT</t>
  </si>
  <si>
    <t>PHYSICS</t>
  </si>
  <si>
    <t>PRINCIPLES OF ACCOUNTS</t>
  </si>
  <si>
    <t>PRINCIPLES OF BUSINESS</t>
  </si>
  <si>
    <t>SOCIAL STUDIES</t>
  </si>
  <si>
    <t>SPANISH</t>
  </si>
  <si>
    <t>VISUAL ARTS</t>
  </si>
  <si>
    <t>2013</t>
  </si>
  <si>
    <t>Subject Performance Report 2014</t>
  </si>
  <si>
    <t>INTEGRATED SCIENCE</t>
  </si>
  <si>
    <t>TECHNICAL DRAWING</t>
  </si>
  <si>
    <t>2014</t>
  </si>
  <si>
    <t>Subject Performance Report 2015</t>
  </si>
  <si>
    <t>THEATRE ARTS</t>
  </si>
  <si>
    <t>2015</t>
  </si>
  <si>
    <t>Subject Performance Report 2016</t>
  </si>
  <si>
    <t>2016</t>
  </si>
  <si>
    <t>Subject Performance Report 2017</t>
  </si>
  <si>
    <t>2017</t>
  </si>
  <si>
    <t>Subject Performance Report 2018</t>
  </si>
  <si>
    <t>2018</t>
  </si>
  <si>
    <t>Subject Performance Report 2019</t>
  </si>
  <si>
    <t>2019</t>
  </si>
  <si>
    <t>Subject Performance Report 2020</t>
  </si>
  <si>
    <t>2020</t>
  </si>
  <si>
    <t>Subject Performance Report 2021</t>
  </si>
  <si>
    <t>2021</t>
  </si>
  <si>
    <t>Subject Performance Report 2022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</si>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</sst>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/>
    <xf numFmtId="2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0" fontId="0" fillId="0" borderId="0" xfId="0" applyNumberFormat="1"/>
    <xf numFmtId="0" fontId="3" fillId="0" borderId="0" xfId="0" applyFont="1"/>
    <xf numFmtId="0" fontId="7" fillId="0" borderId="4" xfId="0" applyFont="1" applyBorder="1" applyAlignment="1">
      <alignment horizontal="center" vertical="center"/>
    </xf>
    <xf numFmtId="10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/>
    </xf>
    <xf numFmtId="10" fontId="7" fillId="3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0" fontId="6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164" fontId="6" fillId="5" borderId="4" xfId="0" applyNumberFormat="1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vertical="center" wrapText="1"/>
    </xf>
    <xf numFmtId="164" fontId="6" fillId="6" borderId="4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 wrapText="1"/>
    </xf>
    <xf numFmtId="164" fontId="6" fillId="6" borderId="4" xfId="1" applyNumberFormat="1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1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% Attaining A Full Certificate</a:t>
            </a:r>
            <a:endParaRPr lang="en-T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Graph!$C$11</c:f>
              <c:strCache>
                <c:ptCount val="1"/>
                <c:pt idx="0">
                  <c:v>School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6671012216902417E-3"/>
                  <c:y val="-0.18729305379546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Graph!$B$12:$B$21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xVal>
          <c:yVal>
            <c:numRef>
              <c:f>Graph!$C$12:$C$21</c:f>
              <c:numCache>
                <c:formatCode>0.00</c:formatCode>
                <c:ptCount val="10"/>
                <c:pt idx="0">
                  <c:v>45.6</c:v>
                </c:pt>
                <c:pt idx="1">
                  <c:v>50.5</c:v>
                </c:pt>
                <c:pt idx="2">
                  <c:v>43.7</c:v>
                </c:pt>
                <c:pt idx="3">
                  <c:v>65.599999999999994</c:v>
                </c:pt>
                <c:pt idx="4">
                  <c:v>70.2</c:v>
                </c:pt>
                <c:pt idx="5">
                  <c:v>83.9</c:v>
                </c:pt>
                <c:pt idx="6">
                  <c:v>74.099999999999994</c:v>
                </c:pt>
                <c:pt idx="7">
                  <c:v>69.8</c:v>
                </c:pt>
                <c:pt idx="8">
                  <c:v>33.6</c:v>
                </c:pt>
                <c:pt idx="9">
                  <c:v>41.8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8-4039-AF5E-314413B82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793119"/>
        <c:axId val="1968793535"/>
      </c:scatterChart>
      <c:valAx>
        <c:axId val="1968793119"/>
        <c:scaling>
          <c:orientation val="minMax"/>
          <c:max val="2022"/>
          <c:min val="2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793535"/>
        <c:crosses val="autoZero"/>
        <c:crossBetween val="midCat"/>
      </c:valAx>
      <c:valAx>
        <c:axId val="196879353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79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TT"/>
              <a:t>% Attained Atleast 1 Subject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'ATTAIN (atleast 1)'!$G$4</c:f>
              <c:strCache>
                <c:ptCount val="1"/>
                <c:pt idx="0">
                  <c:v>% ATTAINED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1672354948805541E-2"/>
                  <c:y val="-9.7462346052897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'ATTAIN (atleast 1)'!$A$5:$A$14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xVal>
          <c:yVal>
            <c:numRef>
              <c:f>'ATTAIN (atleast 1)'!$G$5:$G$14</c:f>
              <c:numCache>
                <c:formatCode>0.00%</c:formatCode>
                <c:ptCount val="10"/>
                <c:pt idx="0">
                  <c:v>0.94444444444444442</c:v>
                </c:pt>
                <c:pt idx="1">
                  <c:v>0.8035714285714286</c:v>
                </c:pt>
                <c:pt idx="2">
                  <c:v>0.96330275229357798</c:v>
                </c:pt>
                <c:pt idx="3">
                  <c:v>0.92592592592592593</c:v>
                </c:pt>
                <c:pt idx="4">
                  <c:v>0.93684210526315792</c:v>
                </c:pt>
                <c:pt idx="5">
                  <c:v>0.87096774193548387</c:v>
                </c:pt>
                <c:pt idx="6">
                  <c:v>0.88571428571428568</c:v>
                </c:pt>
                <c:pt idx="7">
                  <c:v>0.87962962962962965</c:v>
                </c:pt>
                <c:pt idx="8">
                  <c:v>0.82568807339449546</c:v>
                </c:pt>
                <c:pt idx="9">
                  <c:v>0.93457943925233644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88-4EC7-BE34-9CCBD0986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695791"/>
        <c:axId val="1419696207"/>
      </c:scatterChart>
      <c:valAx>
        <c:axId val="1419695791"/>
        <c:scaling>
          <c:orientation val="minMax"/>
          <c:max val="2022"/>
          <c:min val="2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696207"/>
        <c:crosses val="autoZero"/>
        <c:crossBetween val="midCat"/>
      </c:valAx>
      <c:valAx>
        <c:axId val="141969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69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14287</xdr:rowOff>
    </xdr:from>
    <xdr:to>
      <xdr:col>5</xdr:col>
      <xdr:colOff>1552574</xdr:colOff>
      <xdr:row>49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7</xdr:col>
      <xdr:colOff>0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ANDY\CSEC%20Performance%20Report%20Attainment%20Data%202012-2022\Performance%20Reports%20VBA%20Code%20-%20Cop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Graph Data"/>
      <sheetName val="ATTAIN (atleast 1)"/>
      <sheetName val="PERFORMANCE REPORT 2012"/>
      <sheetName val="PERFORMANCE REPORT 2013"/>
      <sheetName val="PERFORMANCE REPORT 2014"/>
      <sheetName val="PERFORMANCE REPORT 2015"/>
      <sheetName val="PERFORMANCE REPORT 2016"/>
      <sheetName val="PERFORMANCE REPORT 2017"/>
      <sheetName val="PERFORMANCE REPORT 2018"/>
      <sheetName val="PERFORMANCE REPORT 2019"/>
      <sheetName val="PERFORMANCE REPORT 2020"/>
      <sheetName val="PERFORMANCE REPORT 2021"/>
      <sheetName val="PERFORMANCE REPORT 20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1"/>
  <sheetViews>
    <sheetView tabSelected="1" workbookViewId="0">
      <selection activeCell="C53" sqref="C53"/>
    </sheetView>
  </sheetViews>
  <sheetFormatPr defaultRowHeight="15" x14ac:dyDescent="0.25"/>
  <cols>
    <col min="1" max="1" width="19.5703125" customWidth="1"/>
    <col min="3" max="3" width="62.7109375" customWidth="1"/>
    <col min="4" max="4" width="12.5703125" customWidth="1"/>
    <col min="5" max="5" width="17.140625" customWidth="1"/>
    <col min="6" max="6" width="28.5703125" customWidth="1"/>
  </cols>
  <sheetData>
    <row r="1" spans="1:6" ht="23.25" x14ac:dyDescent="0.25">
      <c r="A1" s="1"/>
      <c r="B1" s="1"/>
      <c r="C1" s="1"/>
      <c r="D1" s="1"/>
      <c r="E1" s="6" t="s">
        <v>0</v>
      </c>
      <c r="F1" s="7" t="s">
        <v>1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ht="31.5" x14ac:dyDescent="0.25">
      <c r="A4" s="2" t="s">
        <v>2</v>
      </c>
      <c r="B4" s="3"/>
      <c r="C4" s="3"/>
      <c r="D4" s="1"/>
      <c r="E4" s="1"/>
      <c r="F4" s="1"/>
    </row>
    <row r="5" spans="1:6" ht="23.25" x14ac:dyDescent="0.35">
      <c r="A5" s="5" t="s">
        <v>3</v>
      </c>
      <c r="B5" s="4"/>
      <c r="C5" s="4"/>
    </row>
    <row r="6" spans="1:6" ht="23.25" x14ac:dyDescent="0.35">
      <c r="A6" s="5"/>
      <c r="B6" s="4"/>
      <c r="C6" s="4"/>
    </row>
    <row r="7" spans="1:6" ht="23.25" x14ac:dyDescent="0.35">
      <c r="A7" s="5"/>
      <c r="B7" s="4"/>
      <c r="C7" s="4"/>
    </row>
    <row r="8" spans="1:6" ht="18.75" x14ac:dyDescent="0.3">
      <c r="A8" s="11" t="s">
        <v>4</v>
      </c>
      <c r="B8" s="12" t="s">
        <v>5</v>
      </c>
      <c r="C8" s="9"/>
    </row>
    <row r="9" spans="1:6" ht="18.75" x14ac:dyDescent="0.3">
      <c r="A9" s="9"/>
      <c r="B9" s="9"/>
      <c r="C9" s="9"/>
    </row>
    <row r="10" spans="1:6" ht="18.75" x14ac:dyDescent="0.25">
      <c r="A10" s="40" t="s">
        <v>7</v>
      </c>
      <c r="B10" s="40" t="s">
        <v>8</v>
      </c>
      <c r="C10" s="11" t="s">
        <v>6</v>
      </c>
    </row>
    <row r="11" spans="1:6" ht="18.75" x14ac:dyDescent="0.25">
      <c r="A11" s="41"/>
      <c r="B11" s="42"/>
      <c r="C11" s="11" t="s">
        <v>2</v>
      </c>
    </row>
    <row r="12" spans="1:6" ht="18.75" x14ac:dyDescent="0.25">
      <c r="A12" s="8" t="s">
        <v>9</v>
      </c>
      <c r="B12" s="39">
        <v>2013</v>
      </c>
      <c r="C12" s="10">
        <v>45.6</v>
      </c>
    </row>
    <row r="13" spans="1:6" ht="18.75" x14ac:dyDescent="0.25">
      <c r="A13" s="8"/>
      <c r="B13" s="39">
        <v>2014</v>
      </c>
      <c r="C13" s="10">
        <v>50.5</v>
      </c>
    </row>
    <row r="14" spans="1:6" ht="18.75" x14ac:dyDescent="0.25">
      <c r="A14" s="8"/>
      <c r="B14" s="39">
        <v>2015</v>
      </c>
      <c r="C14" s="10">
        <v>43.7</v>
      </c>
    </row>
    <row r="15" spans="1:6" ht="18.75" x14ac:dyDescent="0.25">
      <c r="A15" s="8"/>
      <c r="B15" s="39">
        <v>2016</v>
      </c>
      <c r="C15" s="10">
        <v>65.599999999999994</v>
      </c>
    </row>
    <row r="16" spans="1:6" ht="18.75" x14ac:dyDescent="0.25">
      <c r="A16" s="8"/>
      <c r="B16" s="39">
        <v>2017</v>
      </c>
      <c r="C16" s="10">
        <v>70.2</v>
      </c>
    </row>
    <row r="17" spans="1:3" ht="18.75" x14ac:dyDescent="0.25">
      <c r="A17" s="8"/>
      <c r="B17" s="39">
        <v>2018</v>
      </c>
      <c r="C17" s="10">
        <v>83.9</v>
      </c>
    </row>
    <row r="18" spans="1:3" ht="18.75" x14ac:dyDescent="0.25">
      <c r="A18" s="8"/>
      <c r="B18" s="39">
        <v>2019</v>
      </c>
      <c r="C18" s="10">
        <v>74.099999999999994</v>
      </c>
    </row>
    <row r="19" spans="1:3" ht="18.75" x14ac:dyDescent="0.25">
      <c r="A19" s="8"/>
      <c r="B19" s="39">
        <v>2020</v>
      </c>
      <c r="C19" s="10">
        <v>69.8</v>
      </c>
    </row>
    <row r="20" spans="1:3" ht="18.75" x14ac:dyDescent="0.25">
      <c r="A20" s="8"/>
      <c r="B20" s="39">
        <v>2021</v>
      </c>
      <c r="C20" s="10">
        <v>33.6</v>
      </c>
    </row>
    <row r="21" spans="1:3" ht="18.75" x14ac:dyDescent="0.25">
      <c r="A21" s="8"/>
      <c r="B21" s="39">
        <v>2022</v>
      </c>
      <c r="C21" s="10">
        <v>41.8</v>
      </c>
    </row>
  </sheetData>
  <mergeCells count="2">
    <mergeCell ref="A10:A11"/>
    <mergeCell ref="B10:B1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1053"/>
  <sheetViews>
    <sheetView workbookViewId="0">
      <selection activeCell="F8" sqref="F8"/>
    </sheetView>
  </sheetViews>
  <sheetFormatPr defaultRowHeight="15" x14ac:dyDescent="0.25"/>
  <cols>
    <col min="1" max="1" width="7.28515625" customWidth="1"/>
    <col min="2" max="2" width="10.85546875" customWidth="1"/>
    <col min="3" max="3" width="33.85546875" customWidth="1"/>
    <col min="4" max="4" width="30.28515625" customWidth="1"/>
    <col min="5" max="5" width="13" customWidth="1"/>
    <col min="6" max="6" width="8.42578125" customWidth="1"/>
    <col min="7" max="10" width="6.7109375" customWidth="1"/>
    <col min="11" max="11" width="9.85546875" customWidth="1"/>
    <col min="12" max="15" width="6.7109375" customWidth="1"/>
  </cols>
  <sheetData>
    <row r="1" spans="1:15" ht="61.5" x14ac:dyDescent="0.25">
      <c r="A1" s="43" t="s">
        <v>68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ht="1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5" x14ac:dyDescent="0.25">
      <c r="C3" s="21"/>
      <c r="F3" s="21"/>
      <c r="J3" s="21"/>
      <c r="K3" s="22"/>
    </row>
    <row r="4" spans="1:15" ht="37.5" x14ac:dyDescent="0.25">
      <c r="A4" s="23" t="s">
        <v>18</v>
      </c>
      <c r="B4" s="24" t="s">
        <v>19</v>
      </c>
      <c r="C4" s="23" t="s">
        <v>20</v>
      </c>
      <c r="D4" s="23" t="s">
        <v>21</v>
      </c>
      <c r="E4" s="23" t="s">
        <v>22</v>
      </c>
      <c r="F4" s="24" t="s">
        <v>23</v>
      </c>
      <c r="G4" s="23" t="s">
        <v>24</v>
      </c>
      <c r="H4" s="23" t="s">
        <v>25</v>
      </c>
      <c r="I4" s="23" t="s">
        <v>26</v>
      </c>
      <c r="J4" s="24" t="s">
        <v>27</v>
      </c>
      <c r="K4" s="25" t="s">
        <v>28</v>
      </c>
      <c r="L4" s="23" t="s">
        <v>29</v>
      </c>
      <c r="M4" s="23" t="s">
        <v>30</v>
      </c>
      <c r="N4" s="23" t="s">
        <v>31</v>
      </c>
      <c r="O4" s="23" t="s">
        <v>32</v>
      </c>
    </row>
    <row r="5" spans="1:15" ht="60" customHeight="1" x14ac:dyDescent="0.25">
      <c r="A5" s="15">
        <v>2020</v>
      </c>
      <c r="B5" s="15" t="s">
        <v>5</v>
      </c>
      <c r="C5" s="34" t="s">
        <v>16</v>
      </c>
      <c r="D5" s="35" t="s">
        <v>33</v>
      </c>
      <c r="E5" s="15">
        <v>29</v>
      </c>
      <c r="F5" s="28">
        <v>29</v>
      </c>
      <c r="G5" s="15">
        <v>2</v>
      </c>
      <c r="H5" s="15">
        <v>0</v>
      </c>
      <c r="I5" s="15">
        <v>13</v>
      </c>
      <c r="J5" s="29">
        <v>15</v>
      </c>
      <c r="K5" s="30">
        <v>0.51719999999999999</v>
      </c>
      <c r="L5" s="15">
        <v>6</v>
      </c>
      <c r="M5" s="15">
        <v>7</v>
      </c>
      <c r="N5" s="15">
        <v>0</v>
      </c>
      <c r="O5" s="15">
        <v>1</v>
      </c>
    </row>
    <row r="6" spans="1:15" ht="60" customHeight="1" x14ac:dyDescent="0.25">
      <c r="A6" s="15">
        <v>2020</v>
      </c>
      <c r="B6" s="15" t="s">
        <v>5</v>
      </c>
      <c r="C6" s="34" t="s">
        <v>16</v>
      </c>
      <c r="D6" s="35" t="s">
        <v>34</v>
      </c>
      <c r="E6" s="15">
        <v>32</v>
      </c>
      <c r="F6" s="28">
        <v>32</v>
      </c>
      <c r="G6" s="15">
        <v>5</v>
      </c>
      <c r="H6" s="15">
        <v>16</v>
      </c>
      <c r="I6" s="15">
        <v>9</v>
      </c>
      <c r="J6" s="29">
        <v>30</v>
      </c>
      <c r="K6" s="30">
        <v>0.9375</v>
      </c>
      <c r="L6" s="15">
        <v>2</v>
      </c>
      <c r="M6" s="15">
        <v>0</v>
      </c>
      <c r="N6" s="15">
        <v>0</v>
      </c>
      <c r="O6" s="15">
        <v>0</v>
      </c>
    </row>
    <row r="7" spans="1:15" ht="60" customHeight="1" x14ac:dyDescent="0.25">
      <c r="A7" s="15">
        <v>2020</v>
      </c>
      <c r="B7" s="15" t="s">
        <v>5</v>
      </c>
      <c r="C7" s="34" t="s">
        <v>16</v>
      </c>
      <c r="D7" s="35" t="s">
        <v>35</v>
      </c>
      <c r="E7" s="15">
        <v>12</v>
      </c>
      <c r="F7" s="28">
        <v>12</v>
      </c>
      <c r="G7" s="15">
        <v>2</v>
      </c>
      <c r="H7" s="15">
        <v>1</v>
      </c>
      <c r="I7" s="15">
        <v>3</v>
      </c>
      <c r="J7" s="29">
        <v>6</v>
      </c>
      <c r="K7" s="30">
        <v>0.5</v>
      </c>
      <c r="L7" s="15">
        <v>2</v>
      </c>
      <c r="M7" s="15">
        <v>1</v>
      </c>
      <c r="N7" s="15">
        <v>0</v>
      </c>
      <c r="O7" s="15">
        <v>3</v>
      </c>
    </row>
    <row r="8" spans="1:15" ht="60" customHeight="1" x14ac:dyDescent="0.25">
      <c r="A8" s="15">
        <v>2020</v>
      </c>
      <c r="B8" s="15" t="s">
        <v>5</v>
      </c>
      <c r="C8" s="34" t="s">
        <v>16</v>
      </c>
      <c r="D8" s="35" t="s">
        <v>36</v>
      </c>
      <c r="E8" s="15">
        <v>30</v>
      </c>
      <c r="F8" s="28">
        <v>29</v>
      </c>
      <c r="G8" s="15">
        <v>2</v>
      </c>
      <c r="H8" s="15">
        <v>7</v>
      </c>
      <c r="I8" s="15">
        <v>10</v>
      </c>
      <c r="J8" s="29">
        <v>19</v>
      </c>
      <c r="K8" s="30">
        <v>0.6552</v>
      </c>
      <c r="L8" s="15">
        <v>8</v>
      </c>
      <c r="M8" s="15">
        <v>2</v>
      </c>
      <c r="N8" s="15">
        <v>0</v>
      </c>
      <c r="O8" s="15">
        <v>1</v>
      </c>
    </row>
    <row r="9" spans="1:15" ht="60" customHeight="1" x14ac:dyDescent="0.25">
      <c r="A9" s="15">
        <v>2020</v>
      </c>
      <c r="B9" s="15" t="s">
        <v>5</v>
      </c>
      <c r="C9" s="34" t="s">
        <v>16</v>
      </c>
      <c r="D9" s="35" t="s">
        <v>37</v>
      </c>
      <c r="E9" s="15">
        <v>24</v>
      </c>
      <c r="F9" s="28">
        <v>24</v>
      </c>
      <c r="G9" s="15">
        <v>0</v>
      </c>
      <c r="H9" s="15">
        <v>3</v>
      </c>
      <c r="I9" s="15">
        <v>10</v>
      </c>
      <c r="J9" s="29">
        <v>13</v>
      </c>
      <c r="K9" s="30">
        <v>0.54169999999999996</v>
      </c>
      <c r="L9" s="15">
        <v>6</v>
      </c>
      <c r="M9" s="15">
        <v>5</v>
      </c>
      <c r="N9" s="15">
        <v>0</v>
      </c>
      <c r="O9" s="15">
        <v>0</v>
      </c>
    </row>
    <row r="10" spans="1:15" ht="60" customHeight="1" x14ac:dyDescent="0.25">
      <c r="A10" s="15">
        <v>2020</v>
      </c>
      <c r="B10" s="15" t="s">
        <v>5</v>
      </c>
      <c r="C10" s="34" t="s">
        <v>16</v>
      </c>
      <c r="D10" s="35" t="s">
        <v>38</v>
      </c>
      <c r="E10" s="15">
        <v>74</v>
      </c>
      <c r="F10" s="28">
        <v>74</v>
      </c>
      <c r="G10" s="15">
        <v>30</v>
      </c>
      <c r="H10" s="15">
        <v>33</v>
      </c>
      <c r="I10" s="15">
        <v>8</v>
      </c>
      <c r="J10" s="29">
        <v>71</v>
      </c>
      <c r="K10" s="30">
        <v>0.95950000000000002</v>
      </c>
      <c r="L10" s="15">
        <v>3</v>
      </c>
      <c r="M10" s="15">
        <v>0</v>
      </c>
      <c r="N10" s="15">
        <v>0</v>
      </c>
      <c r="O10" s="15">
        <v>0</v>
      </c>
    </row>
    <row r="11" spans="1:15" ht="60" customHeight="1" x14ac:dyDescent="0.25">
      <c r="A11" s="15">
        <v>2020</v>
      </c>
      <c r="B11" s="15" t="s">
        <v>5</v>
      </c>
      <c r="C11" s="34" t="s">
        <v>16</v>
      </c>
      <c r="D11" s="35" t="s">
        <v>39</v>
      </c>
      <c r="E11" s="15">
        <v>27</v>
      </c>
      <c r="F11" s="28">
        <v>27</v>
      </c>
      <c r="G11" s="15">
        <v>4</v>
      </c>
      <c r="H11" s="15">
        <v>8</v>
      </c>
      <c r="I11" s="15">
        <v>8</v>
      </c>
      <c r="J11" s="29">
        <v>20</v>
      </c>
      <c r="K11" s="30">
        <v>0.74070000000000003</v>
      </c>
      <c r="L11" s="15">
        <v>5</v>
      </c>
      <c r="M11" s="15">
        <v>1</v>
      </c>
      <c r="N11" s="15">
        <v>1</v>
      </c>
      <c r="O11" s="15">
        <v>0</v>
      </c>
    </row>
    <row r="12" spans="1:15" ht="60" customHeight="1" x14ac:dyDescent="0.25">
      <c r="A12" s="15">
        <v>2020</v>
      </c>
      <c r="B12" s="15" t="s">
        <v>5</v>
      </c>
      <c r="C12" s="34" t="s">
        <v>16</v>
      </c>
      <c r="D12" s="35" t="s">
        <v>40</v>
      </c>
      <c r="E12" s="15">
        <v>31</v>
      </c>
      <c r="F12" s="28">
        <v>31</v>
      </c>
      <c r="G12" s="15">
        <v>6</v>
      </c>
      <c r="H12" s="15">
        <v>11</v>
      </c>
      <c r="I12" s="15">
        <v>9</v>
      </c>
      <c r="J12" s="29">
        <v>26</v>
      </c>
      <c r="K12" s="30">
        <v>0.8387</v>
      </c>
      <c r="L12" s="15">
        <v>4</v>
      </c>
      <c r="M12" s="15">
        <v>1</v>
      </c>
      <c r="N12" s="15">
        <v>0</v>
      </c>
      <c r="O12" s="15">
        <v>0</v>
      </c>
    </row>
    <row r="13" spans="1:15" ht="60" customHeight="1" x14ac:dyDescent="0.25">
      <c r="A13" s="15">
        <v>2020</v>
      </c>
      <c r="B13" s="15" t="s">
        <v>5</v>
      </c>
      <c r="C13" s="34" t="s">
        <v>16</v>
      </c>
      <c r="D13" s="35" t="s">
        <v>41</v>
      </c>
      <c r="E13" s="15">
        <v>42</v>
      </c>
      <c r="F13" s="28">
        <v>40</v>
      </c>
      <c r="G13" s="15">
        <v>14</v>
      </c>
      <c r="H13" s="15">
        <v>18</v>
      </c>
      <c r="I13" s="15">
        <v>4</v>
      </c>
      <c r="J13" s="29">
        <v>36</v>
      </c>
      <c r="K13" s="30">
        <v>0.9</v>
      </c>
      <c r="L13" s="15">
        <v>3</v>
      </c>
      <c r="M13" s="15">
        <v>0</v>
      </c>
      <c r="N13" s="15">
        <v>0</v>
      </c>
      <c r="O13" s="15">
        <v>3</v>
      </c>
    </row>
    <row r="14" spans="1:15" ht="60" customHeight="1" x14ac:dyDescent="0.25">
      <c r="A14" s="15">
        <v>2020</v>
      </c>
      <c r="B14" s="15" t="s">
        <v>5</v>
      </c>
      <c r="C14" s="34" t="s">
        <v>16</v>
      </c>
      <c r="D14" s="35" t="s">
        <v>42</v>
      </c>
      <c r="E14" s="15">
        <v>23</v>
      </c>
      <c r="F14" s="28">
        <v>23</v>
      </c>
      <c r="G14" s="15">
        <v>10</v>
      </c>
      <c r="H14" s="15">
        <v>10</v>
      </c>
      <c r="I14" s="15">
        <v>2</v>
      </c>
      <c r="J14" s="29">
        <v>22</v>
      </c>
      <c r="K14" s="30">
        <v>0.95650000000000002</v>
      </c>
      <c r="L14" s="15">
        <v>0</v>
      </c>
      <c r="M14" s="15">
        <v>0</v>
      </c>
      <c r="N14" s="15">
        <v>0</v>
      </c>
      <c r="O14" s="15">
        <v>1</v>
      </c>
    </row>
    <row r="15" spans="1:15" ht="60" customHeight="1" x14ac:dyDescent="0.25">
      <c r="A15" s="15">
        <v>2020</v>
      </c>
      <c r="B15" s="15" t="s">
        <v>5</v>
      </c>
      <c r="C15" s="34" t="s">
        <v>16</v>
      </c>
      <c r="D15" s="35" t="s">
        <v>43</v>
      </c>
      <c r="E15" s="15">
        <v>74</v>
      </c>
      <c r="F15" s="28">
        <v>74</v>
      </c>
      <c r="G15" s="15">
        <v>40</v>
      </c>
      <c r="H15" s="15">
        <v>24</v>
      </c>
      <c r="I15" s="15">
        <v>6</v>
      </c>
      <c r="J15" s="29">
        <v>70</v>
      </c>
      <c r="K15" s="30">
        <v>0.94589999999999996</v>
      </c>
      <c r="L15" s="15">
        <v>4</v>
      </c>
      <c r="M15" s="15">
        <v>0</v>
      </c>
      <c r="N15" s="15">
        <v>0</v>
      </c>
      <c r="O15" s="15">
        <v>0</v>
      </c>
    </row>
    <row r="16" spans="1:15" ht="60" customHeight="1" x14ac:dyDescent="0.25">
      <c r="A16" s="15">
        <v>2020</v>
      </c>
      <c r="B16" s="15" t="s">
        <v>5</v>
      </c>
      <c r="C16" s="34" t="s">
        <v>16</v>
      </c>
      <c r="D16" s="35" t="s">
        <v>44</v>
      </c>
      <c r="E16" s="15">
        <v>12</v>
      </c>
      <c r="F16" s="28">
        <v>12</v>
      </c>
      <c r="G16" s="15">
        <v>0</v>
      </c>
      <c r="H16" s="15">
        <v>3</v>
      </c>
      <c r="I16" s="15">
        <v>2</v>
      </c>
      <c r="J16" s="29">
        <v>5</v>
      </c>
      <c r="K16" s="30">
        <v>0.41670000000000001</v>
      </c>
      <c r="L16" s="15">
        <v>3</v>
      </c>
      <c r="M16" s="15">
        <v>0</v>
      </c>
      <c r="N16" s="15">
        <v>0</v>
      </c>
      <c r="O16" s="15">
        <v>4</v>
      </c>
    </row>
    <row r="17" spans="1:15" ht="60" customHeight="1" x14ac:dyDescent="0.25">
      <c r="A17" s="15">
        <v>2020</v>
      </c>
      <c r="B17" s="15" t="s">
        <v>5</v>
      </c>
      <c r="C17" s="34" t="s">
        <v>16</v>
      </c>
      <c r="D17" s="35" t="s">
        <v>45</v>
      </c>
      <c r="E17" s="15">
        <v>36</v>
      </c>
      <c r="F17" s="28">
        <v>36</v>
      </c>
      <c r="G17" s="15">
        <v>15</v>
      </c>
      <c r="H17" s="15">
        <v>18</v>
      </c>
      <c r="I17" s="15">
        <v>2</v>
      </c>
      <c r="J17" s="29">
        <v>35</v>
      </c>
      <c r="K17" s="30">
        <v>0.97219999999999995</v>
      </c>
      <c r="L17" s="15">
        <v>1</v>
      </c>
      <c r="M17" s="15">
        <v>0</v>
      </c>
      <c r="N17" s="15">
        <v>0</v>
      </c>
      <c r="O17" s="15">
        <v>0</v>
      </c>
    </row>
    <row r="18" spans="1:15" ht="60" customHeight="1" x14ac:dyDescent="0.25">
      <c r="A18" s="15">
        <v>2020</v>
      </c>
      <c r="B18" s="15" t="s">
        <v>5</v>
      </c>
      <c r="C18" s="34" t="s">
        <v>16</v>
      </c>
      <c r="D18" s="35" t="s">
        <v>46</v>
      </c>
      <c r="E18" s="15">
        <v>29</v>
      </c>
      <c r="F18" s="28">
        <v>29</v>
      </c>
      <c r="G18" s="15">
        <v>5</v>
      </c>
      <c r="H18" s="15">
        <v>7</v>
      </c>
      <c r="I18" s="15">
        <v>10</v>
      </c>
      <c r="J18" s="29">
        <v>22</v>
      </c>
      <c r="K18" s="30">
        <v>0.75860000000000005</v>
      </c>
      <c r="L18" s="15">
        <v>5</v>
      </c>
      <c r="M18" s="15">
        <v>2</v>
      </c>
      <c r="N18" s="15">
        <v>0</v>
      </c>
      <c r="O18" s="15">
        <v>0</v>
      </c>
    </row>
    <row r="19" spans="1:15" ht="60" customHeight="1" x14ac:dyDescent="0.25">
      <c r="A19" s="15">
        <v>2020</v>
      </c>
      <c r="B19" s="15" t="s">
        <v>5</v>
      </c>
      <c r="C19" s="34" t="s">
        <v>16</v>
      </c>
      <c r="D19" s="35" t="s">
        <v>47</v>
      </c>
      <c r="E19" s="15">
        <v>26</v>
      </c>
      <c r="F19" s="28">
        <v>25</v>
      </c>
      <c r="G19" s="15">
        <v>1</v>
      </c>
      <c r="H19" s="15">
        <v>8</v>
      </c>
      <c r="I19" s="15">
        <v>12</v>
      </c>
      <c r="J19" s="29">
        <v>21</v>
      </c>
      <c r="K19" s="30">
        <v>0.84</v>
      </c>
      <c r="L19" s="15">
        <v>3</v>
      </c>
      <c r="M19" s="15">
        <v>0</v>
      </c>
      <c r="N19" s="15">
        <v>0</v>
      </c>
      <c r="O19" s="15">
        <v>2</v>
      </c>
    </row>
    <row r="20" spans="1:15" ht="60" customHeight="1" x14ac:dyDescent="0.25">
      <c r="A20" s="15">
        <v>2020</v>
      </c>
      <c r="B20" s="15" t="s">
        <v>5</v>
      </c>
      <c r="C20" s="34" t="s">
        <v>16</v>
      </c>
      <c r="D20" s="35" t="s">
        <v>48</v>
      </c>
      <c r="E20" s="15">
        <v>33</v>
      </c>
      <c r="F20" s="28">
        <v>33</v>
      </c>
      <c r="G20" s="15">
        <v>12</v>
      </c>
      <c r="H20" s="15">
        <v>15</v>
      </c>
      <c r="I20" s="15">
        <v>6</v>
      </c>
      <c r="J20" s="29">
        <v>33</v>
      </c>
      <c r="K20" s="30">
        <v>1</v>
      </c>
      <c r="L20" s="15">
        <v>0</v>
      </c>
      <c r="M20" s="15">
        <v>0</v>
      </c>
      <c r="N20" s="15">
        <v>0</v>
      </c>
      <c r="O20" s="15">
        <v>0</v>
      </c>
    </row>
    <row r="21" spans="1:15" ht="60" customHeight="1" x14ac:dyDescent="0.25">
      <c r="A21" s="15">
        <v>2020</v>
      </c>
      <c r="B21" s="15" t="s">
        <v>5</v>
      </c>
      <c r="C21" s="34" t="s">
        <v>16</v>
      </c>
      <c r="D21" s="35" t="s">
        <v>49</v>
      </c>
      <c r="E21" s="15">
        <v>17</v>
      </c>
      <c r="F21" s="28">
        <v>17</v>
      </c>
      <c r="G21" s="15">
        <v>0</v>
      </c>
      <c r="H21" s="15">
        <v>7</v>
      </c>
      <c r="I21" s="15">
        <v>8</v>
      </c>
      <c r="J21" s="29">
        <v>15</v>
      </c>
      <c r="K21" s="30">
        <v>0.88239999999999996</v>
      </c>
      <c r="L21" s="15">
        <v>2</v>
      </c>
      <c r="M21" s="15">
        <v>0</v>
      </c>
      <c r="N21" s="15">
        <v>0</v>
      </c>
      <c r="O21" s="15">
        <v>0</v>
      </c>
    </row>
    <row r="22" spans="1:15" ht="60" customHeight="1" x14ac:dyDescent="0.25">
      <c r="A22" s="15">
        <v>2020</v>
      </c>
      <c r="B22" s="15" t="s">
        <v>5</v>
      </c>
      <c r="C22" s="34" t="s">
        <v>16</v>
      </c>
      <c r="D22" s="35" t="s">
        <v>50</v>
      </c>
      <c r="E22" s="15">
        <v>21</v>
      </c>
      <c r="F22" s="28">
        <v>20</v>
      </c>
      <c r="G22" s="15">
        <v>2</v>
      </c>
      <c r="H22" s="15">
        <v>3</v>
      </c>
      <c r="I22" s="15">
        <v>2</v>
      </c>
      <c r="J22" s="29">
        <v>7</v>
      </c>
      <c r="K22" s="30">
        <v>0.35</v>
      </c>
      <c r="L22" s="15">
        <v>3</v>
      </c>
      <c r="M22" s="15">
        <v>9</v>
      </c>
      <c r="N22" s="15">
        <v>0</v>
      </c>
      <c r="O22" s="15">
        <v>2</v>
      </c>
    </row>
    <row r="23" spans="1:15" ht="60" customHeight="1" x14ac:dyDescent="0.25">
      <c r="A23" s="15">
        <v>2020</v>
      </c>
      <c r="B23" s="15" t="s">
        <v>5</v>
      </c>
      <c r="C23" s="34" t="s">
        <v>16</v>
      </c>
      <c r="D23" s="35" t="s">
        <v>55</v>
      </c>
      <c r="E23" s="15">
        <v>1</v>
      </c>
      <c r="F23" s="28">
        <v>1</v>
      </c>
      <c r="G23" s="15">
        <v>1</v>
      </c>
      <c r="H23" s="15">
        <v>0</v>
      </c>
      <c r="I23" s="15">
        <v>0</v>
      </c>
      <c r="J23" s="29">
        <v>1</v>
      </c>
      <c r="K23" s="30">
        <v>1</v>
      </c>
      <c r="L23" s="15">
        <v>0</v>
      </c>
      <c r="M23" s="15">
        <v>0</v>
      </c>
      <c r="N23" s="15">
        <v>0</v>
      </c>
      <c r="O23" s="15">
        <v>0</v>
      </c>
    </row>
    <row r="24" spans="1:15" ht="60" customHeight="1" x14ac:dyDescent="0.25">
      <c r="A24" s="15">
        <v>2020</v>
      </c>
      <c r="B24" s="15" t="s">
        <v>5</v>
      </c>
      <c r="C24" s="34" t="s">
        <v>16</v>
      </c>
      <c r="D24" s="35" t="s">
        <v>58</v>
      </c>
      <c r="E24" s="15">
        <v>6</v>
      </c>
      <c r="F24" s="28">
        <v>6</v>
      </c>
      <c r="G24" s="15">
        <v>2</v>
      </c>
      <c r="H24" s="15">
        <v>3</v>
      </c>
      <c r="I24" s="15">
        <v>0</v>
      </c>
      <c r="J24" s="29">
        <v>5</v>
      </c>
      <c r="K24" s="30">
        <v>0.83330000000000004</v>
      </c>
      <c r="L24" s="15">
        <v>0</v>
      </c>
      <c r="M24" s="15">
        <v>0</v>
      </c>
      <c r="N24" s="15">
        <v>0</v>
      </c>
      <c r="O24" s="15">
        <v>1</v>
      </c>
    </row>
    <row r="25" spans="1:15" ht="60" customHeight="1" x14ac:dyDescent="0.25">
      <c r="A25" s="15">
        <v>2020</v>
      </c>
      <c r="B25" s="15" t="s">
        <v>5</v>
      </c>
      <c r="C25" s="34" t="s">
        <v>16</v>
      </c>
      <c r="D25" s="35" t="s">
        <v>51</v>
      </c>
      <c r="E25" s="15">
        <v>11</v>
      </c>
      <c r="F25" s="28">
        <v>11</v>
      </c>
      <c r="G25" s="15">
        <v>0</v>
      </c>
      <c r="H25" s="15">
        <v>0</v>
      </c>
      <c r="I25" s="15">
        <v>2</v>
      </c>
      <c r="J25" s="29">
        <v>2</v>
      </c>
      <c r="K25" s="30">
        <v>0.18179999999999999</v>
      </c>
      <c r="L25" s="15">
        <v>3</v>
      </c>
      <c r="M25" s="15">
        <v>2</v>
      </c>
      <c r="N25" s="15">
        <v>0</v>
      </c>
      <c r="O25" s="15">
        <v>4</v>
      </c>
    </row>
    <row r="26" spans="1:15" ht="18.75" x14ac:dyDescent="0.25">
      <c r="A26" s="31" t="s">
        <v>69</v>
      </c>
      <c r="B26" s="31" t="s">
        <v>5</v>
      </c>
      <c r="C26" s="32" t="s">
        <v>16</v>
      </c>
      <c r="D26" s="32" t="str">
        <f>"TOTAL"</f>
        <v>TOTAL</v>
      </c>
      <c r="E26" s="37">
        <f>SUBTOTAL(109,[1]!Table11[Registered])</f>
        <v>590</v>
      </c>
      <c r="F26" s="31">
        <f>SUBTOTAL(109,[1]!Table11[Wrote])</f>
        <v>585</v>
      </c>
      <c r="G26" s="37">
        <f>SUBTOTAL(109,[1]!Table11[I])</f>
        <v>153</v>
      </c>
      <c r="H26" s="37">
        <f>SUBTOTAL(109,[1]!Table11[II])</f>
        <v>195</v>
      </c>
      <c r="I26" s="37">
        <f>SUBTOTAL(109,[1]!Table11[III])</f>
        <v>126</v>
      </c>
      <c r="J26" s="31">
        <f>SUBTOTAL(109,[1]!Table11[Total         I-III])</f>
        <v>474</v>
      </c>
      <c r="K26" s="33">
        <f>IF([1]!Table11[[#Totals],[Wrote]]&lt;&gt;0,[1]!Table11[[#Totals],[Total         I-III]]/[1]!Table11[[#Totals],[Wrote]],0%)</f>
        <v>0.81025641025641026</v>
      </c>
      <c r="L26" s="37">
        <f>SUBTOTAL(109,[1]!Table11[IV])</f>
        <v>63</v>
      </c>
      <c r="M26" s="37">
        <f>SUBTOTAL(109,[1]!Table11[V])</f>
        <v>30</v>
      </c>
      <c r="N26" s="37">
        <f>SUBTOTAL(109,[1]!Table11[VI])</f>
        <v>1</v>
      </c>
      <c r="O26" s="37">
        <f>SUBTOTAL(109,[1]!Table11[Other])</f>
        <v>22</v>
      </c>
    </row>
    <row r="27" spans="1:15" x14ac:dyDescent="0.25">
      <c r="C27" s="21"/>
      <c r="F27" s="21"/>
      <c r="J27" s="21"/>
      <c r="K27" s="22"/>
    </row>
    <row r="28" spans="1:15" x14ac:dyDescent="0.25">
      <c r="C28" s="21"/>
      <c r="F28" s="21"/>
      <c r="J28" s="21"/>
      <c r="K28" s="22"/>
    </row>
    <row r="29" spans="1:15" x14ac:dyDescent="0.25">
      <c r="C29" s="21"/>
      <c r="F29" s="21"/>
      <c r="J29" s="21"/>
      <c r="K29" s="22"/>
    </row>
    <row r="30" spans="1:15" x14ac:dyDescent="0.25">
      <c r="C30" s="21"/>
      <c r="F30" s="21"/>
      <c r="J30" s="21"/>
      <c r="K30" s="22"/>
    </row>
    <row r="31" spans="1:15" x14ac:dyDescent="0.25">
      <c r="C31" s="21"/>
      <c r="F31" s="21"/>
      <c r="J31" s="21"/>
      <c r="K31" s="22"/>
    </row>
    <row r="32" spans="1:15" x14ac:dyDescent="0.25">
      <c r="C32" s="21"/>
      <c r="F32" s="21"/>
      <c r="J32" s="21"/>
      <c r="K32" s="22"/>
    </row>
    <row r="33" spans="3:11" x14ac:dyDescent="0.25">
      <c r="C33" s="21"/>
      <c r="F33" s="21"/>
      <c r="J33" s="21"/>
      <c r="K33" s="22"/>
    </row>
    <row r="34" spans="3:11" x14ac:dyDescent="0.25">
      <c r="C34" s="21"/>
      <c r="F34" s="21"/>
      <c r="J34" s="21"/>
      <c r="K34" s="22"/>
    </row>
    <row r="35" spans="3:11" x14ac:dyDescent="0.25">
      <c r="C35" s="21"/>
      <c r="F35" s="21"/>
      <c r="J35" s="21"/>
      <c r="K35" s="22"/>
    </row>
    <row r="36" spans="3:11" x14ac:dyDescent="0.25">
      <c r="C36" s="21"/>
      <c r="F36" s="21"/>
      <c r="J36" s="21"/>
      <c r="K36" s="22"/>
    </row>
    <row r="37" spans="3:11" x14ac:dyDescent="0.25">
      <c r="C37" s="21"/>
      <c r="F37" s="21"/>
      <c r="J37" s="21"/>
      <c r="K37" s="22"/>
    </row>
    <row r="38" spans="3:11" x14ac:dyDescent="0.25">
      <c r="C38" s="21"/>
      <c r="F38" s="21"/>
      <c r="J38" s="21"/>
      <c r="K38" s="22"/>
    </row>
    <row r="39" spans="3:11" x14ac:dyDescent="0.25">
      <c r="C39" s="21"/>
      <c r="F39" s="21"/>
      <c r="J39" s="21"/>
      <c r="K39" s="22"/>
    </row>
    <row r="40" spans="3:11" x14ac:dyDescent="0.25">
      <c r="C40" s="21"/>
      <c r="F40" s="21"/>
      <c r="J40" s="21"/>
      <c r="K40" s="22"/>
    </row>
    <row r="41" spans="3:11" x14ac:dyDescent="0.25">
      <c r="C41" s="21"/>
      <c r="F41" s="21"/>
      <c r="J41" s="21"/>
      <c r="K41" s="22"/>
    </row>
    <row r="42" spans="3:11" x14ac:dyDescent="0.25">
      <c r="C42" s="21"/>
      <c r="F42" s="21"/>
      <c r="J42" s="21"/>
      <c r="K42" s="22"/>
    </row>
    <row r="43" spans="3:11" x14ac:dyDescent="0.25">
      <c r="C43" s="21"/>
      <c r="F43" s="21"/>
      <c r="J43" s="21"/>
      <c r="K43" s="22"/>
    </row>
    <row r="44" spans="3:11" x14ac:dyDescent="0.25">
      <c r="C44" s="21"/>
      <c r="F44" s="21"/>
      <c r="J44" s="21"/>
      <c r="K44" s="22"/>
    </row>
    <row r="45" spans="3:11" x14ac:dyDescent="0.25">
      <c r="C45" s="21"/>
      <c r="F45" s="21"/>
      <c r="J45" s="21"/>
      <c r="K45" s="22"/>
    </row>
    <row r="46" spans="3:11" x14ac:dyDescent="0.25">
      <c r="C46" s="21"/>
      <c r="F46" s="21"/>
      <c r="J46" s="21"/>
      <c r="K46" s="22"/>
    </row>
    <row r="47" spans="3:11" x14ac:dyDescent="0.25">
      <c r="C47" s="21"/>
      <c r="F47" s="21"/>
      <c r="J47" s="21"/>
      <c r="K47" s="22"/>
    </row>
    <row r="48" spans="3:11" x14ac:dyDescent="0.25">
      <c r="C48" s="21"/>
      <c r="F48" s="21"/>
      <c r="J48" s="21"/>
      <c r="K48" s="22"/>
    </row>
    <row r="49" spans="3:11" x14ac:dyDescent="0.25">
      <c r="C49" s="21"/>
      <c r="F49" s="21"/>
      <c r="J49" s="21"/>
      <c r="K49" s="22"/>
    </row>
    <row r="50" spans="3:11" x14ac:dyDescent="0.25">
      <c r="C50" s="21"/>
      <c r="F50" s="21"/>
      <c r="J50" s="21"/>
      <c r="K50" s="22"/>
    </row>
    <row r="51" spans="3:11" x14ac:dyDescent="0.25">
      <c r="C51" s="21"/>
      <c r="F51" s="21"/>
      <c r="J51" s="21"/>
      <c r="K51" s="22"/>
    </row>
    <row r="52" spans="3:11" x14ac:dyDescent="0.25">
      <c r="C52" s="21"/>
      <c r="F52" s="21"/>
      <c r="J52" s="21"/>
      <c r="K52" s="22"/>
    </row>
    <row r="53" spans="3:11" x14ac:dyDescent="0.25">
      <c r="C53" s="21"/>
      <c r="F53" s="21"/>
      <c r="J53" s="21"/>
      <c r="K53" s="22"/>
    </row>
    <row r="54" spans="3:11" x14ac:dyDescent="0.25">
      <c r="C54" s="21"/>
      <c r="F54" s="21"/>
      <c r="J54" s="21"/>
      <c r="K54" s="22"/>
    </row>
    <row r="55" spans="3:11" x14ac:dyDescent="0.25">
      <c r="C55" s="21"/>
      <c r="F55" s="21"/>
      <c r="J55" s="21"/>
      <c r="K55" s="22"/>
    </row>
    <row r="56" spans="3:11" x14ac:dyDescent="0.25">
      <c r="C56" s="21"/>
      <c r="F56" s="21"/>
      <c r="J56" s="21"/>
      <c r="K56" s="22"/>
    </row>
    <row r="57" spans="3:11" x14ac:dyDescent="0.25">
      <c r="C57" s="21"/>
      <c r="F57" s="21"/>
      <c r="J57" s="21"/>
      <c r="K57" s="22"/>
    </row>
    <row r="58" spans="3:11" x14ac:dyDescent="0.25">
      <c r="C58" s="21"/>
      <c r="F58" s="21"/>
      <c r="J58" s="21"/>
      <c r="K58" s="22"/>
    </row>
    <row r="59" spans="3:11" x14ac:dyDescent="0.25">
      <c r="C59" s="21"/>
      <c r="F59" s="21"/>
      <c r="J59" s="21"/>
      <c r="K59" s="22"/>
    </row>
    <row r="60" spans="3:11" x14ac:dyDescent="0.25">
      <c r="C60" s="21"/>
      <c r="F60" s="21"/>
      <c r="J60" s="21"/>
      <c r="K60" s="22"/>
    </row>
    <row r="61" spans="3:11" x14ac:dyDescent="0.25">
      <c r="C61" s="21"/>
      <c r="F61" s="21"/>
      <c r="J61" s="21"/>
      <c r="K61" s="22"/>
    </row>
    <row r="62" spans="3:11" x14ac:dyDescent="0.25">
      <c r="C62" s="21"/>
      <c r="F62" s="21"/>
      <c r="J62" s="21"/>
      <c r="K62" s="22"/>
    </row>
    <row r="63" spans="3:11" x14ac:dyDescent="0.25">
      <c r="C63" s="21"/>
      <c r="F63" s="21"/>
      <c r="J63" s="21"/>
      <c r="K63" s="22"/>
    </row>
    <row r="64" spans="3:11" x14ac:dyDescent="0.25">
      <c r="C64" s="21"/>
      <c r="F64" s="21"/>
      <c r="J64" s="21"/>
      <c r="K64" s="22"/>
    </row>
    <row r="65" spans="3:11" x14ac:dyDescent="0.25">
      <c r="C65" s="21"/>
      <c r="F65" s="21"/>
      <c r="J65" s="21"/>
      <c r="K65" s="22"/>
    </row>
    <row r="66" spans="3:11" x14ac:dyDescent="0.25">
      <c r="C66" s="21"/>
      <c r="F66" s="21"/>
      <c r="J66" s="21"/>
      <c r="K66" s="22"/>
    </row>
    <row r="67" spans="3:11" x14ac:dyDescent="0.25">
      <c r="C67" s="21"/>
      <c r="F67" s="21"/>
      <c r="J67" s="21"/>
      <c r="K67" s="22"/>
    </row>
    <row r="68" spans="3:11" x14ac:dyDescent="0.25">
      <c r="C68" s="21"/>
      <c r="F68" s="21"/>
      <c r="J68" s="21"/>
      <c r="K68" s="22"/>
    </row>
    <row r="69" spans="3:11" x14ac:dyDescent="0.25">
      <c r="C69" s="21"/>
      <c r="F69" s="21"/>
      <c r="J69" s="21"/>
      <c r="K69" s="22"/>
    </row>
    <row r="70" spans="3:11" x14ac:dyDescent="0.25">
      <c r="C70" s="21"/>
      <c r="F70" s="21"/>
      <c r="J70" s="21"/>
      <c r="K70" s="22"/>
    </row>
    <row r="71" spans="3:11" x14ac:dyDescent="0.25">
      <c r="C71" s="21"/>
      <c r="F71" s="21"/>
      <c r="J71" s="21"/>
      <c r="K71" s="22"/>
    </row>
    <row r="72" spans="3:11" x14ac:dyDescent="0.25">
      <c r="C72" s="21"/>
      <c r="F72" s="21"/>
      <c r="J72" s="21"/>
      <c r="K72" s="22"/>
    </row>
    <row r="73" spans="3:11" x14ac:dyDescent="0.25">
      <c r="C73" s="21"/>
      <c r="F73" s="21"/>
      <c r="J73" s="21"/>
      <c r="K73" s="22"/>
    </row>
    <row r="74" spans="3:11" x14ac:dyDescent="0.25">
      <c r="C74" s="21"/>
      <c r="F74" s="21"/>
      <c r="J74" s="21"/>
      <c r="K74" s="22"/>
    </row>
    <row r="75" spans="3:11" x14ac:dyDescent="0.25">
      <c r="C75" s="21"/>
      <c r="F75" s="21"/>
      <c r="J75" s="21"/>
      <c r="K75" s="22"/>
    </row>
    <row r="76" spans="3:11" x14ac:dyDescent="0.25">
      <c r="C76" s="21"/>
      <c r="F76" s="21"/>
      <c r="J76" s="21"/>
      <c r="K76" s="22"/>
    </row>
    <row r="77" spans="3:11" x14ac:dyDescent="0.25">
      <c r="C77" s="21"/>
      <c r="F77" s="21"/>
      <c r="J77" s="21"/>
      <c r="K77" s="22"/>
    </row>
    <row r="78" spans="3:11" x14ac:dyDescent="0.25">
      <c r="C78" s="21"/>
      <c r="F78" s="21"/>
      <c r="J78" s="21"/>
      <c r="K78" s="22"/>
    </row>
    <row r="79" spans="3:11" x14ac:dyDescent="0.25">
      <c r="C79" s="21"/>
      <c r="F79" s="21"/>
      <c r="J79" s="21"/>
      <c r="K79" s="22"/>
    </row>
    <row r="80" spans="3:11" x14ac:dyDescent="0.25">
      <c r="C80" s="21"/>
      <c r="F80" s="21"/>
      <c r="J80" s="21"/>
      <c r="K80" s="22"/>
    </row>
    <row r="81" spans="3:11" x14ac:dyDescent="0.25">
      <c r="C81" s="21"/>
      <c r="F81" s="21"/>
      <c r="J81" s="21"/>
      <c r="K81" s="22"/>
    </row>
    <row r="82" spans="3:11" x14ac:dyDescent="0.25">
      <c r="C82" s="21"/>
      <c r="F82" s="21"/>
      <c r="J82" s="21"/>
      <c r="K82" s="22"/>
    </row>
    <row r="83" spans="3:11" x14ac:dyDescent="0.25">
      <c r="C83" s="21"/>
      <c r="F83" s="21"/>
      <c r="J83" s="21"/>
      <c r="K83" s="22"/>
    </row>
    <row r="84" spans="3:11" x14ac:dyDescent="0.25">
      <c r="C84" s="21"/>
      <c r="F84" s="21"/>
      <c r="J84" s="21"/>
      <c r="K84" s="22"/>
    </row>
    <row r="85" spans="3:11" x14ac:dyDescent="0.25">
      <c r="C85" s="21"/>
      <c r="F85" s="21"/>
      <c r="J85" s="21"/>
      <c r="K85" s="22"/>
    </row>
    <row r="86" spans="3:11" x14ac:dyDescent="0.25">
      <c r="C86" s="21"/>
      <c r="F86" s="21"/>
      <c r="J86" s="21"/>
      <c r="K86" s="22"/>
    </row>
    <row r="87" spans="3:11" x14ac:dyDescent="0.25">
      <c r="C87" s="21"/>
      <c r="F87" s="21"/>
      <c r="J87" s="21"/>
      <c r="K87" s="22"/>
    </row>
    <row r="88" spans="3:11" x14ac:dyDescent="0.25">
      <c r="C88" s="21"/>
      <c r="F88" s="21"/>
      <c r="J88" s="21"/>
      <c r="K88" s="22"/>
    </row>
    <row r="89" spans="3:11" x14ac:dyDescent="0.25">
      <c r="C89" s="21"/>
      <c r="F89" s="21"/>
      <c r="J89" s="21"/>
      <c r="K89" s="22"/>
    </row>
    <row r="90" spans="3:11" x14ac:dyDescent="0.25">
      <c r="C90" s="21"/>
      <c r="F90" s="21"/>
      <c r="J90" s="21"/>
      <c r="K90" s="22"/>
    </row>
    <row r="91" spans="3:11" x14ac:dyDescent="0.25">
      <c r="C91" s="21"/>
      <c r="F91" s="21"/>
      <c r="J91" s="21"/>
      <c r="K91" s="22"/>
    </row>
    <row r="92" spans="3:11" x14ac:dyDescent="0.25">
      <c r="C92" s="21"/>
      <c r="F92" s="21"/>
      <c r="J92" s="21"/>
      <c r="K92" s="22"/>
    </row>
    <row r="93" spans="3:11" x14ac:dyDescent="0.25">
      <c r="C93" s="21"/>
      <c r="F93" s="21"/>
      <c r="J93" s="21"/>
      <c r="K93" s="22"/>
    </row>
    <row r="94" spans="3:11" x14ac:dyDescent="0.25">
      <c r="C94" s="21"/>
      <c r="F94" s="21"/>
      <c r="J94" s="21"/>
      <c r="K94" s="22"/>
    </row>
    <row r="95" spans="3:11" x14ac:dyDescent="0.25">
      <c r="C95" s="21"/>
      <c r="F95" s="21"/>
      <c r="J95" s="21"/>
      <c r="K95" s="22"/>
    </row>
    <row r="96" spans="3:11" x14ac:dyDescent="0.25">
      <c r="C96" s="21"/>
      <c r="F96" s="21"/>
      <c r="J96" s="21"/>
      <c r="K96" s="22"/>
    </row>
    <row r="97" spans="3:11" x14ac:dyDescent="0.25">
      <c r="C97" s="21"/>
      <c r="F97" s="21"/>
      <c r="J97" s="21"/>
      <c r="K97" s="22"/>
    </row>
    <row r="98" spans="3:11" x14ac:dyDescent="0.25">
      <c r="C98" s="21"/>
      <c r="F98" s="21"/>
      <c r="J98" s="21"/>
      <c r="K98" s="22"/>
    </row>
    <row r="99" spans="3:11" x14ac:dyDescent="0.25">
      <c r="C99" s="21"/>
      <c r="F99" s="21"/>
      <c r="J99" s="21"/>
      <c r="K99" s="22"/>
    </row>
    <row r="100" spans="3:11" x14ac:dyDescent="0.25">
      <c r="C100" s="21"/>
      <c r="F100" s="21"/>
      <c r="J100" s="21"/>
      <c r="K100" s="22"/>
    </row>
    <row r="101" spans="3:11" x14ac:dyDescent="0.25">
      <c r="C101" s="21"/>
      <c r="F101" s="21"/>
      <c r="J101" s="21"/>
      <c r="K101" s="22"/>
    </row>
    <row r="102" spans="3:11" x14ac:dyDescent="0.25">
      <c r="C102" s="21"/>
      <c r="F102" s="21"/>
      <c r="J102" s="21"/>
      <c r="K102" s="22"/>
    </row>
    <row r="103" spans="3:11" x14ac:dyDescent="0.25">
      <c r="C103" s="21"/>
      <c r="F103" s="21"/>
      <c r="J103" s="21"/>
      <c r="K103" s="22"/>
    </row>
    <row r="104" spans="3:11" x14ac:dyDescent="0.25">
      <c r="C104" s="21"/>
      <c r="F104" s="21"/>
      <c r="J104" s="21"/>
      <c r="K104" s="22"/>
    </row>
    <row r="105" spans="3:11" x14ac:dyDescent="0.25">
      <c r="C105" s="21"/>
      <c r="F105" s="21"/>
      <c r="J105" s="21"/>
      <c r="K105" s="22"/>
    </row>
    <row r="106" spans="3:11" x14ac:dyDescent="0.25">
      <c r="C106" s="21"/>
      <c r="F106" s="21"/>
      <c r="J106" s="21"/>
      <c r="K106" s="22"/>
    </row>
    <row r="107" spans="3:11" x14ac:dyDescent="0.25">
      <c r="C107" s="21"/>
      <c r="F107" s="21"/>
      <c r="J107" s="21"/>
      <c r="K107" s="22"/>
    </row>
    <row r="108" spans="3:11" x14ac:dyDescent="0.25">
      <c r="C108" s="21"/>
      <c r="F108" s="21"/>
      <c r="J108" s="21"/>
      <c r="K108" s="22"/>
    </row>
    <row r="109" spans="3:11" x14ac:dyDescent="0.25">
      <c r="C109" s="21"/>
      <c r="F109" s="21"/>
      <c r="J109" s="21"/>
      <c r="K109" s="22"/>
    </row>
    <row r="110" spans="3:11" x14ac:dyDescent="0.25">
      <c r="C110" s="21"/>
      <c r="F110" s="21"/>
      <c r="J110" s="21"/>
      <c r="K110" s="22"/>
    </row>
    <row r="111" spans="3:11" x14ac:dyDescent="0.25">
      <c r="C111" s="21"/>
      <c r="F111" s="21"/>
      <c r="J111" s="21"/>
      <c r="K111" s="22"/>
    </row>
    <row r="112" spans="3:11" x14ac:dyDescent="0.25">
      <c r="C112" s="21"/>
      <c r="F112" s="21"/>
      <c r="J112" s="21"/>
      <c r="K112" s="22"/>
    </row>
    <row r="113" spans="3:11" x14ac:dyDescent="0.25">
      <c r="C113" s="21"/>
      <c r="F113" s="21"/>
      <c r="J113" s="21"/>
      <c r="K113" s="22"/>
    </row>
    <row r="114" spans="3:11" x14ac:dyDescent="0.25">
      <c r="C114" s="21"/>
      <c r="F114" s="21"/>
      <c r="J114" s="21"/>
      <c r="K114" s="22"/>
    </row>
    <row r="115" spans="3:11" x14ac:dyDescent="0.25">
      <c r="C115" s="21"/>
      <c r="F115" s="21"/>
      <c r="J115" s="21"/>
      <c r="K115" s="22"/>
    </row>
    <row r="116" spans="3:11" x14ac:dyDescent="0.25">
      <c r="C116" s="21"/>
      <c r="F116" s="21"/>
      <c r="J116" s="21"/>
      <c r="K116" s="22"/>
    </row>
    <row r="117" spans="3:11" x14ac:dyDescent="0.25">
      <c r="C117" s="21"/>
      <c r="F117" s="21"/>
      <c r="J117" s="21"/>
      <c r="K117" s="22"/>
    </row>
    <row r="118" spans="3:11" x14ac:dyDescent="0.25">
      <c r="C118" s="21"/>
      <c r="F118" s="21"/>
      <c r="J118" s="21"/>
      <c r="K118" s="22"/>
    </row>
    <row r="119" spans="3:11" x14ac:dyDescent="0.25">
      <c r="C119" s="21"/>
      <c r="F119" s="21"/>
      <c r="J119" s="21"/>
      <c r="K119" s="22"/>
    </row>
    <row r="120" spans="3:11" x14ac:dyDescent="0.25">
      <c r="C120" s="21"/>
      <c r="F120" s="21"/>
      <c r="J120" s="21"/>
      <c r="K120" s="22"/>
    </row>
    <row r="121" spans="3:11" x14ac:dyDescent="0.25">
      <c r="C121" s="21"/>
      <c r="F121" s="21"/>
      <c r="J121" s="21"/>
      <c r="K121" s="22"/>
    </row>
    <row r="122" spans="3:11" x14ac:dyDescent="0.25">
      <c r="C122" s="21"/>
      <c r="F122" s="21"/>
      <c r="J122" s="21"/>
      <c r="K122" s="22"/>
    </row>
    <row r="123" spans="3:11" x14ac:dyDescent="0.25">
      <c r="C123" s="21"/>
      <c r="F123" s="21"/>
      <c r="J123" s="21"/>
      <c r="K123" s="22"/>
    </row>
    <row r="124" spans="3:11" x14ac:dyDescent="0.25">
      <c r="C124" s="21"/>
      <c r="F124" s="21"/>
      <c r="J124" s="21"/>
      <c r="K124" s="22"/>
    </row>
    <row r="125" spans="3:11" x14ac:dyDescent="0.25">
      <c r="C125" s="21"/>
      <c r="F125" s="21"/>
      <c r="J125" s="21"/>
      <c r="K125" s="22"/>
    </row>
    <row r="126" spans="3:11" x14ac:dyDescent="0.25">
      <c r="C126" s="21"/>
      <c r="F126" s="21"/>
      <c r="J126" s="21"/>
      <c r="K126" s="22"/>
    </row>
    <row r="127" spans="3:11" x14ac:dyDescent="0.25">
      <c r="C127" s="21"/>
      <c r="F127" s="21"/>
      <c r="J127" s="21"/>
      <c r="K127" s="22"/>
    </row>
    <row r="128" spans="3:11" x14ac:dyDescent="0.25">
      <c r="C128" s="21"/>
      <c r="F128" s="21"/>
      <c r="J128" s="21"/>
      <c r="K128" s="22"/>
    </row>
    <row r="129" spans="3:11" x14ac:dyDescent="0.25">
      <c r="C129" s="21"/>
      <c r="F129" s="21"/>
      <c r="J129" s="21"/>
      <c r="K129" s="22"/>
    </row>
    <row r="130" spans="3:11" x14ac:dyDescent="0.25">
      <c r="C130" s="21"/>
      <c r="F130" s="21"/>
      <c r="J130" s="21"/>
      <c r="K130" s="22"/>
    </row>
    <row r="131" spans="3:11" x14ac:dyDescent="0.25">
      <c r="C131" s="21"/>
      <c r="F131" s="21"/>
      <c r="J131" s="21"/>
      <c r="K131" s="22"/>
    </row>
    <row r="132" spans="3:11" x14ac:dyDescent="0.25">
      <c r="C132" s="21"/>
      <c r="F132" s="21"/>
      <c r="J132" s="21"/>
      <c r="K132" s="22"/>
    </row>
    <row r="133" spans="3:11" x14ac:dyDescent="0.25">
      <c r="C133" s="21"/>
      <c r="F133" s="21"/>
      <c r="J133" s="21"/>
      <c r="K133" s="22"/>
    </row>
    <row r="134" spans="3:11" x14ac:dyDescent="0.25">
      <c r="C134" s="21"/>
      <c r="F134" s="21"/>
      <c r="J134" s="21"/>
      <c r="K134" s="22"/>
    </row>
    <row r="135" spans="3:11" x14ac:dyDescent="0.25">
      <c r="C135" s="21"/>
      <c r="F135" s="21"/>
      <c r="J135" s="21"/>
      <c r="K135" s="22"/>
    </row>
    <row r="136" spans="3:11" x14ac:dyDescent="0.25">
      <c r="C136" s="21"/>
      <c r="F136" s="21"/>
      <c r="J136" s="21"/>
      <c r="K136" s="22"/>
    </row>
    <row r="137" spans="3:11" x14ac:dyDescent="0.25">
      <c r="C137" s="21"/>
      <c r="F137" s="21"/>
      <c r="J137" s="21"/>
      <c r="K137" s="22"/>
    </row>
    <row r="138" spans="3:11" x14ac:dyDescent="0.25">
      <c r="C138" s="21"/>
      <c r="F138" s="21"/>
      <c r="J138" s="21"/>
      <c r="K138" s="22"/>
    </row>
    <row r="139" spans="3:11" x14ac:dyDescent="0.25">
      <c r="C139" s="21"/>
      <c r="F139" s="21"/>
      <c r="J139" s="21"/>
      <c r="K139" s="22"/>
    </row>
    <row r="140" spans="3:11" x14ac:dyDescent="0.25">
      <c r="C140" s="21"/>
      <c r="F140" s="21"/>
      <c r="J140" s="21"/>
      <c r="K140" s="22"/>
    </row>
    <row r="141" spans="3:11" x14ac:dyDescent="0.25">
      <c r="C141" s="21"/>
      <c r="F141" s="21"/>
      <c r="J141" s="21"/>
      <c r="K141" s="22"/>
    </row>
    <row r="142" spans="3:11" x14ac:dyDescent="0.25">
      <c r="C142" s="21"/>
      <c r="F142" s="21"/>
      <c r="J142" s="21"/>
      <c r="K142" s="22"/>
    </row>
    <row r="143" spans="3:11" x14ac:dyDescent="0.25">
      <c r="C143" s="21"/>
      <c r="F143" s="21"/>
      <c r="J143" s="21"/>
      <c r="K143" s="22"/>
    </row>
    <row r="144" spans="3:11" x14ac:dyDescent="0.25">
      <c r="C144" s="21"/>
      <c r="F144" s="21"/>
      <c r="J144" s="21"/>
      <c r="K144" s="22"/>
    </row>
    <row r="145" spans="3:11" x14ac:dyDescent="0.25">
      <c r="C145" s="21"/>
      <c r="F145" s="21"/>
      <c r="J145" s="21"/>
      <c r="K145" s="22"/>
    </row>
    <row r="146" spans="3:11" x14ac:dyDescent="0.25">
      <c r="C146" s="21"/>
      <c r="F146" s="21"/>
      <c r="J146" s="21"/>
      <c r="K146" s="22"/>
    </row>
    <row r="147" spans="3:11" x14ac:dyDescent="0.25">
      <c r="C147" s="21"/>
      <c r="F147" s="21"/>
      <c r="J147" s="21"/>
      <c r="K147" s="22"/>
    </row>
    <row r="148" spans="3:11" x14ac:dyDescent="0.25">
      <c r="C148" s="21"/>
      <c r="F148" s="21"/>
      <c r="J148" s="21"/>
      <c r="K148" s="22"/>
    </row>
    <row r="149" spans="3:11" x14ac:dyDescent="0.25">
      <c r="C149" s="21"/>
      <c r="F149" s="21"/>
      <c r="J149" s="21"/>
      <c r="K149" s="22"/>
    </row>
    <row r="150" spans="3:11" x14ac:dyDescent="0.25">
      <c r="C150" s="21"/>
      <c r="F150" s="21"/>
      <c r="J150" s="21"/>
      <c r="K150" s="22"/>
    </row>
    <row r="151" spans="3:11" x14ac:dyDescent="0.25">
      <c r="C151" s="21"/>
      <c r="F151" s="21"/>
      <c r="J151" s="21"/>
      <c r="K151" s="22"/>
    </row>
    <row r="152" spans="3:11" x14ac:dyDescent="0.25">
      <c r="C152" s="21"/>
      <c r="F152" s="21"/>
      <c r="J152" s="21"/>
      <c r="K152" s="22"/>
    </row>
    <row r="153" spans="3:11" x14ac:dyDescent="0.25">
      <c r="C153" s="21"/>
      <c r="F153" s="21"/>
      <c r="J153" s="21"/>
      <c r="K153" s="22"/>
    </row>
    <row r="154" spans="3:11" x14ac:dyDescent="0.25">
      <c r="C154" s="21"/>
      <c r="F154" s="21"/>
      <c r="J154" s="21"/>
      <c r="K154" s="22"/>
    </row>
    <row r="155" spans="3:11" x14ac:dyDescent="0.25">
      <c r="C155" s="21"/>
      <c r="F155" s="21"/>
      <c r="J155" s="21"/>
      <c r="K155" s="22"/>
    </row>
    <row r="156" spans="3:11" x14ac:dyDescent="0.25">
      <c r="C156" s="21"/>
      <c r="F156" s="21"/>
      <c r="J156" s="21"/>
      <c r="K156" s="22"/>
    </row>
    <row r="157" spans="3:11" x14ac:dyDescent="0.25">
      <c r="C157" s="21"/>
      <c r="F157" s="21"/>
      <c r="J157" s="21"/>
      <c r="K157" s="22"/>
    </row>
    <row r="158" spans="3:11" x14ac:dyDescent="0.25">
      <c r="C158" s="21"/>
      <c r="F158" s="21"/>
      <c r="J158" s="21"/>
      <c r="K158" s="22"/>
    </row>
    <row r="159" spans="3:11" x14ac:dyDescent="0.25">
      <c r="C159" s="21"/>
      <c r="F159" s="21"/>
      <c r="J159" s="21"/>
      <c r="K159" s="22"/>
    </row>
    <row r="160" spans="3:11" x14ac:dyDescent="0.25">
      <c r="C160" s="21"/>
      <c r="F160" s="21"/>
      <c r="J160" s="21"/>
      <c r="K160" s="22"/>
    </row>
    <row r="161" spans="3:11" x14ac:dyDescent="0.25">
      <c r="C161" s="21"/>
      <c r="F161" s="21"/>
      <c r="J161" s="21"/>
      <c r="K161" s="22"/>
    </row>
    <row r="162" spans="3:11" x14ac:dyDescent="0.25">
      <c r="C162" s="21"/>
      <c r="F162" s="21"/>
      <c r="J162" s="21"/>
      <c r="K162" s="22"/>
    </row>
    <row r="163" spans="3:11" x14ac:dyDescent="0.25">
      <c r="C163" s="21"/>
      <c r="F163" s="21"/>
      <c r="J163" s="21"/>
      <c r="K163" s="22"/>
    </row>
    <row r="164" spans="3:11" x14ac:dyDescent="0.25">
      <c r="C164" s="21"/>
      <c r="F164" s="21"/>
      <c r="J164" s="21"/>
      <c r="K164" s="22"/>
    </row>
    <row r="165" spans="3:11" x14ac:dyDescent="0.25">
      <c r="C165" s="21"/>
      <c r="F165" s="21"/>
      <c r="J165" s="21"/>
      <c r="K165" s="22"/>
    </row>
    <row r="166" spans="3:11" x14ac:dyDescent="0.25">
      <c r="C166" s="21"/>
      <c r="F166" s="21"/>
      <c r="J166" s="21"/>
      <c r="K166" s="22"/>
    </row>
    <row r="167" spans="3:11" x14ac:dyDescent="0.25">
      <c r="C167" s="21"/>
      <c r="F167" s="21"/>
      <c r="J167" s="21"/>
      <c r="K167" s="22"/>
    </row>
    <row r="168" spans="3:11" x14ac:dyDescent="0.25">
      <c r="C168" s="21"/>
      <c r="F168" s="21"/>
      <c r="J168" s="21"/>
      <c r="K168" s="22"/>
    </row>
    <row r="169" spans="3:11" x14ac:dyDescent="0.25">
      <c r="C169" s="21"/>
      <c r="F169" s="21"/>
      <c r="J169" s="21"/>
      <c r="K169" s="22"/>
    </row>
    <row r="170" spans="3:11" x14ac:dyDescent="0.25">
      <c r="C170" s="21"/>
      <c r="F170" s="21"/>
      <c r="J170" s="21"/>
      <c r="K170" s="22"/>
    </row>
    <row r="171" spans="3:11" x14ac:dyDescent="0.25">
      <c r="C171" s="21"/>
      <c r="F171" s="21"/>
      <c r="J171" s="21"/>
      <c r="K171" s="22"/>
    </row>
    <row r="172" spans="3:11" x14ac:dyDescent="0.25">
      <c r="C172" s="21"/>
      <c r="F172" s="21"/>
      <c r="J172" s="21"/>
      <c r="K172" s="22"/>
    </row>
    <row r="173" spans="3:11" x14ac:dyDescent="0.25">
      <c r="C173" s="21"/>
      <c r="F173" s="21"/>
      <c r="J173" s="21"/>
      <c r="K173" s="22"/>
    </row>
    <row r="174" spans="3:11" x14ac:dyDescent="0.25">
      <c r="C174" s="21"/>
      <c r="F174" s="21"/>
      <c r="J174" s="21"/>
      <c r="K174" s="22"/>
    </row>
    <row r="175" spans="3:11" x14ac:dyDescent="0.25">
      <c r="C175" s="21"/>
      <c r="F175" s="21"/>
      <c r="J175" s="21"/>
      <c r="K175" s="22"/>
    </row>
    <row r="176" spans="3:11" x14ac:dyDescent="0.25">
      <c r="C176" s="21"/>
      <c r="F176" s="21"/>
      <c r="J176" s="21"/>
      <c r="K176" s="22"/>
    </row>
    <row r="177" spans="3:11" x14ac:dyDescent="0.25">
      <c r="C177" s="21"/>
      <c r="F177" s="21"/>
      <c r="J177" s="21"/>
      <c r="K177" s="22"/>
    </row>
    <row r="178" spans="3:11" x14ac:dyDescent="0.25">
      <c r="C178" s="21"/>
      <c r="F178" s="21"/>
      <c r="J178" s="21"/>
      <c r="K178" s="22"/>
    </row>
    <row r="179" spans="3:11" x14ac:dyDescent="0.25">
      <c r="C179" s="21"/>
      <c r="F179" s="21"/>
      <c r="J179" s="21"/>
      <c r="K179" s="22"/>
    </row>
    <row r="180" spans="3:11" x14ac:dyDescent="0.25">
      <c r="C180" s="21"/>
      <c r="F180" s="21"/>
      <c r="J180" s="21"/>
      <c r="K180" s="22"/>
    </row>
    <row r="181" spans="3:11" x14ac:dyDescent="0.25">
      <c r="C181" s="21"/>
      <c r="F181" s="21"/>
      <c r="J181" s="21"/>
      <c r="K181" s="22"/>
    </row>
    <row r="182" spans="3:11" x14ac:dyDescent="0.25">
      <c r="C182" s="21"/>
      <c r="F182" s="21"/>
      <c r="J182" s="21"/>
      <c r="K182" s="22"/>
    </row>
    <row r="183" spans="3:11" x14ac:dyDescent="0.25">
      <c r="C183" s="21"/>
      <c r="F183" s="21"/>
      <c r="J183" s="21"/>
      <c r="K183" s="22"/>
    </row>
    <row r="184" spans="3:11" x14ac:dyDescent="0.25">
      <c r="C184" s="21"/>
      <c r="F184" s="21"/>
      <c r="J184" s="21"/>
      <c r="K184" s="22"/>
    </row>
    <row r="185" spans="3:11" x14ac:dyDescent="0.25">
      <c r="C185" s="21"/>
      <c r="F185" s="21"/>
      <c r="J185" s="21"/>
      <c r="K185" s="22"/>
    </row>
    <row r="186" spans="3:11" x14ac:dyDescent="0.25">
      <c r="C186" s="21"/>
      <c r="F186" s="21"/>
      <c r="J186" s="21"/>
      <c r="K186" s="22"/>
    </row>
    <row r="187" spans="3:11" x14ac:dyDescent="0.25">
      <c r="C187" s="21"/>
      <c r="F187" s="21"/>
      <c r="J187" s="21"/>
      <c r="K187" s="22"/>
    </row>
    <row r="188" spans="3:11" x14ac:dyDescent="0.25">
      <c r="C188" s="21"/>
      <c r="F188" s="21"/>
      <c r="J188" s="21"/>
      <c r="K188" s="22"/>
    </row>
    <row r="189" spans="3:11" x14ac:dyDescent="0.25">
      <c r="C189" s="21"/>
      <c r="F189" s="21"/>
      <c r="J189" s="21"/>
      <c r="K189" s="22"/>
    </row>
    <row r="190" spans="3:11" x14ac:dyDescent="0.25">
      <c r="C190" s="21"/>
      <c r="F190" s="21"/>
      <c r="J190" s="21"/>
      <c r="K190" s="22"/>
    </row>
    <row r="191" spans="3:11" x14ac:dyDescent="0.25">
      <c r="C191" s="21"/>
      <c r="F191" s="21"/>
      <c r="J191" s="21"/>
      <c r="K191" s="22"/>
    </row>
    <row r="192" spans="3:11" x14ac:dyDescent="0.25">
      <c r="C192" s="21"/>
      <c r="F192" s="21"/>
      <c r="J192" s="21"/>
      <c r="K192" s="22"/>
    </row>
    <row r="193" spans="3:11" x14ac:dyDescent="0.25">
      <c r="C193" s="21"/>
      <c r="F193" s="21"/>
      <c r="J193" s="21"/>
      <c r="K193" s="22"/>
    </row>
    <row r="194" spans="3:11" x14ac:dyDescent="0.25">
      <c r="C194" s="21"/>
      <c r="F194" s="21"/>
      <c r="J194" s="21"/>
      <c r="K194" s="22"/>
    </row>
    <row r="195" spans="3:11" x14ac:dyDescent="0.25">
      <c r="C195" s="21"/>
      <c r="F195" s="21"/>
      <c r="J195" s="21"/>
      <c r="K195" s="22"/>
    </row>
    <row r="196" spans="3:11" x14ac:dyDescent="0.25">
      <c r="C196" s="21"/>
      <c r="F196" s="21"/>
      <c r="J196" s="21"/>
      <c r="K196" s="22"/>
    </row>
    <row r="197" spans="3:11" x14ac:dyDescent="0.25">
      <c r="C197" s="21"/>
      <c r="F197" s="21"/>
      <c r="J197" s="21"/>
      <c r="K197" s="22"/>
    </row>
    <row r="198" spans="3:11" x14ac:dyDescent="0.25">
      <c r="C198" s="21"/>
      <c r="F198" s="21"/>
      <c r="J198" s="21"/>
      <c r="K198" s="22"/>
    </row>
    <row r="199" spans="3:11" x14ac:dyDescent="0.25">
      <c r="C199" s="21"/>
      <c r="F199" s="21"/>
      <c r="J199" s="21"/>
      <c r="K199" s="22"/>
    </row>
    <row r="200" spans="3:11" x14ac:dyDescent="0.25">
      <c r="C200" s="21"/>
      <c r="F200" s="21"/>
      <c r="J200" s="21"/>
      <c r="K200" s="22"/>
    </row>
    <row r="201" spans="3:11" x14ac:dyDescent="0.25">
      <c r="C201" s="21"/>
      <c r="F201" s="21"/>
      <c r="J201" s="21"/>
      <c r="K201" s="22"/>
    </row>
    <row r="202" spans="3:11" x14ac:dyDescent="0.25">
      <c r="C202" s="21"/>
      <c r="F202" s="21"/>
      <c r="J202" s="21"/>
      <c r="K202" s="22"/>
    </row>
    <row r="203" spans="3:11" x14ac:dyDescent="0.25">
      <c r="C203" s="21"/>
      <c r="F203" s="21"/>
      <c r="J203" s="21"/>
      <c r="K203" s="22"/>
    </row>
    <row r="204" spans="3:11" x14ac:dyDescent="0.25">
      <c r="C204" s="21"/>
      <c r="F204" s="21"/>
      <c r="J204" s="21"/>
      <c r="K204" s="22"/>
    </row>
    <row r="205" spans="3:11" x14ac:dyDescent="0.25">
      <c r="C205" s="21"/>
      <c r="F205" s="21"/>
      <c r="J205" s="21"/>
      <c r="K205" s="22"/>
    </row>
    <row r="206" spans="3:11" x14ac:dyDescent="0.25">
      <c r="C206" s="21"/>
      <c r="F206" s="21"/>
      <c r="J206" s="21"/>
      <c r="K206" s="22"/>
    </row>
    <row r="207" spans="3:11" x14ac:dyDescent="0.25">
      <c r="C207" s="21"/>
      <c r="F207" s="21"/>
      <c r="J207" s="21"/>
      <c r="K207" s="22"/>
    </row>
    <row r="208" spans="3:11" x14ac:dyDescent="0.25">
      <c r="C208" s="21"/>
      <c r="F208" s="21"/>
      <c r="J208" s="21"/>
      <c r="K208" s="22"/>
    </row>
    <row r="209" spans="3:11" x14ac:dyDescent="0.25">
      <c r="C209" s="21"/>
      <c r="F209" s="21"/>
      <c r="J209" s="21"/>
      <c r="K209" s="22"/>
    </row>
    <row r="210" spans="3:11" x14ac:dyDescent="0.25">
      <c r="C210" s="21"/>
      <c r="F210" s="21"/>
      <c r="J210" s="21"/>
      <c r="K210" s="22"/>
    </row>
    <row r="211" spans="3:11" x14ac:dyDescent="0.25">
      <c r="C211" s="21"/>
      <c r="F211" s="21"/>
      <c r="J211" s="21"/>
      <c r="K211" s="22"/>
    </row>
    <row r="212" spans="3:11" x14ac:dyDescent="0.25">
      <c r="C212" s="21"/>
      <c r="F212" s="21"/>
      <c r="J212" s="21"/>
      <c r="K212" s="22"/>
    </row>
    <row r="213" spans="3:11" x14ac:dyDescent="0.25">
      <c r="C213" s="21"/>
      <c r="F213" s="21"/>
      <c r="J213" s="21"/>
      <c r="K213" s="22"/>
    </row>
    <row r="214" spans="3:11" x14ac:dyDescent="0.25">
      <c r="C214" s="21"/>
      <c r="F214" s="21"/>
      <c r="J214" s="21"/>
      <c r="K214" s="22"/>
    </row>
    <row r="215" spans="3:11" x14ac:dyDescent="0.25">
      <c r="C215" s="21"/>
      <c r="F215" s="21"/>
      <c r="J215" s="21"/>
      <c r="K215" s="22"/>
    </row>
    <row r="216" spans="3:11" x14ac:dyDescent="0.25">
      <c r="C216" s="21"/>
      <c r="F216" s="21"/>
      <c r="J216" s="21"/>
      <c r="K216" s="22"/>
    </row>
    <row r="217" spans="3:11" x14ac:dyDescent="0.25">
      <c r="C217" s="21"/>
      <c r="F217" s="21"/>
      <c r="J217" s="21"/>
      <c r="K217" s="22"/>
    </row>
    <row r="218" spans="3:11" x14ac:dyDescent="0.25">
      <c r="C218" s="21"/>
      <c r="F218" s="21"/>
      <c r="J218" s="21"/>
      <c r="K218" s="22"/>
    </row>
    <row r="219" spans="3:11" x14ac:dyDescent="0.25">
      <c r="C219" s="21"/>
      <c r="F219" s="21"/>
      <c r="J219" s="21"/>
      <c r="K219" s="22"/>
    </row>
    <row r="220" spans="3:11" x14ac:dyDescent="0.25">
      <c r="C220" s="21"/>
      <c r="F220" s="21"/>
      <c r="J220" s="21"/>
      <c r="K220" s="22"/>
    </row>
    <row r="221" spans="3:11" x14ac:dyDescent="0.25">
      <c r="C221" s="21"/>
      <c r="F221" s="21"/>
      <c r="J221" s="21"/>
      <c r="K221" s="22"/>
    </row>
    <row r="222" spans="3:11" x14ac:dyDescent="0.25">
      <c r="C222" s="21"/>
      <c r="F222" s="21"/>
      <c r="J222" s="21"/>
      <c r="K222" s="22"/>
    </row>
    <row r="223" spans="3:11" x14ac:dyDescent="0.25">
      <c r="C223" s="21"/>
      <c r="F223" s="21"/>
      <c r="J223" s="21"/>
      <c r="K223" s="22"/>
    </row>
    <row r="224" spans="3:11" x14ac:dyDescent="0.25">
      <c r="C224" s="21"/>
      <c r="F224" s="21"/>
      <c r="J224" s="21"/>
      <c r="K224" s="22"/>
    </row>
    <row r="225" spans="3:11" x14ac:dyDescent="0.25">
      <c r="C225" s="21"/>
      <c r="F225" s="21"/>
      <c r="J225" s="21"/>
      <c r="K225" s="22"/>
    </row>
    <row r="226" spans="3:11" x14ac:dyDescent="0.25">
      <c r="C226" s="21"/>
      <c r="F226" s="21"/>
      <c r="J226" s="21"/>
      <c r="K226" s="22"/>
    </row>
    <row r="227" spans="3:11" x14ac:dyDescent="0.25">
      <c r="C227" s="21"/>
      <c r="F227" s="21"/>
      <c r="J227" s="21"/>
      <c r="K227" s="22"/>
    </row>
    <row r="228" spans="3:11" x14ac:dyDescent="0.25">
      <c r="C228" s="21"/>
      <c r="F228" s="21"/>
      <c r="J228" s="21"/>
      <c r="K228" s="22"/>
    </row>
    <row r="229" spans="3:11" x14ac:dyDescent="0.25">
      <c r="C229" s="21"/>
      <c r="F229" s="21"/>
      <c r="J229" s="21"/>
      <c r="K229" s="22"/>
    </row>
    <row r="230" spans="3:11" x14ac:dyDescent="0.25">
      <c r="C230" s="21"/>
      <c r="F230" s="21"/>
      <c r="J230" s="21"/>
      <c r="K230" s="22"/>
    </row>
    <row r="231" spans="3:11" x14ac:dyDescent="0.25">
      <c r="C231" s="21"/>
      <c r="F231" s="21"/>
      <c r="J231" s="21"/>
      <c r="K231" s="22"/>
    </row>
    <row r="232" spans="3:11" x14ac:dyDescent="0.25">
      <c r="C232" s="21"/>
      <c r="F232" s="21"/>
      <c r="J232" s="21"/>
      <c r="K232" s="22"/>
    </row>
    <row r="233" spans="3:11" x14ac:dyDescent="0.25">
      <c r="C233" s="21"/>
      <c r="F233" s="21"/>
      <c r="J233" s="21"/>
      <c r="K233" s="22"/>
    </row>
    <row r="234" spans="3:11" x14ac:dyDescent="0.25">
      <c r="C234" s="21"/>
      <c r="F234" s="21"/>
      <c r="J234" s="21"/>
      <c r="K234" s="22"/>
    </row>
    <row r="235" spans="3:11" x14ac:dyDescent="0.25">
      <c r="C235" s="21"/>
      <c r="F235" s="21"/>
      <c r="J235" s="21"/>
      <c r="K235" s="22"/>
    </row>
    <row r="236" spans="3:11" x14ac:dyDescent="0.25">
      <c r="C236" s="21"/>
      <c r="F236" s="21"/>
      <c r="J236" s="21"/>
      <c r="K236" s="22"/>
    </row>
    <row r="237" spans="3:11" x14ac:dyDescent="0.25">
      <c r="C237" s="21"/>
      <c r="F237" s="21"/>
      <c r="J237" s="21"/>
      <c r="K237" s="22"/>
    </row>
    <row r="238" spans="3:11" x14ac:dyDescent="0.25">
      <c r="C238" s="21"/>
      <c r="F238" s="21"/>
      <c r="J238" s="21"/>
      <c r="K238" s="22"/>
    </row>
    <row r="239" spans="3:11" x14ac:dyDescent="0.25">
      <c r="C239" s="21"/>
      <c r="F239" s="21"/>
      <c r="J239" s="21"/>
      <c r="K239" s="22"/>
    </row>
    <row r="240" spans="3:11" x14ac:dyDescent="0.25">
      <c r="C240" s="21"/>
      <c r="F240" s="21"/>
      <c r="J240" s="21"/>
      <c r="K240" s="22"/>
    </row>
    <row r="241" spans="3:11" x14ac:dyDescent="0.25">
      <c r="C241" s="21"/>
      <c r="F241" s="21"/>
      <c r="J241" s="21"/>
      <c r="K241" s="22"/>
    </row>
    <row r="242" spans="3:11" x14ac:dyDescent="0.25">
      <c r="C242" s="21"/>
      <c r="F242" s="21"/>
      <c r="J242" s="21"/>
      <c r="K242" s="22"/>
    </row>
    <row r="243" spans="3:11" x14ac:dyDescent="0.25">
      <c r="C243" s="21"/>
      <c r="F243" s="21"/>
      <c r="J243" s="21"/>
      <c r="K243" s="22"/>
    </row>
    <row r="244" spans="3:11" x14ac:dyDescent="0.25">
      <c r="C244" s="21"/>
      <c r="F244" s="21"/>
      <c r="J244" s="21"/>
      <c r="K244" s="22"/>
    </row>
    <row r="245" spans="3:11" x14ac:dyDescent="0.25">
      <c r="C245" s="21"/>
      <c r="F245" s="21"/>
      <c r="J245" s="21"/>
      <c r="K245" s="22"/>
    </row>
    <row r="246" spans="3:11" x14ac:dyDescent="0.25">
      <c r="C246" s="21"/>
      <c r="F246" s="21"/>
      <c r="J246" s="21"/>
      <c r="K246" s="22"/>
    </row>
    <row r="247" spans="3:11" x14ac:dyDescent="0.25">
      <c r="C247" s="21"/>
      <c r="F247" s="21"/>
      <c r="J247" s="21"/>
      <c r="K247" s="22"/>
    </row>
    <row r="248" spans="3:11" x14ac:dyDescent="0.25">
      <c r="C248" s="21"/>
      <c r="F248" s="21"/>
      <c r="J248" s="21"/>
      <c r="K248" s="22"/>
    </row>
    <row r="249" spans="3:11" x14ac:dyDescent="0.25">
      <c r="C249" s="21"/>
      <c r="F249" s="21"/>
      <c r="J249" s="21"/>
      <c r="K249" s="22"/>
    </row>
    <row r="250" spans="3:11" x14ac:dyDescent="0.25">
      <c r="C250" s="21"/>
      <c r="F250" s="21"/>
      <c r="J250" s="21"/>
      <c r="K250" s="22"/>
    </row>
    <row r="251" spans="3:11" x14ac:dyDescent="0.25">
      <c r="C251" s="21"/>
      <c r="F251" s="21"/>
      <c r="J251" s="21"/>
      <c r="K251" s="22"/>
    </row>
    <row r="252" spans="3:11" x14ac:dyDescent="0.25">
      <c r="C252" s="21"/>
      <c r="F252" s="21"/>
      <c r="J252" s="21"/>
      <c r="K252" s="22"/>
    </row>
    <row r="253" spans="3:11" x14ac:dyDescent="0.25">
      <c r="C253" s="21"/>
      <c r="F253" s="21"/>
      <c r="J253" s="21"/>
      <c r="K253" s="22"/>
    </row>
    <row r="254" spans="3:11" x14ac:dyDescent="0.25">
      <c r="C254" s="21"/>
      <c r="F254" s="21"/>
      <c r="J254" s="21"/>
      <c r="K254" s="22"/>
    </row>
    <row r="255" spans="3:11" x14ac:dyDescent="0.25">
      <c r="C255" s="21"/>
      <c r="F255" s="21"/>
      <c r="J255" s="21"/>
      <c r="K255" s="22"/>
    </row>
    <row r="256" spans="3:11" x14ac:dyDescent="0.25">
      <c r="C256" s="21"/>
      <c r="F256" s="21"/>
      <c r="J256" s="21"/>
      <c r="K256" s="22"/>
    </row>
    <row r="257" spans="3:11" x14ac:dyDescent="0.25">
      <c r="C257" s="21"/>
      <c r="F257" s="21"/>
      <c r="J257" s="21"/>
      <c r="K257" s="22"/>
    </row>
    <row r="258" spans="3:11" x14ac:dyDescent="0.25">
      <c r="C258" s="21"/>
      <c r="F258" s="21"/>
      <c r="J258" s="21"/>
      <c r="K258" s="22"/>
    </row>
    <row r="259" spans="3:11" x14ac:dyDescent="0.25">
      <c r="C259" s="21"/>
      <c r="F259" s="21"/>
      <c r="J259" s="21"/>
      <c r="K259" s="22"/>
    </row>
    <row r="260" spans="3:11" x14ac:dyDescent="0.25">
      <c r="C260" s="21"/>
      <c r="F260" s="21"/>
      <c r="J260" s="21"/>
      <c r="K260" s="22"/>
    </row>
    <row r="261" spans="3:11" x14ac:dyDescent="0.25">
      <c r="C261" s="21"/>
      <c r="F261" s="21"/>
      <c r="J261" s="21"/>
      <c r="K261" s="22"/>
    </row>
    <row r="262" spans="3:11" x14ac:dyDescent="0.25">
      <c r="C262" s="21"/>
      <c r="F262" s="21"/>
      <c r="J262" s="21"/>
      <c r="K262" s="22"/>
    </row>
    <row r="263" spans="3:11" x14ac:dyDescent="0.25">
      <c r="C263" s="21"/>
      <c r="F263" s="21"/>
      <c r="J263" s="21"/>
      <c r="K263" s="22"/>
    </row>
    <row r="264" spans="3:11" x14ac:dyDescent="0.25">
      <c r="C264" s="21"/>
      <c r="F264" s="21"/>
      <c r="J264" s="21"/>
      <c r="K264" s="22"/>
    </row>
    <row r="265" spans="3:11" x14ac:dyDescent="0.25">
      <c r="C265" s="21"/>
      <c r="F265" s="21"/>
      <c r="J265" s="21"/>
      <c r="K265" s="22"/>
    </row>
    <row r="266" spans="3:11" x14ac:dyDescent="0.25">
      <c r="C266" s="21"/>
      <c r="F266" s="21"/>
      <c r="J266" s="21"/>
      <c r="K266" s="22"/>
    </row>
    <row r="267" spans="3:11" x14ac:dyDescent="0.25">
      <c r="C267" s="21"/>
      <c r="F267" s="21"/>
      <c r="J267" s="21"/>
      <c r="K267" s="22"/>
    </row>
    <row r="268" spans="3:11" x14ac:dyDescent="0.25">
      <c r="C268" s="21"/>
      <c r="F268" s="21"/>
      <c r="J268" s="21"/>
      <c r="K268" s="22"/>
    </row>
    <row r="269" spans="3:11" x14ac:dyDescent="0.25">
      <c r="C269" s="21"/>
      <c r="F269" s="21"/>
      <c r="J269" s="21"/>
      <c r="K269" s="22"/>
    </row>
    <row r="270" spans="3:11" x14ac:dyDescent="0.25">
      <c r="C270" s="21"/>
      <c r="F270" s="21"/>
      <c r="J270" s="21"/>
      <c r="K270" s="22"/>
    </row>
    <row r="271" spans="3:11" x14ac:dyDescent="0.25">
      <c r="C271" s="21"/>
      <c r="F271" s="21"/>
      <c r="J271" s="21"/>
      <c r="K271" s="22"/>
    </row>
    <row r="272" spans="3:11" x14ac:dyDescent="0.25">
      <c r="C272" s="21"/>
      <c r="F272" s="21"/>
      <c r="J272" s="21"/>
      <c r="K272" s="22"/>
    </row>
    <row r="273" spans="3:11" x14ac:dyDescent="0.25">
      <c r="C273" s="21"/>
      <c r="F273" s="21"/>
      <c r="J273" s="21"/>
      <c r="K273" s="22"/>
    </row>
    <row r="274" spans="3:11" x14ac:dyDescent="0.25">
      <c r="C274" s="21"/>
      <c r="F274" s="21"/>
      <c r="J274" s="21"/>
      <c r="K274" s="22"/>
    </row>
    <row r="275" spans="3:11" x14ac:dyDescent="0.25">
      <c r="C275" s="21"/>
      <c r="F275" s="21"/>
      <c r="J275" s="21"/>
      <c r="K275" s="22"/>
    </row>
    <row r="276" spans="3:11" x14ac:dyDescent="0.25">
      <c r="C276" s="21"/>
      <c r="F276" s="21"/>
      <c r="J276" s="21"/>
      <c r="K276" s="22"/>
    </row>
    <row r="277" spans="3:11" x14ac:dyDescent="0.25">
      <c r="C277" s="21"/>
      <c r="F277" s="21"/>
      <c r="J277" s="21"/>
      <c r="K277" s="22"/>
    </row>
    <row r="278" spans="3:11" x14ac:dyDescent="0.25">
      <c r="C278" s="21"/>
      <c r="F278" s="21"/>
      <c r="J278" s="21"/>
      <c r="K278" s="22"/>
    </row>
    <row r="279" spans="3:11" x14ac:dyDescent="0.25">
      <c r="C279" s="21"/>
      <c r="F279" s="21"/>
      <c r="J279" s="21"/>
      <c r="K279" s="22"/>
    </row>
    <row r="280" spans="3:11" x14ac:dyDescent="0.25">
      <c r="C280" s="21"/>
      <c r="F280" s="21"/>
      <c r="J280" s="21"/>
      <c r="K280" s="22"/>
    </row>
    <row r="281" spans="3:11" x14ac:dyDescent="0.25">
      <c r="C281" s="21"/>
      <c r="F281" s="21"/>
      <c r="J281" s="21"/>
      <c r="K281" s="22"/>
    </row>
    <row r="282" spans="3:11" x14ac:dyDescent="0.25">
      <c r="C282" s="21"/>
      <c r="F282" s="21"/>
      <c r="J282" s="21"/>
      <c r="K282" s="22"/>
    </row>
    <row r="283" spans="3:11" x14ac:dyDescent="0.25">
      <c r="C283" s="21"/>
      <c r="F283" s="21"/>
      <c r="J283" s="21"/>
      <c r="K283" s="22"/>
    </row>
    <row r="284" spans="3:11" x14ac:dyDescent="0.25">
      <c r="C284" s="21"/>
      <c r="F284" s="21"/>
      <c r="J284" s="21"/>
      <c r="K284" s="22"/>
    </row>
    <row r="285" spans="3:11" x14ac:dyDescent="0.25">
      <c r="C285" s="21"/>
      <c r="F285" s="21"/>
      <c r="J285" s="21"/>
      <c r="K285" s="22"/>
    </row>
    <row r="286" spans="3:11" x14ac:dyDescent="0.25">
      <c r="C286" s="21"/>
      <c r="F286" s="21"/>
      <c r="J286" s="21"/>
      <c r="K286" s="22"/>
    </row>
    <row r="287" spans="3:11" x14ac:dyDescent="0.25">
      <c r="C287" s="21"/>
      <c r="F287" s="21"/>
      <c r="J287" s="21"/>
      <c r="K287" s="22"/>
    </row>
    <row r="288" spans="3:11" x14ac:dyDescent="0.25">
      <c r="C288" s="21"/>
      <c r="F288" s="21"/>
      <c r="J288" s="21"/>
      <c r="K288" s="22"/>
    </row>
    <row r="289" spans="3:11" x14ac:dyDescent="0.25">
      <c r="C289" s="21"/>
      <c r="F289" s="21"/>
      <c r="J289" s="21"/>
      <c r="K289" s="22"/>
    </row>
    <row r="290" spans="3:11" x14ac:dyDescent="0.25">
      <c r="C290" s="21"/>
      <c r="F290" s="21"/>
      <c r="J290" s="21"/>
      <c r="K290" s="22"/>
    </row>
    <row r="291" spans="3:11" x14ac:dyDescent="0.25">
      <c r="C291" s="21"/>
      <c r="F291" s="21"/>
      <c r="J291" s="21"/>
      <c r="K291" s="22"/>
    </row>
    <row r="292" spans="3:11" x14ac:dyDescent="0.25">
      <c r="C292" s="21"/>
      <c r="F292" s="21"/>
      <c r="J292" s="21"/>
      <c r="K292" s="22"/>
    </row>
    <row r="293" spans="3:11" x14ac:dyDescent="0.25">
      <c r="C293" s="21"/>
      <c r="F293" s="21"/>
      <c r="J293" s="21"/>
      <c r="K293" s="22"/>
    </row>
    <row r="294" spans="3:11" x14ac:dyDescent="0.25">
      <c r="C294" s="21"/>
      <c r="F294" s="21"/>
      <c r="J294" s="21"/>
      <c r="K294" s="22"/>
    </row>
    <row r="295" spans="3:11" x14ac:dyDescent="0.25">
      <c r="C295" s="21"/>
      <c r="F295" s="21"/>
      <c r="J295" s="21"/>
      <c r="K295" s="22"/>
    </row>
    <row r="296" spans="3:11" x14ac:dyDescent="0.25">
      <c r="C296" s="21"/>
      <c r="F296" s="21"/>
      <c r="J296" s="21"/>
      <c r="K296" s="22"/>
    </row>
    <row r="297" spans="3:11" x14ac:dyDescent="0.25">
      <c r="C297" s="21"/>
      <c r="F297" s="21"/>
      <c r="J297" s="21"/>
      <c r="K297" s="22"/>
    </row>
    <row r="298" spans="3:11" x14ac:dyDescent="0.25">
      <c r="C298" s="21"/>
      <c r="F298" s="21"/>
      <c r="J298" s="21"/>
      <c r="K298" s="22"/>
    </row>
    <row r="299" spans="3:11" x14ac:dyDescent="0.25">
      <c r="C299" s="21"/>
      <c r="F299" s="21"/>
      <c r="J299" s="21"/>
      <c r="K299" s="22"/>
    </row>
    <row r="300" spans="3:11" x14ac:dyDescent="0.25">
      <c r="C300" s="21"/>
      <c r="F300" s="21"/>
      <c r="J300" s="21"/>
      <c r="K300" s="22"/>
    </row>
    <row r="301" spans="3:11" x14ac:dyDescent="0.25">
      <c r="C301" s="21"/>
      <c r="F301" s="21"/>
      <c r="J301" s="21"/>
      <c r="K301" s="22"/>
    </row>
    <row r="302" spans="3:11" x14ac:dyDescent="0.25">
      <c r="C302" s="21"/>
      <c r="F302" s="21"/>
      <c r="J302" s="21"/>
      <c r="K302" s="22"/>
    </row>
    <row r="303" spans="3:11" x14ac:dyDescent="0.25">
      <c r="C303" s="21"/>
      <c r="F303" s="21"/>
      <c r="J303" s="21"/>
      <c r="K303" s="22"/>
    </row>
    <row r="304" spans="3:11" x14ac:dyDescent="0.25">
      <c r="C304" s="21"/>
      <c r="F304" s="21"/>
      <c r="J304" s="21"/>
      <c r="K304" s="22"/>
    </row>
    <row r="305" spans="3:11" x14ac:dyDescent="0.25">
      <c r="C305" s="21"/>
      <c r="F305" s="21"/>
      <c r="J305" s="21"/>
      <c r="K305" s="22"/>
    </row>
    <row r="306" spans="3:11" x14ac:dyDescent="0.25">
      <c r="C306" s="21"/>
      <c r="F306" s="21"/>
      <c r="J306" s="21"/>
      <c r="K306" s="22"/>
    </row>
    <row r="307" spans="3:11" x14ac:dyDescent="0.25">
      <c r="C307" s="21"/>
      <c r="F307" s="21"/>
      <c r="J307" s="21"/>
      <c r="K307" s="22"/>
    </row>
    <row r="308" spans="3:11" x14ac:dyDescent="0.25">
      <c r="C308" s="21"/>
      <c r="F308" s="21"/>
      <c r="J308" s="21"/>
      <c r="K308" s="22"/>
    </row>
    <row r="309" spans="3:11" x14ac:dyDescent="0.25">
      <c r="C309" s="21"/>
      <c r="F309" s="21"/>
      <c r="J309" s="21"/>
      <c r="K309" s="22"/>
    </row>
    <row r="310" spans="3:11" x14ac:dyDescent="0.25">
      <c r="C310" s="21"/>
      <c r="F310" s="21"/>
      <c r="J310" s="21"/>
      <c r="K310" s="22"/>
    </row>
    <row r="311" spans="3:11" x14ac:dyDescent="0.25">
      <c r="C311" s="21"/>
      <c r="F311" s="21"/>
      <c r="J311" s="21"/>
      <c r="K311" s="22"/>
    </row>
    <row r="312" spans="3:11" x14ac:dyDescent="0.25">
      <c r="C312" s="21"/>
      <c r="F312" s="21"/>
      <c r="J312" s="21"/>
      <c r="K312" s="22"/>
    </row>
    <row r="313" spans="3:11" x14ac:dyDescent="0.25">
      <c r="C313" s="21"/>
      <c r="F313" s="21"/>
      <c r="J313" s="21"/>
      <c r="K313" s="22"/>
    </row>
    <row r="314" spans="3:11" x14ac:dyDescent="0.25">
      <c r="C314" s="21"/>
      <c r="F314" s="21"/>
      <c r="J314" s="21"/>
      <c r="K314" s="22"/>
    </row>
    <row r="315" spans="3:11" x14ac:dyDescent="0.25">
      <c r="C315" s="21"/>
      <c r="F315" s="21"/>
      <c r="J315" s="21"/>
      <c r="K315" s="22"/>
    </row>
    <row r="316" spans="3:11" x14ac:dyDescent="0.25">
      <c r="C316" s="21"/>
      <c r="F316" s="21"/>
      <c r="J316" s="21"/>
      <c r="K316" s="22"/>
    </row>
    <row r="317" spans="3:11" x14ac:dyDescent="0.25">
      <c r="C317" s="21"/>
      <c r="F317" s="21"/>
      <c r="J317" s="21"/>
      <c r="K317" s="22"/>
    </row>
    <row r="318" spans="3:11" x14ac:dyDescent="0.25">
      <c r="C318" s="21"/>
      <c r="F318" s="21"/>
      <c r="J318" s="21"/>
      <c r="K318" s="22"/>
    </row>
    <row r="319" spans="3:11" x14ac:dyDescent="0.25">
      <c r="C319" s="21"/>
      <c r="F319" s="21"/>
      <c r="J319" s="21"/>
      <c r="K319" s="22"/>
    </row>
    <row r="320" spans="3:11" x14ac:dyDescent="0.25">
      <c r="C320" s="21"/>
      <c r="F320" s="21"/>
      <c r="J320" s="21"/>
      <c r="K320" s="22"/>
    </row>
    <row r="321" spans="3:11" x14ac:dyDescent="0.25">
      <c r="C321" s="21"/>
      <c r="F321" s="21"/>
      <c r="J321" s="21"/>
      <c r="K321" s="22"/>
    </row>
    <row r="322" spans="3:11" x14ac:dyDescent="0.25">
      <c r="C322" s="21"/>
      <c r="F322" s="21"/>
      <c r="J322" s="21"/>
      <c r="K322" s="22"/>
    </row>
    <row r="323" spans="3:11" x14ac:dyDescent="0.25">
      <c r="C323" s="21"/>
      <c r="F323" s="21"/>
      <c r="J323" s="21"/>
      <c r="K323" s="22"/>
    </row>
    <row r="324" spans="3:11" x14ac:dyDescent="0.25">
      <c r="C324" s="21"/>
      <c r="F324" s="21"/>
      <c r="J324" s="21"/>
      <c r="K324" s="22"/>
    </row>
    <row r="325" spans="3:11" x14ac:dyDescent="0.25">
      <c r="C325" s="21"/>
      <c r="F325" s="21"/>
      <c r="J325" s="21"/>
      <c r="K325" s="22"/>
    </row>
    <row r="326" spans="3:11" x14ac:dyDescent="0.25">
      <c r="C326" s="21"/>
      <c r="F326" s="21"/>
      <c r="J326" s="21"/>
      <c r="K326" s="22"/>
    </row>
    <row r="327" spans="3:11" x14ac:dyDescent="0.25">
      <c r="C327" s="21"/>
      <c r="F327" s="21"/>
      <c r="J327" s="21"/>
      <c r="K327" s="22"/>
    </row>
    <row r="328" spans="3:11" x14ac:dyDescent="0.25">
      <c r="C328" s="21"/>
      <c r="F328" s="21"/>
      <c r="J328" s="21"/>
      <c r="K328" s="22"/>
    </row>
    <row r="329" spans="3:11" x14ac:dyDescent="0.25">
      <c r="C329" s="21"/>
      <c r="F329" s="21"/>
      <c r="J329" s="21"/>
      <c r="K329" s="22"/>
    </row>
    <row r="330" spans="3:11" x14ac:dyDescent="0.25">
      <c r="C330" s="21"/>
      <c r="F330" s="21"/>
      <c r="J330" s="21"/>
      <c r="K330" s="22"/>
    </row>
    <row r="331" spans="3:11" x14ac:dyDescent="0.25">
      <c r="C331" s="21"/>
      <c r="F331" s="21"/>
      <c r="J331" s="21"/>
      <c r="K331" s="22"/>
    </row>
    <row r="332" spans="3:11" x14ac:dyDescent="0.25">
      <c r="C332" s="21"/>
      <c r="F332" s="21"/>
      <c r="J332" s="21"/>
      <c r="K332" s="22"/>
    </row>
    <row r="333" spans="3:11" x14ac:dyDescent="0.25">
      <c r="C333" s="21"/>
      <c r="F333" s="21"/>
      <c r="J333" s="21"/>
      <c r="K333" s="22"/>
    </row>
    <row r="334" spans="3:11" x14ac:dyDescent="0.25">
      <c r="C334" s="21"/>
      <c r="F334" s="21"/>
      <c r="J334" s="21"/>
      <c r="K334" s="22"/>
    </row>
    <row r="335" spans="3:11" x14ac:dyDescent="0.25">
      <c r="C335" s="21"/>
      <c r="F335" s="21"/>
      <c r="J335" s="21"/>
      <c r="K335" s="22"/>
    </row>
    <row r="336" spans="3:11" x14ac:dyDescent="0.25">
      <c r="C336" s="21"/>
      <c r="F336" s="21"/>
      <c r="J336" s="21"/>
      <c r="K336" s="22"/>
    </row>
    <row r="337" spans="3:11" x14ac:dyDescent="0.25">
      <c r="C337" s="21"/>
      <c r="F337" s="21"/>
      <c r="J337" s="21"/>
      <c r="K337" s="22"/>
    </row>
    <row r="338" spans="3:11" x14ac:dyDescent="0.25">
      <c r="C338" s="21"/>
      <c r="F338" s="21"/>
      <c r="J338" s="21"/>
      <c r="K338" s="22"/>
    </row>
    <row r="339" spans="3:11" x14ac:dyDescent="0.25">
      <c r="C339" s="21"/>
      <c r="F339" s="21"/>
      <c r="J339" s="21"/>
      <c r="K339" s="22"/>
    </row>
    <row r="340" spans="3:11" x14ac:dyDescent="0.25">
      <c r="C340" s="21"/>
      <c r="F340" s="21"/>
      <c r="J340" s="21"/>
      <c r="K340" s="22"/>
    </row>
    <row r="341" spans="3:11" x14ac:dyDescent="0.25">
      <c r="C341" s="21"/>
      <c r="F341" s="21"/>
      <c r="J341" s="21"/>
      <c r="K341" s="22"/>
    </row>
    <row r="342" spans="3:11" x14ac:dyDescent="0.25">
      <c r="C342" s="21"/>
      <c r="F342" s="21"/>
      <c r="J342" s="21"/>
      <c r="K342" s="22"/>
    </row>
    <row r="343" spans="3:11" x14ac:dyDescent="0.25">
      <c r="C343" s="21"/>
      <c r="F343" s="21"/>
      <c r="J343" s="21"/>
      <c r="K343" s="22"/>
    </row>
    <row r="344" spans="3:11" x14ac:dyDescent="0.25">
      <c r="C344" s="21"/>
      <c r="F344" s="21"/>
      <c r="J344" s="21"/>
      <c r="K344" s="22"/>
    </row>
    <row r="345" spans="3:11" x14ac:dyDescent="0.25">
      <c r="C345" s="21"/>
      <c r="F345" s="21"/>
      <c r="J345" s="21"/>
      <c r="K345" s="22"/>
    </row>
    <row r="346" spans="3:11" x14ac:dyDescent="0.25">
      <c r="C346" s="21"/>
      <c r="F346" s="21"/>
      <c r="J346" s="21"/>
      <c r="K346" s="22"/>
    </row>
    <row r="347" spans="3:11" x14ac:dyDescent="0.25">
      <c r="C347" s="21"/>
      <c r="F347" s="21"/>
      <c r="J347" s="21"/>
      <c r="K347" s="22"/>
    </row>
    <row r="348" spans="3:11" x14ac:dyDescent="0.25">
      <c r="C348" s="21"/>
      <c r="F348" s="21"/>
      <c r="J348" s="21"/>
      <c r="K348" s="22"/>
    </row>
    <row r="349" spans="3:11" x14ac:dyDescent="0.25">
      <c r="C349" s="21"/>
      <c r="F349" s="21"/>
      <c r="J349" s="21"/>
      <c r="K349" s="22"/>
    </row>
    <row r="350" spans="3:11" x14ac:dyDescent="0.25">
      <c r="C350" s="21"/>
      <c r="F350" s="21"/>
      <c r="J350" s="21"/>
      <c r="K350" s="22"/>
    </row>
    <row r="351" spans="3:11" x14ac:dyDescent="0.25">
      <c r="C351" s="21"/>
      <c r="F351" s="21"/>
      <c r="J351" s="21"/>
      <c r="K351" s="22"/>
    </row>
    <row r="352" spans="3:11" x14ac:dyDescent="0.25">
      <c r="C352" s="21"/>
      <c r="F352" s="21"/>
      <c r="J352" s="21"/>
      <c r="K352" s="22"/>
    </row>
    <row r="353" spans="3:11" x14ac:dyDescent="0.25">
      <c r="C353" s="21"/>
      <c r="F353" s="21"/>
      <c r="J353" s="21"/>
      <c r="K353" s="22"/>
    </row>
    <row r="354" spans="3:11" x14ac:dyDescent="0.25">
      <c r="C354" s="21"/>
      <c r="F354" s="21"/>
      <c r="J354" s="21"/>
      <c r="K354" s="22"/>
    </row>
    <row r="355" spans="3:11" x14ac:dyDescent="0.25">
      <c r="C355" s="21"/>
      <c r="F355" s="21"/>
      <c r="J355" s="21"/>
      <c r="K355" s="22"/>
    </row>
    <row r="356" spans="3:11" x14ac:dyDescent="0.25">
      <c r="C356" s="21"/>
      <c r="F356" s="21"/>
      <c r="J356" s="21"/>
      <c r="K356" s="22"/>
    </row>
    <row r="357" spans="3:11" x14ac:dyDescent="0.25">
      <c r="C357" s="21"/>
      <c r="F357" s="21"/>
      <c r="J357" s="21"/>
      <c r="K357" s="22"/>
    </row>
    <row r="358" spans="3:11" x14ac:dyDescent="0.25">
      <c r="C358" s="21"/>
      <c r="F358" s="21"/>
      <c r="J358" s="21"/>
      <c r="K358" s="22"/>
    </row>
    <row r="359" spans="3:11" x14ac:dyDescent="0.25">
      <c r="C359" s="21"/>
      <c r="F359" s="21"/>
      <c r="J359" s="21"/>
      <c r="K359" s="22"/>
    </row>
    <row r="360" spans="3:11" x14ac:dyDescent="0.25">
      <c r="C360" s="21"/>
      <c r="F360" s="21"/>
      <c r="J360" s="21"/>
      <c r="K360" s="22"/>
    </row>
    <row r="361" spans="3:11" x14ac:dyDescent="0.25">
      <c r="C361" s="21"/>
      <c r="F361" s="21"/>
      <c r="J361" s="21"/>
      <c r="K361" s="22"/>
    </row>
    <row r="362" spans="3:11" x14ac:dyDescent="0.25">
      <c r="C362" s="21"/>
      <c r="F362" s="21"/>
      <c r="J362" s="21"/>
      <c r="K362" s="22"/>
    </row>
    <row r="363" spans="3:11" x14ac:dyDescent="0.25">
      <c r="C363" s="21"/>
      <c r="F363" s="21"/>
      <c r="J363" s="21"/>
      <c r="K363" s="22"/>
    </row>
    <row r="364" spans="3:11" x14ac:dyDescent="0.25">
      <c r="C364" s="21"/>
      <c r="F364" s="21"/>
      <c r="J364" s="21"/>
      <c r="K364" s="22"/>
    </row>
    <row r="365" spans="3:11" x14ac:dyDescent="0.25">
      <c r="C365" s="21"/>
      <c r="F365" s="21"/>
      <c r="J365" s="21"/>
      <c r="K365" s="22"/>
    </row>
    <row r="366" spans="3:11" x14ac:dyDescent="0.25">
      <c r="C366" s="21"/>
      <c r="F366" s="21"/>
      <c r="J366" s="21"/>
      <c r="K366" s="22"/>
    </row>
    <row r="367" spans="3:11" x14ac:dyDescent="0.25">
      <c r="C367" s="21"/>
      <c r="F367" s="21"/>
      <c r="J367" s="21"/>
      <c r="K367" s="22"/>
    </row>
    <row r="368" spans="3:11" x14ac:dyDescent="0.25">
      <c r="C368" s="21"/>
      <c r="F368" s="21"/>
      <c r="J368" s="21"/>
      <c r="K368" s="22"/>
    </row>
    <row r="369" spans="3:11" x14ac:dyDescent="0.25">
      <c r="C369" s="21"/>
      <c r="F369" s="21"/>
      <c r="J369" s="21"/>
      <c r="K369" s="22"/>
    </row>
    <row r="370" spans="3:11" x14ac:dyDescent="0.25">
      <c r="C370" s="21"/>
      <c r="F370" s="21"/>
      <c r="J370" s="21"/>
      <c r="K370" s="22"/>
    </row>
    <row r="371" spans="3:11" x14ac:dyDescent="0.25">
      <c r="C371" s="21"/>
      <c r="F371" s="21"/>
      <c r="J371" s="21"/>
      <c r="K371" s="22"/>
    </row>
    <row r="372" spans="3:11" x14ac:dyDescent="0.25">
      <c r="C372" s="21"/>
      <c r="F372" s="21"/>
      <c r="J372" s="21"/>
      <c r="K372" s="22"/>
    </row>
    <row r="373" spans="3:11" x14ac:dyDescent="0.25">
      <c r="C373" s="21"/>
      <c r="F373" s="21"/>
      <c r="J373" s="21"/>
      <c r="K373" s="22"/>
    </row>
    <row r="374" spans="3:11" x14ac:dyDescent="0.25">
      <c r="C374" s="21"/>
      <c r="F374" s="21"/>
      <c r="J374" s="21"/>
      <c r="K374" s="22"/>
    </row>
    <row r="375" spans="3:11" x14ac:dyDescent="0.25">
      <c r="C375" s="21"/>
      <c r="F375" s="21"/>
      <c r="J375" s="21"/>
      <c r="K375" s="22"/>
    </row>
    <row r="376" spans="3:11" x14ac:dyDescent="0.25">
      <c r="C376" s="21"/>
      <c r="F376" s="21"/>
      <c r="J376" s="21"/>
      <c r="K376" s="22"/>
    </row>
    <row r="377" spans="3:11" x14ac:dyDescent="0.25">
      <c r="C377" s="21"/>
      <c r="F377" s="21"/>
      <c r="J377" s="21"/>
      <c r="K377" s="22"/>
    </row>
    <row r="378" spans="3:11" x14ac:dyDescent="0.25">
      <c r="C378" s="21"/>
      <c r="F378" s="21"/>
      <c r="J378" s="21"/>
      <c r="K378" s="22"/>
    </row>
    <row r="379" spans="3:11" x14ac:dyDescent="0.25">
      <c r="C379" s="21"/>
      <c r="F379" s="21"/>
      <c r="J379" s="21"/>
      <c r="K379" s="22"/>
    </row>
    <row r="380" spans="3:11" x14ac:dyDescent="0.25">
      <c r="C380" s="21"/>
      <c r="F380" s="21"/>
      <c r="J380" s="21"/>
      <c r="K380" s="22"/>
    </row>
    <row r="381" spans="3:11" x14ac:dyDescent="0.25">
      <c r="C381" s="21"/>
      <c r="F381" s="21"/>
      <c r="J381" s="21"/>
      <c r="K381" s="22"/>
    </row>
    <row r="382" spans="3:11" x14ac:dyDescent="0.25">
      <c r="C382" s="21"/>
      <c r="F382" s="21"/>
      <c r="J382" s="21"/>
      <c r="K382" s="22"/>
    </row>
    <row r="383" spans="3:11" x14ac:dyDescent="0.25">
      <c r="C383" s="21"/>
      <c r="F383" s="21"/>
      <c r="J383" s="21"/>
      <c r="K383" s="22"/>
    </row>
    <row r="384" spans="3:11" x14ac:dyDescent="0.25">
      <c r="C384" s="21"/>
      <c r="F384" s="21"/>
      <c r="J384" s="21"/>
      <c r="K384" s="22"/>
    </row>
    <row r="385" spans="3:11" x14ac:dyDescent="0.25">
      <c r="C385" s="21"/>
      <c r="F385" s="21"/>
      <c r="J385" s="21"/>
      <c r="K385" s="22"/>
    </row>
    <row r="386" spans="3:11" x14ac:dyDescent="0.25">
      <c r="C386" s="21"/>
      <c r="F386" s="21"/>
      <c r="J386" s="21"/>
      <c r="K386" s="22"/>
    </row>
    <row r="387" spans="3:11" x14ac:dyDescent="0.25">
      <c r="C387" s="21"/>
      <c r="F387" s="21"/>
      <c r="J387" s="21"/>
      <c r="K387" s="22"/>
    </row>
    <row r="388" spans="3:11" x14ac:dyDescent="0.25">
      <c r="C388" s="21"/>
      <c r="F388" s="21"/>
      <c r="J388" s="21"/>
      <c r="K388" s="22"/>
    </row>
    <row r="389" spans="3:11" x14ac:dyDescent="0.25">
      <c r="C389" s="21"/>
      <c r="F389" s="21"/>
      <c r="J389" s="21"/>
      <c r="K389" s="22"/>
    </row>
    <row r="390" spans="3:11" x14ac:dyDescent="0.25">
      <c r="C390" s="21"/>
      <c r="F390" s="21"/>
      <c r="J390" s="21"/>
      <c r="K390" s="22"/>
    </row>
    <row r="391" spans="3:11" x14ac:dyDescent="0.25">
      <c r="C391" s="21"/>
      <c r="F391" s="21"/>
      <c r="J391" s="21"/>
      <c r="K391" s="22"/>
    </row>
    <row r="392" spans="3:11" x14ac:dyDescent="0.25">
      <c r="C392" s="21"/>
      <c r="F392" s="21"/>
      <c r="J392" s="21"/>
      <c r="K392" s="22"/>
    </row>
    <row r="393" spans="3:11" x14ac:dyDescent="0.25">
      <c r="C393" s="21"/>
      <c r="F393" s="21"/>
      <c r="J393" s="21"/>
      <c r="K393" s="22"/>
    </row>
    <row r="394" spans="3:11" x14ac:dyDescent="0.25">
      <c r="C394" s="21"/>
      <c r="F394" s="21"/>
      <c r="J394" s="21"/>
      <c r="K394" s="22"/>
    </row>
    <row r="395" spans="3:11" x14ac:dyDescent="0.25">
      <c r="C395" s="21"/>
      <c r="F395" s="21"/>
      <c r="J395" s="21"/>
      <c r="K395" s="22"/>
    </row>
    <row r="396" spans="3:11" x14ac:dyDescent="0.25">
      <c r="C396" s="21"/>
      <c r="F396" s="21"/>
      <c r="J396" s="21"/>
      <c r="K396" s="22"/>
    </row>
    <row r="397" spans="3:11" x14ac:dyDescent="0.25">
      <c r="C397" s="21"/>
      <c r="F397" s="21"/>
      <c r="J397" s="21"/>
      <c r="K397" s="22"/>
    </row>
    <row r="398" spans="3:11" x14ac:dyDescent="0.25">
      <c r="C398" s="21"/>
      <c r="F398" s="21"/>
      <c r="J398" s="21"/>
      <c r="K398" s="22"/>
    </row>
    <row r="399" spans="3:11" x14ac:dyDescent="0.25">
      <c r="C399" s="21"/>
      <c r="F399" s="21"/>
      <c r="J399" s="21"/>
      <c r="K399" s="22"/>
    </row>
    <row r="400" spans="3:11" x14ac:dyDescent="0.25">
      <c r="C400" s="21"/>
      <c r="F400" s="21"/>
      <c r="J400" s="21"/>
      <c r="K400" s="22"/>
    </row>
    <row r="401" spans="3:11" x14ac:dyDescent="0.25">
      <c r="C401" s="21"/>
      <c r="F401" s="21"/>
      <c r="J401" s="21"/>
      <c r="K401" s="22"/>
    </row>
    <row r="402" spans="3:11" x14ac:dyDescent="0.25">
      <c r="C402" s="21"/>
      <c r="F402" s="21"/>
      <c r="J402" s="21"/>
      <c r="K402" s="22"/>
    </row>
    <row r="403" spans="3:11" x14ac:dyDescent="0.25">
      <c r="C403" s="21"/>
      <c r="F403" s="21"/>
      <c r="J403" s="21"/>
      <c r="K403" s="22"/>
    </row>
    <row r="404" spans="3:11" x14ac:dyDescent="0.25">
      <c r="C404" s="21"/>
      <c r="F404" s="21"/>
      <c r="J404" s="21"/>
      <c r="K404" s="22"/>
    </row>
    <row r="405" spans="3:11" x14ac:dyDescent="0.25">
      <c r="C405" s="21"/>
      <c r="F405" s="21"/>
      <c r="J405" s="21"/>
      <c r="K405" s="22"/>
    </row>
    <row r="406" spans="3:11" x14ac:dyDescent="0.25">
      <c r="C406" s="21"/>
      <c r="F406" s="21"/>
      <c r="J406" s="21"/>
      <c r="K406" s="22"/>
    </row>
    <row r="407" spans="3:11" x14ac:dyDescent="0.25">
      <c r="C407" s="21"/>
      <c r="F407" s="21"/>
      <c r="J407" s="21"/>
      <c r="K407" s="22"/>
    </row>
    <row r="408" spans="3:11" x14ac:dyDescent="0.25">
      <c r="C408" s="21"/>
      <c r="F408" s="21"/>
      <c r="J408" s="21"/>
      <c r="K408" s="22"/>
    </row>
    <row r="409" spans="3:11" x14ac:dyDescent="0.25">
      <c r="C409" s="21"/>
      <c r="F409" s="21"/>
      <c r="J409" s="21"/>
      <c r="K409" s="22"/>
    </row>
    <row r="410" spans="3:11" x14ac:dyDescent="0.25">
      <c r="C410" s="21"/>
      <c r="F410" s="21"/>
      <c r="J410" s="21"/>
      <c r="K410" s="22"/>
    </row>
    <row r="411" spans="3:11" x14ac:dyDescent="0.25">
      <c r="C411" s="21"/>
      <c r="F411" s="21"/>
      <c r="J411" s="21"/>
      <c r="K411" s="22"/>
    </row>
    <row r="412" spans="3:11" x14ac:dyDescent="0.25">
      <c r="C412" s="21"/>
      <c r="F412" s="21"/>
      <c r="J412" s="21"/>
      <c r="K412" s="22"/>
    </row>
    <row r="413" spans="3:11" x14ac:dyDescent="0.25">
      <c r="C413" s="21"/>
      <c r="F413" s="21"/>
      <c r="J413" s="21"/>
      <c r="K413" s="22"/>
    </row>
    <row r="414" spans="3:11" x14ac:dyDescent="0.25">
      <c r="C414" s="21"/>
      <c r="F414" s="21"/>
      <c r="J414" s="21"/>
      <c r="K414" s="22"/>
    </row>
    <row r="415" spans="3:11" x14ac:dyDescent="0.25">
      <c r="C415" s="21"/>
      <c r="F415" s="21"/>
      <c r="J415" s="21"/>
      <c r="K415" s="22"/>
    </row>
    <row r="416" spans="3:11" x14ac:dyDescent="0.25">
      <c r="C416" s="21"/>
      <c r="F416" s="21"/>
      <c r="J416" s="21"/>
      <c r="K416" s="22"/>
    </row>
    <row r="417" spans="3:11" x14ac:dyDescent="0.25">
      <c r="C417" s="21"/>
      <c r="F417" s="21"/>
      <c r="J417" s="21"/>
      <c r="K417" s="22"/>
    </row>
    <row r="418" spans="3:11" x14ac:dyDescent="0.25">
      <c r="C418" s="21"/>
      <c r="F418" s="21"/>
      <c r="J418" s="21"/>
      <c r="K418" s="22"/>
    </row>
    <row r="419" spans="3:11" x14ac:dyDescent="0.25">
      <c r="C419" s="21"/>
      <c r="F419" s="21"/>
      <c r="J419" s="21"/>
      <c r="K419" s="22"/>
    </row>
    <row r="420" spans="3:11" x14ac:dyDescent="0.25">
      <c r="C420" s="21"/>
      <c r="F420" s="21"/>
      <c r="J420" s="21"/>
      <c r="K420" s="22"/>
    </row>
    <row r="421" spans="3:11" x14ac:dyDescent="0.25">
      <c r="C421" s="21"/>
      <c r="F421" s="21"/>
      <c r="J421" s="21"/>
      <c r="K421" s="22"/>
    </row>
    <row r="422" spans="3:11" x14ac:dyDescent="0.25">
      <c r="C422" s="21"/>
      <c r="F422" s="21"/>
      <c r="J422" s="21"/>
      <c r="K422" s="22"/>
    </row>
    <row r="423" spans="3:11" x14ac:dyDescent="0.25">
      <c r="C423" s="21"/>
      <c r="F423" s="21"/>
      <c r="J423" s="21"/>
      <c r="K423" s="22"/>
    </row>
    <row r="424" spans="3:11" x14ac:dyDescent="0.25">
      <c r="C424" s="21"/>
      <c r="F424" s="21"/>
      <c r="J424" s="21"/>
      <c r="K424" s="22"/>
    </row>
    <row r="425" spans="3:11" x14ac:dyDescent="0.25">
      <c r="C425" s="21"/>
      <c r="F425" s="21"/>
      <c r="J425" s="21"/>
      <c r="K425" s="22"/>
    </row>
    <row r="426" spans="3:11" x14ac:dyDescent="0.25">
      <c r="C426" s="21"/>
      <c r="F426" s="21"/>
      <c r="J426" s="21"/>
      <c r="K426" s="22"/>
    </row>
    <row r="427" spans="3:11" x14ac:dyDescent="0.25">
      <c r="C427" s="21"/>
      <c r="F427" s="21"/>
      <c r="J427" s="21"/>
      <c r="K427" s="22"/>
    </row>
    <row r="428" spans="3:11" x14ac:dyDescent="0.25">
      <c r="C428" s="21"/>
      <c r="F428" s="21"/>
      <c r="J428" s="21"/>
      <c r="K428" s="22"/>
    </row>
    <row r="429" spans="3:11" x14ac:dyDescent="0.25">
      <c r="C429" s="21"/>
      <c r="F429" s="21"/>
      <c r="J429" s="21"/>
      <c r="K429" s="22"/>
    </row>
    <row r="430" spans="3:11" x14ac:dyDescent="0.25">
      <c r="C430" s="21"/>
      <c r="F430" s="21"/>
      <c r="J430" s="21"/>
      <c r="K430" s="22"/>
    </row>
    <row r="431" spans="3:11" x14ac:dyDescent="0.25">
      <c r="C431" s="21"/>
      <c r="F431" s="21"/>
      <c r="J431" s="21"/>
      <c r="K431" s="22"/>
    </row>
    <row r="432" spans="3:11" x14ac:dyDescent="0.25">
      <c r="C432" s="21"/>
      <c r="F432" s="21"/>
      <c r="J432" s="21"/>
      <c r="K432" s="22"/>
    </row>
    <row r="433" spans="3:11" x14ac:dyDescent="0.25">
      <c r="C433" s="21"/>
      <c r="F433" s="21"/>
      <c r="J433" s="21"/>
      <c r="K433" s="22"/>
    </row>
    <row r="434" spans="3:11" x14ac:dyDescent="0.25">
      <c r="C434" s="21"/>
      <c r="F434" s="21"/>
      <c r="J434" s="21"/>
      <c r="K434" s="22"/>
    </row>
    <row r="435" spans="3:11" x14ac:dyDescent="0.25">
      <c r="C435" s="21"/>
      <c r="F435" s="21"/>
      <c r="J435" s="21"/>
      <c r="K435" s="22"/>
    </row>
    <row r="436" spans="3:11" x14ac:dyDescent="0.25">
      <c r="C436" s="21"/>
      <c r="F436" s="21"/>
      <c r="J436" s="21"/>
      <c r="K436" s="22"/>
    </row>
    <row r="437" spans="3:11" x14ac:dyDescent="0.25">
      <c r="C437" s="21"/>
      <c r="F437" s="21"/>
      <c r="J437" s="21"/>
      <c r="K437" s="22"/>
    </row>
    <row r="438" spans="3:11" x14ac:dyDescent="0.25">
      <c r="C438" s="21"/>
      <c r="F438" s="21"/>
      <c r="J438" s="21"/>
      <c r="K438" s="22"/>
    </row>
    <row r="439" spans="3:11" x14ac:dyDescent="0.25">
      <c r="C439" s="21"/>
      <c r="F439" s="21"/>
      <c r="J439" s="21"/>
      <c r="K439" s="22"/>
    </row>
    <row r="440" spans="3:11" x14ac:dyDescent="0.25">
      <c r="C440" s="21"/>
      <c r="F440" s="21"/>
      <c r="J440" s="21"/>
      <c r="K440" s="22"/>
    </row>
    <row r="441" spans="3:11" x14ac:dyDescent="0.25">
      <c r="C441" s="21"/>
      <c r="F441" s="21"/>
      <c r="J441" s="21"/>
      <c r="K441" s="22"/>
    </row>
    <row r="442" spans="3:11" x14ac:dyDescent="0.25">
      <c r="C442" s="21"/>
      <c r="F442" s="21"/>
      <c r="J442" s="21"/>
      <c r="K442" s="22"/>
    </row>
    <row r="443" spans="3:11" x14ac:dyDescent="0.25">
      <c r="C443" s="21"/>
      <c r="F443" s="21"/>
      <c r="J443" s="21"/>
      <c r="K443" s="22"/>
    </row>
    <row r="444" spans="3:11" x14ac:dyDescent="0.25">
      <c r="C444" s="21"/>
      <c r="F444" s="21"/>
      <c r="J444" s="21"/>
      <c r="K444" s="22"/>
    </row>
    <row r="445" spans="3:11" x14ac:dyDescent="0.25">
      <c r="C445" s="21"/>
      <c r="F445" s="21"/>
      <c r="J445" s="21"/>
      <c r="K445" s="22"/>
    </row>
    <row r="446" spans="3:11" x14ac:dyDescent="0.25">
      <c r="C446" s="21"/>
      <c r="F446" s="21"/>
      <c r="J446" s="21"/>
      <c r="K446" s="22"/>
    </row>
    <row r="447" spans="3:11" x14ac:dyDescent="0.25">
      <c r="C447" s="21"/>
      <c r="F447" s="21"/>
      <c r="J447" s="21"/>
      <c r="K447" s="22"/>
    </row>
    <row r="448" spans="3:11" x14ac:dyDescent="0.25">
      <c r="C448" s="21"/>
      <c r="F448" s="21"/>
      <c r="J448" s="21"/>
      <c r="K448" s="22"/>
    </row>
    <row r="449" spans="3:11" x14ac:dyDescent="0.25">
      <c r="C449" s="21"/>
      <c r="F449" s="21"/>
      <c r="J449" s="21"/>
      <c r="K449" s="22"/>
    </row>
    <row r="450" spans="3:11" x14ac:dyDescent="0.25">
      <c r="C450" s="21"/>
      <c r="F450" s="21"/>
      <c r="J450" s="21"/>
      <c r="K450" s="22"/>
    </row>
    <row r="451" spans="3:11" x14ac:dyDescent="0.25">
      <c r="C451" s="21"/>
      <c r="F451" s="21"/>
      <c r="J451" s="21"/>
      <c r="K451" s="22"/>
    </row>
    <row r="452" spans="3:11" x14ac:dyDescent="0.25">
      <c r="C452" s="21"/>
      <c r="F452" s="21"/>
      <c r="J452" s="21"/>
      <c r="K452" s="22"/>
    </row>
    <row r="453" spans="3:11" x14ac:dyDescent="0.25">
      <c r="C453" s="21"/>
      <c r="F453" s="21"/>
      <c r="J453" s="21"/>
      <c r="K453" s="22"/>
    </row>
    <row r="454" spans="3:11" x14ac:dyDescent="0.25">
      <c r="C454" s="21"/>
      <c r="F454" s="21"/>
      <c r="J454" s="21"/>
      <c r="K454" s="22"/>
    </row>
    <row r="455" spans="3:11" x14ac:dyDescent="0.25">
      <c r="C455" s="21"/>
      <c r="F455" s="21"/>
      <c r="J455" s="21"/>
      <c r="K455" s="22"/>
    </row>
    <row r="456" spans="3:11" x14ac:dyDescent="0.25">
      <c r="C456" s="21"/>
      <c r="F456" s="21"/>
      <c r="J456" s="21"/>
      <c r="K456" s="22"/>
    </row>
    <row r="457" spans="3:11" x14ac:dyDescent="0.25">
      <c r="C457" s="21"/>
      <c r="F457" s="21"/>
      <c r="J457" s="21"/>
      <c r="K457" s="22"/>
    </row>
    <row r="458" spans="3:11" x14ac:dyDescent="0.25">
      <c r="C458" s="21"/>
      <c r="F458" s="21"/>
      <c r="J458" s="21"/>
      <c r="K458" s="22"/>
    </row>
    <row r="459" spans="3:11" x14ac:dyDescent="0.25">
      <c r="C459" s="21"/>
      <c r="F459" s="21"/>
      <c r="J459" s="21"/>
      <c r="K459" s="22"/>
    </row>
    <row r="460" spans="3:11" x14ac:dyDescent="0.25">
      <c r="C460" s="21"/>
      <c r="F460" s="21"/>
      <c r="J460" s="21"/>
      <c r="K460" s="22"/>
    </row>
    <row r="461" spans="3:11" x14ac:dyDescent="0.25">
      <c r="C461" s="21"/>
      <c r="F461" s="21"/>
      <c r="J461" s="21"/>
      <c r="K461" s="22"/>
    </row>
    <row r="462" spans="3:11" x14ac:dyDescent="0.25">
      <c r="C462" s="21"/>
      <c r="F462" s="21"/>
      <c r="J462" s="21"/>
      <c r="K462" s="22"/>
    </row>
    <row r="463" spans="3:11" x14ac:dyDescent="0.25">
      <c r="C463" s="21"/>
      <c r="F463" s="21"/>
      <c r="J463" s="21"/>
      <c r="K463" s="22"/>
    </row>
    <row r="464" spans="3:11" x14ac:dyDescent="0.25">
      <c r="C464" s="21"/>
      <c r="F464" s="21"/>
      <c r="J464" s="21"/>
      <c r="K464" s="22"/>
    </row>
    <row r="465" spans="3:11" x14ac:dyDescent="0.25">
      <c r="C465" s="21"/>
      <c r="F465" s="21"/>
      <c r="J465" s="21"/>
      <c r="K465" s="22"/>
    </row>
    <row r="466" spans="3:11" x14ac:dyDescent="0.25">
      <c r="C466" s="21"/>
      <c r="F466" s="21"/>
      <c r="J466" s="21"/>
      <c r="K466" s="22"/>
    </row>
    <row r="467" spans="3:11" x14ac:dyDescent="0.25">
      <c r="C467" s="21"/>
      <c r="F467" s="21"/>
      <c r="J467" s="21"/>
      <c r="K467" s="22"/>
    </row>
    <row r="468" spans="3:11" x14ac:dyDescent="0.25">
      <c r="C468" s="21"/>
      <c r="F468" s="21"/>
      <c r="J468" s="21"/>
      <c r="K468" s="22"/>
    </row>
    <row r="469" spans="3:11" x14ac:dyDescent="0.25">
      <c r="C469" s="21"/>
      <c r="F469" s="21"/>
      <c r="J469" s="21"/>
      <c r="K469" s="22"/>
    </row>
    <row r="470" spans="3:11" x14ac:dyDescent="0.25">
      <c r="C470" s="21"/>
      <c r="F470" s="21"/>
      <c r="J470" s="21"/>
      <c r="K470" s="22"/>
    </row>
    <row r="471" spans="3:11" x14ac:dyDescent="0.25">
      <c r="C471" s="21"/>
      <c r="F471" s="21"/>
      <c r="J471" s="21"/>
      <c r="K471" s="22"/>
    </row>
    <row r="472" spans="3:11" x14ac:dyDescent="0.25">
      <c r="C472" s="21"/>
      <c r="F472" s="21"/>
      <c r="J472" s="21"/>
      <c r="K472" s="22"/>
    </row>
    <row r="473" spans="3:11" x14ac:dyDescent="0.25">
      <c r="C473" s="21"/>
      <c r="F473" s="21"/>
      <c r="J473" s="21"/>
      <c r="K473" s="22"/>
    </row>
    <row r="474" spans="3:11" x14ac:dyDescent="0.25">
      <c r="C474" s="21"/>
      <c r="F474" s="21"/>
      <c r="J474" s="21"/>
      <c r="K474" s="22"/>
    </row>
    <row r="475" spans="3:11" x14ac:dyDescent="0.25">
      <c r="C475" s="21"/>
      <c r="F475" s="21"/>
      <c r="J475" s="21"/>
      <c r="K475" s="22"/>
    </row>
    <row r="476" spans="3:11" x14ac:dyDescent="0.25">
      <c r="C476" s="21"/>
      <c r="F476" s="21"/>
      <c r="J476" s="21"/>
      <c r="K476" s="22"/>
    </row>
    <row r="477" spans="3:11" x14ac:dyDescent="0.25">
      <c r="C477" s="21"/>
      <c r="F477" s="21"/>
      <c r="J477" s="21"/>
      <c r="K477" s="22"/>
    </row>
    <row r="478" spans="3:11" x14ac:dyDescent="0.25">
      <c r="C478" s="21"/>
      <c r="F478" s="21"/>
      <c r="J478" s="21"/>
      <c r="K478" s="22"/>
    </row>
    <row r="479" spans="3:11" x14ac:dyDescent="0.25">
      <c r="C479" s="21"/>
      <c r="F479" s="21"/>
      <c r="J479" s="21"/>
      <c r="K479" s="22"/>
    </row>
    <row r="480" spans="3:11" x14ac:dyDescent="0.25">
      <c r="C480" s="21"/>
      <c r="F480" s="21"/>
      <c r="J480" s="21"/>
      <c r="K480" s="22"/>
    </row>
    <row r="481" spans="3:11" x14ac:dyDescent="0.25">
      <c r="C481" s="21"/>
      <c r="F481" s="21"/>
      <c r="J481" s="21"/>
      <c r="K481" s="22"/>
    </row>
    <row r="482" spans="3:11" x14ac:dyDescent="0.25">
      <c r="C482" s="21"/>
      <c r="F482" s="21"/>
      <c r="J482" s="21"/>
      <c r="K482" s="22"/>
    </row>
    <row r="483" spans="3:11" x14ac:dyDescent="0.25">
      <c r="C483" s="21"/>
      <c r="F483" s="21"/>
      <c r="J483" s="21"/>
      <c r="K483" s="22"/>
    </row>
    <row r="484" spans="3:11" x14ac:dyDescent="0.25">
      <c r="C484" s="21"/>
      <c r="F484" s="21"/>
      <c r="J484" s="21"/>
      <c r="K484" s="22"/>
    </row>
    <row r="485" spans="3:11" x14ac:dyDescent="0.25">
      <c r="C485" s="21"/>
      <c r="F485" s="21"/>
      <c r="J485" s="21"/>
      <c r="K485" s="22"/>
    </row>
    <row r="486" spans="3:11" x14ac:dyDescent="0.25">
      <c r="C486" s="21"/>
      <c r="F486" s="21"/>
      <c r="J486" s="21"/>
      <c r="K486" s="22"/>
    </row>
    <row r="487" spans="3:11" x14ac:dyDescent="0.25">
      <c r="C487" s="21"/>
      <c r="F487" s="21"/>
      <c r="J487" s="21"/>
      <c r="K487" s="22"/>
    </row>
    <row r="488" spans="3:11" x14ac:dyDescent="0.25">
      <c r="C488" s="21"/>
      <c r="F488" s="21"/>
      <c r="J488" s="21"/>
      <c r="K488" s="22"/>
    </row>
    <row r="489" spans="3:11" x14ac:dyDescent="0.25">
      <c r="C489" s="21"/>
      <c r="F489" s="21"/>
      <c r="J489" s="21"/>
      <c r="K489" s="22"/>
    </row>
    <row r="490" spans="3:11" x14ac:dyDescent="0.25">
      <c r="C490" s="21"/>
      <c r="F490" s="21"/>
      <c r="J490" s="21"/>
      <c r="K490" s="22"/>
    </row>
    <row r="491" spans="3:11" x14ac:dyDescent="0.25">
      <c r="C491" s="21"/>
      <c r="F491" s="21"/>
      <c r="J491" s="21"/>
      <c r="K491" s="22"/>
    </row>
    <row r="492" spans="3:11" x14ac:dyDescent="0.25">
      <c r="C492" s="21"/>
      <c r="F492" s="21"/>
      <c r="J492" s="21"/>
      <c r="K492" s="22"/>
    </row>
    <row r="493" spans="3:11" x14ac:dyDescent="0.25">
      <c r="C493" s="21"/>
      <c r="F493" s="21"/>
      <c r="J493" s="21"/>
      <c r="K493" s="22"/>
    </row>
    <row r="494" spans="3:11" x14ac:dyDescent="0.25">
      <c r="C494" s="21"/>
      <c r="F494" s="21"/>
      <c r="J494" s="21"/>
      <c r="K494" s="22"/>
    </row>
    <row r="495" spans="3:11" x14ac:dyDescent="0.25">
      <c r="C495" s="21"/>
      <c r="F495" s="21"/>
      <c r="J495" s="21"/>
      <c r="K495" s="22"/>
    </row>
    <row r="496" spans="3:11" x14ac:dyDescent="0.25">
      <c r="C496" s="21"/>
      <c r="F496" s="21"/>
      <c r="J496" s="21"/>
      <c r="K496" s="22"/>
    </row>
    <row r="497" spans="3:11" x14ac:dyDescent="0.25">
      <c r="C497" s="21"/>
      <c r="F497" s="21"/>
      <c r="J497" s="21"/>
      <c r="K497" s="22"/>
    </row>
    <row r="498" spans="3:11" x14ac:dyDescent="0.25">
      <c r="C498" s="21"/>
      <c r="F498" s="21"/>
      <c r="J498" s="21"/>
      <c r="K498" s="22"/>
    </row>
    <row r="499" spans="3:11" x14ac:dyDescent="0.25">
      <c r="C499" s="21"/>
      <c r="F499" s="21"/>
      <c r="J499" s="21"/>
      <c r="K499" s="22"/>
    </row>
    <row r="500" spans="3:11" x14ac:dyDescent="0.25">
      <c r="C500" s="21"/>
      <c r="F500" s="21"/>
      <c r="J500" s="21"/>
      <c r="K500" s="22"/>
    </row>
    <row r="501" spans="3:11" x14ac:dyDescent="0.25">
      <c r="C501" s="21"/>
      <c r="F501" s="21"/>
      <c r="J501" s="21"/>
      <c r="K501" s="22"/>
    </row>
    <row r="502" spans="3:11" x14ac:dyDescent="0.25">
      <c r="C502" s="21"/>
      <c r="F502" s="21"/>
      <c r="J502" s="21"/>
      <c r="K502" s="22"/>
    </row>
    <row r="503" spans="3:11" x14ac:dyDescent="0.25">
      <c r="C503" s="21"/>
      <c r="F503" s="21"/>
      <c r="J503" s="21"/>
      <c r="K503" s="22"/>
    </row>
    <row r="504" spans="3:11" x14ac:dyDescent="0.25">
      <c r="C504" s="21"/>
      <c r="F504" s="21"/>
      <c r="J504" s="21"/>
      <c r="K504" s="22"/>
    </row>
    <row r="505" spans="3:11" x14ac:dyDescent="0.25">
      <c r="C505" s="21"/>
      <c r="F505" s="21"/>
      <c r="J505" s="21"/>
      <c r="K505" s="22"/>
    </row>
    <row r="506" spans="3:11" x14ac:dyDescent="0.25">
      <c r="C506" s="21"/>
      <c r="F506" s="21"/>
      <c r="J506" s="21"/>
      <c r="K506" s="22"/>
    </row>
    <row r="507" spans="3:11" x14ac:dyDescent="0.25">
      <c r="C507" s="21"/>
      <c r="F507" s="21"/>
      <c r="J507" s="21"/>
      <c r="K507" s="22"/>
    </row>
    <row r="508" spans="3:11" x14ac:dyDescent="0.25">
      <c r="C508" s="21"/>
      <c r="F508" s="21"/>
      <c r="J508" s="21"/>
      <c r="K508" s="22"/>
    </row>
    <row r="509" spans="3:11" x14ac:dyDescent="0.25">
      <c r="C509" s="21"/>
      <c r="F509" s="21"/>
      <c r="J509" s="21"/>
      <c r="K509" s="22"/>
    </row>
    <row r="510" spans="3:11" x14ac:dyDescent="0.25">
      <c r="C510" s="21"/>
      <c r="F510" s="21"/>
      <c r="J510" s="21"/>
      <c r="K510" s="22"/>
    </row>
    <row r="511" spans="3:11" x14ac:dyDescent="0.25">
      <c r="C511" s="21"/>
      <c r="F511" s="21"/>
      <c r="J511" s="21"/>
      <c r="K511" s="22"/>
    </row>
    <row r="512" spans="3:11" x14ac:dyDescent="0.25">
      <c r="C512" s="21"/>
      <c r="F512" s="21"/>
      <c r="J512" s="21"/>
      <c r="K512" s="22"/>
    </row>
    <row r="513" spans="3:11" x14ac:dyDescent="0.25">
      <c r="C513" s="21"/>
      <c r="F513" s="21"/>
      <c r="J513" s="21"/>
      <c r="K513" s="22"/>
    </row>
    <row r="514" spans="3:11" x14ac:dyDescent="0.25">
      <c r="C514" s="21"/>
      <c r="F514" s="21"/>
      <c r="J514" s="21"/>
      <c r="K514" s="22"/>
    </row>
    <row r="515" spans="3:11" x14ac:dyDescent="0.25">
      <c r="C515" s="21"/>
      <c r="F515" s="21"/>
      <c r="J515" s="21"/>
      <c r="K515" s="22"/>
    </row>
    <row r="516" spans="3:11" x14ac:dyDescent="0.25">
      <c r="C516" s="21"/>
      <c r="F516" s="21"/>
      <c r="J516" s="21"/>
      <c r="K516" s="22"/>
    </row>
    <row r="517" spans="3:11" x14ac:dyDescent="0.25">
      <c r="C517" s="21"/>
      <c r="F517" s="21"/>
      <c r="J517" s="21"/>
      <c r="K517" s="22"/>
    </row>
    <row r="518" spans="3:11" x14ac:dyDescent="0.25">
      <c r="C518" s="21"/>
      <c r="F518" s="21"/>
      <c r="J518" s="21"/>
      <c r="K518" s="22"/>
    </row>
    <row r="519" spans="3:11" x14ac:dyDescent="0.25">
      <c r="C519" s="21"/>
      <c r="F519" s="21"/>
      <c r="J519" s="21"/>
      <c r="K519" s="22"/>
    </row>
    <row r="520" spans="3:11" x14ac:dyDescent="0.25">
      <c r="C520" s="21"/>
      <c r="F520" s="21"/>
      <c r="J520" s="21"/>
      <c r="K520" s="22"/>
    </row>
    <row r="521" spans="3:11" x14ac:dyDescent="0.25">
      <c r="C521" s="21"/>
      <c r="F521" s="21"/>
      <c r="J521" s="21"/>
      <c r="K521" s="22"/>
    </row>
    <row r="522" spans="3:11" x14ac:dyDescent="0.25">
      <c r="C522" s="21"/>
      <c r="F522" s="21"/>
      <c r="J522" s="21"/>
      <c r="K522" s="22"/>
    </row>
    <row r="523" spans="3:11" x14ac:dyDescent="0.25">
      <c r="C523" s="21"/>
      <c r="F523" s="21"/>
      <c r="J523" s="21"/>
      <c r="K523" s="22"/>
    </row>
    <row r="524" spans="3:11" x14ac:dyDescent="0.25">
      <c r="C524" s="21"/>
      <c r="F524" s="21"/>
      <c r="J524" s="21"/>
      <c r="K524" s="22"/>
    </row>
    <row r="525" spans="3:11" x14ac:dyDescent="0.25">
      <c r="C525" s="21"/>
      <c r="F525" s="21"/>
      <c r="J525" s="21"/>
      <c r="K525" s="22"/>
    </row>
    <row r="526" spans="3:11" x14ac:dyDescent="0.25">
      <c r="C526" s="21"/>
      <c r="F526" s="21"/>
      <c r="J526" s="21"/>
      <c r="K526" s="22"/>
    </row>
    <row r="527" spans="3:11" x14ac:dyDescent="0.25">
      <c r="C527" s="21"/>
      <c r="F527" s="21"/>
      <c r="J527" s="21"/>
      <c r="K527" s="22"/>
    </row>
    <row r="528" spans="3:11" x14ac:dyDescent="0.25">
      <c r="C528" s="21"/>
      <c r="F528" s="21"/>
      <c r="J528" s="21"/>
      <c r="K528" s="22"/>
    </row>
    <row r="529" spans="3:11" x14ac:dyDescent="0.25">
      <c r="C529" s="21"/>
      <c r="F529" s="21"/>
      <c r="J529" s="21"/>
      <c r="K529" s="22"/>
    </row>
    <row r="530" spans="3:11" x14ac:dyDescent="0.25">
      <c r="C530" s="21"/>
      <c r="F530" s="21"/>
      <c r="J530" s="21"/>
      <c r="K530" s="22"/>
    </row>
    <row r="531" spans="3:11" x14ac:dyDescent="0.25">
      <c r="C531" s="21"/>
      <c r="F531" s="21"/>
      <c r="J531" s="21"/>
      <c r="K531" s="22"/>
    </row>
    <row r="532" spans="3:11" x14ac:dyDescent="0.25">
      <c r="C532" s="21"/>
      <c r="F532" s="21"/>
      <c r="J532" s="21"/>
      <c r="K532" s="22"/>
    </row>
    <row r="533" spans="3:11" x14ac:dyDescent="0.25">
      <c r="C533" s="21"/>
      <c r="F533" s="21"/>
      <c r="J533" s="21"/>
      <c r="K533" s="22"/>
    </row>
    <row r="534" spans="3:11" x14ac:dyDescent="0.25">
      <c r="C534" s="21"/>
      <c r="F534" s="21"/>
      <c r="J534" s="21"/>
      <c r="K534" s="22"/>
    </row>
    <row r="535" spans="3:11" x14ac:dyDescent="0.25">
      <c r="C535" s="21"/>
      <c r="F535" s="21"/>
      <c r="J535" s="21"/>
      <c r="K535" s="22"/>
    </row>
    <row r="536" spans="3:11" x14ac:dyDescent="0.25">
      <c r="C536" s="21"/>
      <c r="F536" s="21"/>
      <c r="J536" s="21"/>
      <c r="K536" s="22"/>
    </row>
    <row r="537" spans="3:11" x14ac:dyDescent="0.25">
      <c r="C537" s="21"/>
      <c r="F537" s="21"/>
      <c r="J537" s="21"/>
      <c r="K537" s="22"/>
    </row>
    <row r="538" spans="3:11" x14ac:dyDescent="0.25">
      <c r="C538" s="21"/>
      <c r="F538" s="21"/>
      <c r="J538" s="21"/>
      <c r="K538" s="22"/>
    </row>
    <row r="539" spans="3:11" x14ac:dyDescent="0.25">
      <c r="C539" s="21"/>
      <c r="F539" s="21"/>
      <c r="J539" s="21"/>
      <c r="K539" s="22"/>
    </row>
    <row r="540" spans="3:11" x14ac:dyDescent="0.25">
      <c r="C540" s="21"/>
      <c r="F540" s="21"/>
      <c r="J540" s="21"/>
      <c r="K540" s="22"/>
    </row>
    <row r="541" spans="3:11" x14ac:dyDescent="0.25">
      <c r="C541" s="21"/>
      <c r="F541" s="21"/>
      <c r="J541" s="21"/>
      <c r="K541" s="22"/>
    </row>
    <row r="542" spans="3:11" x14ac:dyDescent="0.25">
      <c r="C542" s="21"/>
      <c r="F542" s="21"/>
      <c r="J542" s="21"/>
      <c r="K542" s="22"/>
    </row>
    <row r="543" spans="3:11" x14ac:dyDescent="0.25">
      <c r="C543" s="21"/>
      <c r="F543" s="21"/>
      <c r="J543" s="21"/>
      <c r="K543" s="22"/>
    </row>
    <row r="544" spans="3:11" x14ac:dyDescent="0.25">
      <c r="C544" s="21"/>
      <c r="F544" s="21"/>
      <c r="J544" s="21"/>
      <c r="K544" s="22"/>
    </row>
    <row r="545" spans="3:11" x14ac:dyDescent="0.25">
      <c r="C545" s="21"/>
      <c r="F545" s="21"/>
      <c r="J545" s="21"/>
      <c r="K545" s="22"/>
    </row>
    <row r="546" spans="3:11" x14ac:dyDescent="0.25">
      <c r="C546" s="21"/>
      <c r="F546" s="21"/>
      <c r="J546" s="21"/>
      <c r="K546" s="22"/>
    </row>
    <row r="547" spans="3:11" x14ac:dyDescent="0.25">
      <c r="C547" s="21"/>
      <c r="F547" s="21"/>
      <c r="J547" s="21"/>
      <c r="K547" s="22"/>
    </row>
    <row r="548" spans="3:11" x14ac:dyDescent="0.25">
      <c r="C548" s="21"/>
      <c r="F548" s="21"/>
      <c r="J548" s="21"/>
      <c r="K548" s="22"/>
    </row>
    <row r="549" spans="3:11" x14ac:dyDescent="0.25">
      <c r="C549" s="21"/>
      <c r="F549" s="21"/>
      <c r="J549" s="21"/>
      <c r="K549" s="22"/>
    </row>
    <row r="550" spans="3:11" x14ac:dyDescent="0.25">
      <c r="C550" s="21"/>
      <c r="F550" s="21"/>
      <c r="J550" s="21"/>
      <c r="K550" s="22"/>
    </row>
    <row r="551" spans="3:11" x14ac:dyDescent="0.25">
      <c r="C551" s="21"/>
      <c r="F551" s="21"/>
      <c r="J551" s="21"/>
      <c r="K551" s="22"/>
    </row>
    <row r="552" spans="3:11" x14ac:dyDescent="0.25">
      <c r="C552" s="21"/>
      <c r="F552" s="21"/>
      <c r="J552" s="21"/>
      <c r="K552" s="22"/>
    </row>
    <row r="553" spans="3:11" x14ac:dyDescent="0.25">
      <c r="C553" s="21"/>
      <c r="F553" s="21"/>
      <c r="J553" s="21"/>
      <c r="K553" s="22"/>
    </row>
    <row r="554" spans="3:11" x14ac:dyDescent="0.25">
      <c r="C554" s="21"/>
      <c r="F554" s="21"/>
      <c r="J554" s="21"/>
      <c r="K554" s="22"/>
    </row>
    <row r="555" spans="3:11" x14ac:dyDescent="0.25">
      <c r="C555" s="21"/>
      <c r="F555" s="21"/>
      <c r="J555" s="21"/>
      <c r="K555" s="22"/>
    </row>
    <row r="556" spans="3:11" x14ac:dyDescent="0.25">
      <c r="C556" s="21"/>
      <c r="F556" s="21"/>
      <c r="J556" s="21"/>
      <c r="K556" s="22"/>
    </row>
    <row r="557" spans="3:11" x14ac:dyDescent="0.25">
      <c r="C557" s="21"/>
      <c r="F557" s="21"/>
      <c r="J557" s="21"/>
      <c r="K557" s="22"/>
    </row>
    <row r="558" spans="3:11" x14ac:dyDescent="0.25">
      <c r="C558" s="21"/>
      <c r="F558" s="21"/>
      <c r="J558" s="21"/>
      <c r="K558" s="22"/>
    </row>
    <row r="559" spans="3:11" x14ac:dyDescent="0.25">
      <c r="C559" s="21"/>
      <c r="F559" s="21"/>
      <c r="J559" s="21"/>
      <c r="K559" s="22"/>
    </row>
    <row r="560" spans="3:11" x14ac:dyDescent="0.25">
      <c r="C560" s="21"/>
      <c r="F560" s="21"/>
      <c r="J560" s="21"/>
      <c r="K560" s="22"/>
    </row>
    <row r="561" spans="3:11" x14ac:dyDescent="0.25">
      <c r="C561" s="21"/>
      <c r="F561" s="21"/>
      <c r="J561" s="21"/>
      <c r="K561" s="22"/>
    </row>
    <row r="562" spans="3:11" x14ac:dyDescent="0.25">
      <c r="C562" s="21"/>
      <c r="F562" s="21"/>
      <c r="J562" s="21"/>
      <c r="K562" s="22"/>
    </row>
    <row r="563" spans="3:11" x14ac:dyDescent="0.25">
      <c r="C563" s="21"/>
      <c r="F563" s="21"/>
      <c r="J563" s="21"/>
      <c r="K563" s="22"/>
    </row>
    <row r="564" spans="3:11" x14ac:dyDescent="0.25">
      <c r="C564" s="21"/>
      <c r="F564" s="21"/>
      <c r="J564" s="21"/>
      <c r="K564" s="22"/>
    </row>
    <row r="565" spans="3:11" x14ac:dyDescent="0.25">
      <c r="C565" s="21"/>
      <c r="F565" s="21"/>
      <c r="J565" s="21"/>
      <c r="K565" s="22"/>
    </row>
    <row r="566" spans="3:11" x14ac:dyDescent="0.25">
      <c r="C566" s="21"/>
      <c r="F566" s="21"/>
      <c r="J566" s="21"/>
      <c r="K566" s="22"/>
    </row>
    <row r="567" spans="3:11" x14ac:dyDescent="0.25">
      <c r="C567" s="21"/>
      <c r="F567" s="21"/>
      <c r="J567" s="21"/>
      <c r="K567" s="22"/>
    </row>
    <row r="568" spans="3:11" x14ac:dyDescent="0.25">
      <c r="C568" s="21"/>
      <c r="F568" s="21"/>
      <c r="J568" s="21"/>
      <c r="K568" s="22"/>
    </row>
    <row r="569" spans="3:11" x14ac:dyDescent="0.25">
      <c r="C569" s="21"/>
      <c r="F569" s="21"/>
      <c r="J569" s="21"/>
      <c r="K569" s="22"/>
    </row>
    <row r="570" spans="3:11" x14ac:dyDescent="0.25">
      <c r="C570" s="21"/>
      <c r="F570" s="21"/>
      <c r="J570" s="21"/>
      <c r="K570" s="22"/>
    </row>
    <row r="571" spans="3:11" x14ac:dyDescent="0.25">
      <c r="C571" s="21"/>
      <c r="F571" s="21"/>
      <c r="J571" s="21"/>
      <c r="K571" s="22"/>
    </row>
    <row r="572" spans="3:11" x14ac:dyDescent="0.25">
      <c r="C572" s="21"/>
      <c r="F572" s="21"/>
      <c r="J572" s="21"/>
      <c r="K572" s="22"/>
    </row>
    <row r="573" spans="3:11" x14ac:dyDescent="0.25">
      <c r="C573" s="21"/>
      <c r="F573" s="21"/>
      <c r="J573" s="21"/>
      <c r="K573" s="22"/>
    </row>
    <row r="574" spans="3:11" x14ac:dyDescent="0.25">
      <c r="C574" s="21"/>
      <c r="F574" s="21"/>
      <c r="J574" s="21"/>
      <c r="K574" s="22"/>
    </row>
    <row r="575" spans="3:11" x14ac:dyDescent="0.25">
      <c r="C575" s="21"/>
      <c r="F575" s="21"/>
      <c r="J575" s="21"/>
      <c r="K575" s="22"/>
    </row>
    <row r="576" spans="3:11" x14ac:dyDescent="0.25">
      <c r="C576" s="21"/>
      <c r="F576" s="21"/>
      <c r="J576" s="21"/>
      <c r="K576" s="22"/>
    </row>
    <row r="577" spans="3:11" x14ac:dyDescent="0.25">
      <c r="C577" s="21"/>
      <c r="F577" s="21"/>
      <c r="J577" s="21"/>
      <c r="K577" s="22"/>
    </row>
    <row r="578" spans="3:11" x14ac:dyDescent="0.25">
      <c r="C578" s="21"/>
      <c r="F578" s="21"/>
      <c r="J578" s="21"/>
      <c r="K578" s="22"/>
    </row>
    <row r="579" spans="3:11" x14ac:dyDescent="0.25">
      <c r="C579" s="21"/>
      <c r="F579" s="21"/>
      <c r="J579" s="21"/>
      <c r="K579" s="22"/>
    </row>
    <row r="580" spans="3:11" x14ac:dyDescent="0.25">
      <c r="C580" s="21"/>
      <c r="F580" s="21"/>
      <c r="J580" s="21"/>
      <c r="K580" s="22"/>
    </row>
    <row r="581" spans="3:11" x14ac:dyDescent="0.25">
      <c r="C581" s="21"/>
      <c r="F581" s="21"/>
      <c r="J581" s="21"/>
      <c r="K581" s="22"/>
    </row>
    <row r="582" spans="3:11" x14ac:dyDescent="0.25">
      <c r="C582" s="21"/>
      <c r="F582" s="21"/>
      <c r="J582" s="21"/>
      <c r="K582" s="22"/>
    </row>
    <row r="583" spans="3:11" x14ac:dyDescent="0.25">
      <c r="C583" s="21"/>
      <c r="F583" s="21"/>
      <c r="J583" s="21"/>
      <c r="K583" s="22"/>
    </row>
    <row r="584" spans="3:11" x14ac:dyDescent="0.25">
      <c r="C584" s="21"/>
      <c r="F584" s="21"/>
      <c r="J584" s="21"/>
      <c r="K584" s="22"/>
    </row>
    <row r="585" spans="3:11" x14ac:dyDescent="0.25">
      <c r="C585" s="21"/>
      <c r="F585" s="21"/>
      <c r="J585" s="21"/>
      <c r="K585" s="22"/>
    </row>
    <row r="586" spans="3:11" x14ac:dyDescent="0.25">
      <c r="C586" s="21"/>
      <c r="F586" s="21"/>
      <c r="J586" s="21"/>
      <c r="K586" s="22"/>
    </row>
    <row r="587" spans="3:11" x14ac:dyDescent="0.25">
      <c r="C587" s="21"/>
      <c r="F587" s="21"/>
      <c r="J587" s="21"/>
      <c r="K587" s="22"/>
    </row>
    <row r="588" spans="3:11" x14ac:dyDescent="0.25">
      <c r="C588" s="21"/>
      <c r="F588" s="21"/>
      <c r="J588" s="21"/>
      <c r="K588" s="22"/>
    </row>
    <row r="589" spans="3:11" x14ac:dyDescent="0.25">
      <c r="C589" s="21"/>
      <c r="F589" s="21"/>
      <c r="J589" s="21"/>
      <c r="K589" s="22"/>
    </row>
    <row r="590" spans="3:11" x14ac:dyDescent="0.25">
      <c r="C590" s="21"/>
      <c r="F590" s="21"/>
      <c r="J590" s="21"/>
      <c r="K590" s="22"/>
    </row>
    <row r="591" spans="3:11" x14ac:dyDescent="0.25">
      <c r="C591" s="21"/>
      <c r="F591" s="21"/>
      <c r="J591" s="21"/>
      <c r="K591" s="22"/>
    </row>
    <row r="592" spans="3:11" x14ac:dyDescent="0.25">
      <c r="C592" s="21"/>
      <c r="F592" s="21"/>
      <c r="J592" s="21"/>
      <c r="K592" s="22"/>
    </row>
    <row r="593" spans="3:11" x14ac:dyDescent="0.25">
      <c r="C593" s="21"/>
      <c r="F593" s="21"/>
      <c r="J593" s="21"/>
      <c r="K593" s="22"/>
    </row>
    <row r="594" spans="3:11" x14ac:dyDescent="0.25">
      <c r="C594" s="21"/>
      <c r="F594" s="21"/>
      <c r="J594" s="21"/>
      <c r="K594" s="22"/>
    </row>
    <row r="595" spans="3:11" x14ac:dyDescent="0.25">
      <c r="C595" s="21"/>
      <c r="F595" s="21"/>
      <c r="J595" s="21"/>
      <c r="K595" s="22"/>
    </row>
    <row r="596" spans="3:11" x14ac:dyDescent="0.25">
      <c r="C596" s="21"/>
      <c r="F596" s="21"/>
      <c r="J596" s="21"/>
      <c r="K596" s="22"/>
    </row>
    <row r="597" spans="3:11" x14ac:dyDescent="0.25">
      <c r="C597" s="21"/>
      <c r="F597" s="21"/>
      <c r="J597" s="21"/>
      <c r="K597" s="22"/>
    </row>
    <row r="598" spans="3:11" x14ac:dyDescent="0.25">
      <c r="C598" s="21"/>
      <c r="F598" s="21"/>
      <c r="J598" s="21"/>
      <c r="K598" s="22"/>
    </row>
    <row r="599" spans="3:11" x14ac:dyDescent="0.25">
      <c r="C599" s="21"/>
      <c r="F599" s="21"/>
      <c r="J599" s="21"/>
      <c r="K599" s="22"/>
    </row>
    <row r="600" spans="3:11" x14ac:dyDescent="0.25">
      <c r="C600" s="21"/>
      <c r="F600" s="21"/>
      <c r="J600" s="21"/>
      <c r="K600" s="22"/>
    </row>
    <row r="601" spans="3:11" x14ac:dyDescent="0.25">
      <c r="C601" s="21"/>
      <c r="F601" s="21"/>
      <c r="J601" s="21"/>
      <c r="K601" s="22"/>
    </row>
    <row r="602" spans="3:11" x14ac:dyDescent="0.25">
      <c r="C602" s="21"/>
      <c r="F602" s="21"/>
      <c r="J602" s="21"/>
      <c r="K602" s="22"/>
    </row>
    <row r="603" spans="3:11" x14ac:dyDescent="0.25">
      <c r="C603" s="21"/>
      <c r="F603" s="21"/>
      <c r="J603" s="21"/>
      <c r="K603" s="22"/>
    </row>
    <row r="604" spans="3:11" x14ac:dyDescent="0.25">
      <c r="C604" s="21"/>
      <c r="F604" s="21"/>
      <c r="J604" s="21"/>
      <c r="K604" s="22"/>
    </row>
    <row r="605" spans="3:11" x14ac:dyDescent="0.25">
      <c r="C605" s="21"/>
      <c r="F605" s="21"/>
      <c r="J605" s="21"/>
      <c r="K605" s="22"/>
    </row>
    <row r="606" spans="3:11" x14ac:dyDescent="0.25">
      <c r="C606" s="21"/>
      <c r="F606" s="21"/>
      <c r="J606" s="21"/>
      <c r="K606" s="22"/>
    </row>
    <row r="607" spans="3:11" x14ac:dyDescent="0.25">
      <c r="C607" s="21"/>
      <c r="F607" s="21"/>
      <c r="J607" s="21"/>
      <c r="K607" s="22"/>
    </row>
    <row r="608" spans="3:11" x14ac:dyDescent="0.25">
      <c r="C608" s="21"/>
      <c r="F608" s="21"/>
      <c r="J608" s="21"/>
      <c r="K608" s="22"/>
    </row>
    <row r="609" spans="3:11" x14ac:dyDescent="0.25">
      <c r="C609" s="21"/>
      <c r="F609" s="21"/>
      <c r="J609" s="21"/>
      <c r="K609" s="22"/>
    </row>
    <row r="610" spans="3:11" x14ac:dyDescent="0.25">
      <c r="C610" s="21"/>
      <c r="F610" s="21"/>
      <c r="J610" s="21"/>
      <c r="K610" s="22"/>
    </row>
    <row r="611" spans="3:11" x14ac:dyDescent="0.25">
      <c r="C611" s="21"/>
      <c r="F611" s="21"/>
      <c r="J611" s="21"/>
      <c r="K611" s="22"/>
    </row>
    <row r="612" spans="3:11" x14ac:dyDescent="0.25">
      <c r="C612" s="21"/>
      <c r="F612" s="21"/>
      <c r="J612" s="21"/>
      <c r="K612" s="22"/>
    </row>
    <row r="613" spans="3:11" x14ac:dyDescent="0.25">
      <c r="C613" s="21"/>
      <c r="F613" s="21"/>
      <c r="J613" s="21"/>
      <c r="K613" s="22"/>
    </row>
    <row r="614" spans="3:11" x14ac:dyDescent="0.25">
      <c r="C614" s="21"/>
      <c r="F614" s="21"/>
      <c r="J614" s="21"/>
      <c r="K614" s="22"/>
    </row>
    <row r="615" spans="3:11" x14ac:dyDescent="0.25">
      <c r="C615" s="21"/>
      <c r="F615" s="21"/>
      <c r="J615" s="21"/>
      <c r="K615" s="22"/>
    </row>
    <row r="616" spans="3:11" x14ac:dyDescent="0.25">
      <c r="C616" s="21"/>
      <c r="F616" s="21"/>
      <c r="J616" s="21"/>
      <c r="K616" s="22"/>
    </row>
    <row r="617" spans="3:11" x14ac:dyDescent="0.25">
      <c r="C617" s="21"/>
      <c r="F617" s="21"/>
      <c r="J617" s="21"/>
      <c r="K617" s="22"/>
    </row>
    <row r="618" spans="3:11" x14ac:dyDescent="0.25">
      <c r="C618" s="21"/>
      <c r="F618" s="21"/>
      <c r="J618" s="21"/>
      <c r="K618" s="22"/>
    </row>
    <row r="619" spans="3:11" x14ac:dyDescent="0.25">
      <c r="C619" s="21"/>
      <c r="F619" s="21"/>
      <c r="J619" s="21"/>
      <c r="K619" s="22"/>
    </row>
    <row r="620" spans="3:11" x14ac:dyDescent="0.25">
      <c r="C620" s="21"/>
      <c r="F620" s="21"/>
      <c r="J620" s="21"/>
      <c r="K620" s="22"/>
    </row>
    <row r="621" spans="3:11" x14ac:dyDescent="0.25">
      <c r="C621" s="21"/>
      <c r="F621" s="21"/>
      <c r="J621" s="21"/>
      <c r="K621" s="22"/>
    </row>
    <row r="622" spans="3:11" x14ac:dyDescent="0.25">
      <c r="C622" s="21"/>
      <c r="F622" s="21"/>
      <c r="J622" s="21"/>
      <c r="K622" s="22"/>
    </row>
    <row r="623" spans="3:11" x14ac:dyDescent="0.25">
      <c r="C623" s="21"/>
      <c r="F623" s="21"/>
      <c r="J623" s="21"/>
      <c r="K623" s="22"/>
    </row>
    <row r="624" spans="3:11" x14ac:dyDescent="0.25">
      <c r="C624" s="21"/>
      <c r="F624" s="21"/>
      <c r="J624" s="21"/>
      <c r="K624" s="22"/>
    </row>
    <row r="625" spans="3:11" x14ac:dyDescent="0.25">
      <c r="C625" s="21"/>
      <c r="F625" s="21"/>
      <c r="J625" s="21"/>
      <c r="K625" s="22"/>
    </row>
    <row r="626" spans="3:11" x14ac:dyDescent="0.25">
      <c r="C626" s="21"/>
      <c r="F626" s="21"/>
      <c r="J626" s="21"/>
      <c r="K626" s="22"/>
    </row>
    <row r="627" spans="3:11" x14ac:dyDescent="0.25">
      <c r="C627" s="21"/>
      <c r="F627" s="21"/>
      <c r="J627" s="21"/>
      <c r="K627" s="22"/>
    </row>
    <row r="628" spans="3:11" x14ac:dyDescent="0.25">
      <c r="C628" s="21"/>
      <c r="F628" s="21"/>
      <c r="J628" s="21"/>
      <c r="K628" s="22"/>
    </row>
    <row r="629" spans="3:11" x14ac:dyDescent="0.25">
      <c r="C629" s="21"/>
      <c r="F629" s="21"/>
      <c r="J629" s="21"/>
      <c r="K629" s="22"/>
    </row>
    <row r="630" spans="3:11" x14ac:dyDescent="0.25">
      <c r="C630" s="21"/>
      <c r="F630" s="21"/>
      <c r="J630" s="21"/>
      <c r="K630" s="22"/>
    </row>
    <row r="631" spans="3:11" x14ac:dyDescent="0.25">
      <c r="C631" s="21"/>
      <c r="F631" s="21"/>
      <c r="J631" s="21"/>
      <c r="K631" s="22"/>
    </row>
    <row r="632" spans="3:11" x14ac:dyDescent="0.25">
      <c r="C632" s="21"/>
      <c r="F632" s="21"/>
      <c r="J632" s="21"/>
      <c r="K632" s="22"/>
    </row>
    <row r="633" spans="3:11" x14ac:dyDescent="0.25">
      <c r="C633" s="21"/>
      <c r="F633" s="21"/>
      <c r="J633" s="21"/>
      <c r="K633" s="22"/>
    </row>
    <row r="634" spans="3:11" x14ac:dyDescent="0.25">
      <c r="C634" s="21"/>
      <c r="F634" s="21"/>
      <c r="J634" s="21"/>
      <c r="K634" s="22"/>
    </row>
    <row r="635" spans="3:11" x14ac:dyDescent="0.25">
      <c r="C635" s="21"/>
      <c r="F635" s="21"/>
      <c r="J635" s="21"/>
      <c r="K635" s="22"/>
    </row>
    <row r="636" spans="3:11" x14ac:dyDescent="0.25">
      <c r="C636" s="21"/>
      <c r="F636" s="21"/>
      <c r="J636" s="21"/>
      <c r="K636" s="22"/>
    </row>
    <row r="637" spans="3:11" x14ac:dyDescent="0.25">
      <c r="C637" s="21"/>
      <c r="F637" s="21"/>
      <c r="J637" s="21"/>
      <c r="K637" s="22"/>
    </row>
    <row r="638" spans="3:11" x14ac:dyDescent="0.25">
      <c r="C638" s="21"/>
      <c r="F638" s="21"/>
      <c r="J638" s="21"/>
      <c r="K638" s="22"/>
    </row>
    <row r="639" spans="3:11" x14ac:dyDescent="0.25">
      <c r="C639" s="21"/>
      <c r="F639" s="21"/>
      <c r="J639" s="21"/>
      <c r="K639" s="22"/>
    </row>
    <row r="640" spans="3:11" x14ac:dyDescent="0.25">
      <c r="C640" s="21"/>
      <c r="F640" s="21"/>
      <c r="J640" s="21"/>
      <c r="K640" s="22"/>
    </row>
    <row r="641" spans="3:11" x14ac:dyDescent="0.25">
      <c r="C641" s="21"/>
      <c r="F641" s="21"/>
      <c r="J641" s="21"/>
      <c r="K641" s="22"/>
    </row>
    <row r="642" spans="3:11" x14ac:dyDescent="0.25">
      <c r="C642" s="21"/>
      <c r="F642" s="21"/>
      <c r="J642" s="21"/>
      <c r="K642" s="22"/>
    </row>
    <row r="643" spans="3:11" x14ac:dyDescent="0.25">
      <c r="C643" s="21"/>
      <c r="F643" s="21"/>
      <c r="J643" s="21"/>
      <c r="K643" s="22"/>
    </row>
    <row r="644" spans="3:11" x14ac:dyDescent="0.25">
      <c r="C644" s="21"/>
      <c r="F644" s="21"/>
      <c r="J644" s="21"/>
      <c r="K644" s="22"/>
    </row>
    <row r="645" spans="3:11" x14ac:dyDescent="0.25">
      <c r="C645" s="21"/>
      <c r="F645" s="21"/>
      <c r="J645" s="21"/>
      <c r="K645" s="22"/>
    </row>
    <row r="646" spans="3:11" x14ac:dyDescent="0.25">
      <c r="C646" s="21"/>
      <c r="F646" s="21"/>
      <c r="J646" s="21"/>
      <c r="K646" s="22"/>
    </row>
    <row r="647" spans="3:11" x14ac:dyDescent="0.25">
      <c r="C647" s="21"/>
      <c r="F647" s="21"/>
      <c r="J647" s="21"/>
      <c r="K647" s="22"/>
    </row>
    <row r="648" spans="3:11" x14ac:dyDescent="0.25">
      <c r="C648" s="21"/>
      <c r="F648" s="21"/>
      <c r="J648" s="21"/>
      <c r="K648" s="22"/>
    </row>
    <row r="649" spans="3:11" x14ac:dyDescent="0.25">
      <c r="C649" s="21"/>
      <c r="F649" s="21"/>
      <c r="J649" s="21"/>
      <c r="K649" s="22"/>
    </row>
    <row r="650" spans="3:11" x14ac:dyDescent="0.25">
      <c r="C650" s="21"/>
      <c r="F650" s="21"/>
      <c r="J650" s="21"/>
      <c r="K650" s="22"/>
    </row>
    <row r="651" spans="3:11" x14ac:dyDescent="0.25">
      <c r="C651" s="21"/>
      <c r="F651" s="21"/>
      <c r="J651" s="21"/>
      <c r="K651" s="22"/>
    </row>
    <row r="652" spans="3:11" x14ac:dyDescent="0.25">
      <c r="C652" s="21"/>
      <c r="F652" s="21"/>
      <c r="J652" s="21"/>
      <c r="K652" s="22"/>
    </row>
    <row r="653" spans="3:11" x14ac:dyDescent="0.25">
      <c r="C653" s="21"/>
      <c r="F653" s="21"/>
      <c r="J653" s="21"/>
      <c r="K653" s="22"/>
    </row>
    <row r="654" spans="3:11" x14ac:dyDescent="0.25">
      <c r="C654" s="21"/>
      <c r="F654" s="21"/>
      <c r="J654" s="21"/>
      <c r="K654" s="22"/>
    </row>
    <row r="655" spans="3:11" x14ac:dyDescent="0.25">
      <c r="C655" s="21"/>
      <c r="F655" s="21"/>
      <c r="J655" s="21"/>
      <c r="K655" s="22"/>
    </row>
    <row r="656" spans="3:11" x14ac:dyDescent="0.25">
      <c r="C656" s="21"/>
      <c r="F656" s="21"/>
      <c r="J656" s="21"/>
      <c r="K656" s="22"/>
    </row>
    <row r="657" spans="3:11" x14ac:dyDescent="0.25">
      <c r="C657" s="21"/>
      <c r="F657" s="21"/>
      <c r="J657" s="21"/>
      <c r="K657" s="22"/>
    </row>
    <row r="658" spans="3:11" x14ac:dyDescent="0.25">
      <c r="C658" s="21"/>
      <c r="F658" s="21"/>
      <c r="J658" s="21"/>
      <c r="K658" s="22"/>
    </row>
    <row r="659" spans="3:11" x14ac:dyDescent="0.25">
      <c r="C659" s="21"/>
      <c r="F659" s="21"/>
      <c r="J659" s="21"/>
      <c r="K659" s="22"/>
    </row>
    <row r="660" spans="3:11" x14ac:dyDescent="0.25">
      <c r="C660" s="21"/>
      <c r="F660" s="21"/>
      <c r="J660" s="21"/>
      <c r="K660" s="22"/>
    </row>
    <row r="661" spans="3:11" x14ac:dyDescent="0.25">
      <c r="C661" s="21"/>
      <c r="F661" s="21"/>
      <c r="J661" s="21"/>
      <c r="K661" s="22"/>
    </row>
    <row r="662" spans="3:11" x14ac:dyDescent="0.25">
      <c r="C662" s="21"/>
      <c r="F662" s="21"/>
      <c r="J662" s="21"/>
      <c r="K662" s="22"/>
    </row>
    <row r="663" spans="3:11" x14ac:dyDescent="0.25">
      <c r="C663" s="21"/>
      <c r="F663" s="21"/>
      <c r="J663" s="21"/>
      <c r="K663" s="22"/>
    </row>
    <row r="664" spans="3:11" x14ac:dyDescent="0.25">
      <c r="C664" s="21"/>
      <c r="F664" s="21"/>
      <c r="J664" s="21"/>
      <c r="K664" s="22"/>
    </row>
    <row r="665" spans="3:11" x14ac:dyDescent="0.25">
      <c r="C665" s="21"/>
      <c r="F665" s="21"/>
      <c r="J665" s="21"/>
      <c r="K665" s="22"/>
    </row>
    <row r="666" spans="3:11" x14ac:dyDescent="0.25">
      <c r="C666" s="21"/>
      <c r="F666" s="21"/>
      <c r="J666" s="21"/>
      <c r="K666" s="22"/>
    </row>
    <row r="667" spans="3:11" x14ac:dyDescent="0.25">
      <c r="C667" s="21"/>
      <c r="F667" s="21"/>
      <c r="J667" s="21"/>
      <c r="K667" s="22"/>
    </row>
    <row r="668" spans="3:11" x14ac:dyDescent="0.25">
      <c r="C668" s="21"/>
      <c r="F668" s="21"/>
      <c r="J668" s="21"/>
      <c r="K668" s="22"/>
    </row>
    <row r="669" spans="3:11" x14ac:dyDescent="0.25">
      <c r="C669" s="21"/>
      <c r="F669" s="21"/>
      <c r="J669" s="21"/>
      <c r="K669" s="22"/>
    </row>
    <row r="670" spans="3:11" x14ac:dyDescent="0.25">
      <c r="C670" s="21"/>
      <c r="F670" s="21"/>
      <c r="J670" s="21"/>
      <c r="K670" s="22"/>
    </row>
    <row r="671" spans="3:11" x14ac:dyDescent="0.25">
      <c r="C671" s="21"/>
      <c r="F671" s="21"/>
      <c r="J671" s="21"/>
      <c r="K671" s="22"/>
    </row>
    <row r="672" spans="3:11" x14ac:dyDescent="0.25">
      <c r="C672" s="21"/>
      <c r="F672" s="21"/>
      <c r="J672" s="21"/>
      <c r="K672" s="22"/>
    </row>
    <row r="673" spans="3:11" x14ac:dyDescent="0.25">
      <c r="C673" s="21"/>
      <c r="F673" s="21"/>
      <c r="J673" s="21"/>
      <c r="K673" s="22"/>
    </row>
    <row r="674" spans="3:11" x14ac:dyDescent="0.25">
      <c r="C674" s="21"/>
      <c r="F674" s="21"/>
      <c r="J674" s="21"/>
      <c r="K674" s="22"/>
    </row>
    <row r="675" spans="3:11" x14ac:dyDescent="0.25">
      <c r="C675" s="21"/>
      <c r="F675" s="21"/>
      <c r="J675" s="21"/>
      <c r="K675" s="22"/>
    </row>
    <row r="676" spans="3:11" x14ac:dyDescent="0.25">
      <c r="C676" s="21"/>
      <c r="F676" s="21"/>
      <c r="J676" s="21"/>
      <c r="K676" s="22"/>
    </row>
    <row r="677" spans="3:11" x14ac:dyDescent="0.25">
      <c r="C677" s="21"/>
      <c r="F677" s="21"/>
      <c r="J677" s="21"/>
      <c r="K677" s="22"/>
    </row>
    <row r="678" spans="3:11" x14ac:dyDescent="0.25">
      <c r="C678" s="21"/>
      <c r="F678" s="21"/>
      <c r="J678" s="21"/>
      <c r="K678" s="22"/>
    </row>
    <row r="679" spans="3:11" x14ac:dyDescent="0.25">
      <c r="C679" s="21"/>
      <c r="F679" s="21"/>
      <c r="J679" s="21"/>
      <c r="K679" s="22"/>
    </row>
    <row r="680" spans="3:11" x14ac:dyDescent="0.25">
      <c r="C680" s="21"/>
      <c r="F680" s="21"/>
      <c r="J680" s="21"/>
      <c r="K680" s="22"/>
    </row>
    <row r="681" spans="3:11" x14ac:dyDescent="0.25">
      <c r="C681" s="21"/>
      <c r="F681" s="21"/>
      <c r="J681" s="21"/>
      <c r="K681" s="22"/>
    </row>
    <row r="682" spans="3:11" x14ac:dyDescent="0.25">
      <c r="C682" s="21"/>
      <c r="F682" s="21"/>
      <c r="J682" s="21"/>
      <c r="K682" s="22"/>
    </row>
    <row r="683" spans="3:11" x14ac:dyDescent="0.25">
      <c r="C683" s="21"/>
      <c r="F683" s="21"/>
      <c r="J683" s="21"/>
      <c r="K683" s="22"/>
    </row>
    <row r="684" spans="3:11" x14ac:dyDescent="0.25">
      <c r="C684" s="21"/>
      <c r="F684" s="21"/>
      <c r="J684" s="21"/>
      <c r="K684" s="22"/>
    </row>
    <row r="685" spans="3:11" x14ac:dyDescent="0.25">
      <c r="C685" s="21"/>
      <c r="F685" s="21"/>
      <c r="J685" s="21"/>
      <c r="K685" s="22"/>
    </row>
    <row r="686" spans="3:11" x14ac:dyDescent="0.25">
      <c r="C686" s="21"/>
      <c r="F686" s="21"/>
      <c r="J686" s="21"/>
      <c r="K686" s="22"/>
    </row>
    <row r="687" spans="3:11" x14ac:dyDescent="0.25">
      <c r="C687" s="21"/>
      <c r="F687" s="21"/>
      <c r="J687" s="21"/>
      <c r="K687" s="22"/>
    </row>
    <row r="688" spans="3:11" x14ac:dyDescent="0.25">
      <c r="C688" s="21"/>
      <c r="F688" s="21"/>
      <c r="J688" s="21"/>
      <c r="K688" s="22"/>
    </row>
    <row r="689" spans="3:11" x14ac:dyDescent="0.25">
      <c r="C689" s="21"/>
      <c r="F689" s="21"/>
      <c r="J689" s="21"/>
      <c r="K689" s="22"/>
    </row>
    <row r="690" spans="3:11" x14ac:dyDescent="0.25">
      <c r="C690" s="21"/>
      <c r="F690" s="21"/>
      <c r="J690" s="21"/>
      <c r="K690" s="22"/>
    </row>
    <row r="691" spans="3:11" x14ac:dyDescent="0.25">
      <c r="C691" s="21"/>
      <c r="F691" s="21"/>
      <c r="J691" s="21"/>
      <c r="K691" s="22"/>
    </row>
    <row r="692" spans="3:11" x14ac:dyDescent="0.25">
      <c r="C692" s="21"/>
      <c r="F692" s="21"/>
      <c r="J692" s="21"/>
      <c r="K692" s="22"/>
    </row>
    <row r="693" spans="3:11" x14ac:dyDescent="0.25">
      <c r="C693" s="21"/>
      <c r="F693" s="21"/>
      <c r="J693" s="21"/>
      <c r="K693" s="22"/>
    </row>
    <row r="694" spans="3:11" x14ac:dyDescent="0.25">
      <c r="C694" s="21"/>
      <c r="F694" s="21"/>
      <c r="J694" s="21"/>
      <c r="K694" s="22"/>
    </row>
    <row r="695" spans="3:11" x14ac:dyDescent="0.25">
      <c r="C695" s="21"/>
      <c r="F695" s="21"/>
      <c r="J695" s="21"/>
      <c r="K695" s="22"/>
    </row>
    <row r="696" spans="3:11" x14ac:dyDescent="0.25">
      <c r="C696" s="21"/>
      <c r="F696" s="21"/>
      <c r="J696" s="21"/>
      <c r="K696" s="22"/>
    </row>
    <row r="697" spans="3:11" x14ac:dyDescent="0.25">
      <c r="C697" s="21"/>
      <c r="F697" s="21"/>
      <c r="J697" s="21"/>
      <c r="K697" s="22"/>
    </row>
    <row r="698" spans="3:11" x14ac:dyDescent="0.25">
      <c r="C698" s="21"/>
      <c r="F698" s="21"/>
      <c r="J698" s="21"/>
      <c r="K698" s="22"/>
    </row>
    <row r="699" spans="3:11" x14ac:dyDescent="0.25">
      <c r="C699" s="21"/>
      <c r="F699" s="21"/>
      <c r="J699" s="21"/>
      <c r="K699" s="22"/>
    </row>
    <row r="700" spans="3:11" x14ac:dyDescent="0.25">
      <c r="C700" s="21"/>
      <c r="F700" s="21"/>
      <c r="J700" s="21"/>
      <c r="K700" s="22"/>
    </row>
    <row r="701" spans="3:11" x14ac:dyDescent="0.25">
      <c r="C701" s="21"/>
      <c r="F701" s="21"/>
      <c r="J701" s="21"/>
      <c r="K701" s="22"/>
    </row>
    <row r="702" spans="3:11" x14ac:dyDescent="0.25">
      <c r="C702" s="21"/>
      <c r="F702" s="21"/>
      <c r="J702" s="21"/>
      <c r="K702" s="22"/>
    </row>
    <row r="703" spans="3:11" x14ac:dyDescent="0.25">
      <c r="C703" s="21"/>
      <c r="F703" s="21"/>
      <c r="J703" s="21"/>
      <c r="K703" s="22"/>
    </row>
    <row r="704" spans="3:11" x14ac:dyDescent="0.25">
      <c r="C704" s="21"/>
      <c r="F704" s="21"/>
      <c r="J704" s="21"/>
      <c r="K704" s="22"/>
    </row>
    <row r="705" spans="3:11" x14ac:dyDescent="0.25">
      <c r="C705" s="21"/>
      <c r="F705" s="21"/>
      <c r="J705" s="21"/>
      <c r="K705" s="22"/>
    </row>
    <row r="706" spans="3:11" x14ac:dyDescent="0.25">
      <c r="C706" s="21"/>
      <c r="F706" s="21"/>
      <c r="J706" s="21"/>
      <c r="K706" s="22"/>
    </row>
    <row r="707" spans="3:11" x14ac:dyDescent="0.25">
      <c r="C707" s="21"/>
      <c r="F707" s="21"/>
      <c r="J707" s="21"/>
      <c r="K707" s="22"/>
    </row>
    <row r="708" spans="3:11" x14ac:dyDescent="0.25">
      <c r="C708" s="21"/>
      <c r="F708" s="21"/>
      <c r="J708" s="21"/>
      <c r="K708" s="22"/>
    </row>
    <row r="709" spans="3:11" x14ac:dyDescent="0.25">
      <c r="C709" s="21"/>
      <c r="F709" s="21"/>
      <c r="J709" s="21"/>
      <c r="K709" s="22"/>
    </row>
    <row r="710" spans="3:11" x14ac:dyDescent="0.25">
      <c r="C710" s="21"/>
      <c r="F710" s="21"/>
      <c r="J710" s="21"/>
      <c r="K710" s="22"/>
    </row>
    <row r="711" spans="3:11" x14ac:dyDescent="0.25">
      <c r="C711" s="21"/>
      <c r="F711" s="21"/>
      <c r="J711" s="21"/>
      <c r="K711" s="22"/>
    </row>
    <row r="712" spans="3:11" x14ac:dyDescent="0.25">
      <c r="C712" s="21"/>
      <c r="F712" s="21"/>
      <c r="J712" s="21"/>
      <c r="K712" s="22"/>
    </row>
    <row r="713" spans="3:11" x14ac:dyDescent="0.25">
      <c r="C713" s="21"/>
      <c r="F713" s="21"/>
      <c r="J713" s="21"/>
      <c r="K713" s="22"/>
    </row>
    <row r="714" spans="3:11" x14ac:dyDescent="0.25">
      <c r="C714" s="21"/>
      <c r="F714" s="21"/>
      <c r="J714" s="21"/>
      <c r="K714" s="22"/>
    </row>
    <row r="715" spans="3:11" x14ac:dyDescent="0.25">
      <c r="C715" s="21"/>
      <c r="F715" s="21"/>
      <c r="J715" s="21"/>
      <c r="K715" s="22"/>
    </row>
    <row r="716" spans="3:11" x14ac:dyDescent="0.25">
      <c r="C716" s="21"/>
      <c r="F716" s="21"/>
      <c r="J716" s="21"/>
      <c r="K716" s="22"/>
    </row>
    <row r="717" spans="3:11" x14ac:dyDescent="0.25">
      <c r="C717" s="21"/>
      <c r="F717" s="21"/>
      <c r="J717" s="21"/>
      <c r="K717" s="22"/>
    </row>
    <row r="718" spans="3:11" x14ac:dyDescent="0.25">
      <c r="C718" s="21"/>
      <c r="F718" s="21"/>
      <c r="J718" s="21"/>
      <c r="K718" s="22"/>
    </row>
    <row r="719" spans="3:11" x14ac:dyDescent="0.25">
      <c r="C719" s="21"/>
      <c r="F719" s="21"/>
      <c r="J719" s="21"/>
      <c r="K719" s="22"/>
    </row>
    <row r="720" spans="3:11" x14ac:dyDescent="0.25">
      <c r="C720" s="21"/>
      <c r="F720" s="21"/>
      <c r="J720" s="21"/>
      <c r="K720" s="22"/>
    </row>
    <row r="721" spans="3:11" x14ac:dyDescent="0.25">
      <c r="C721" s="21"/>
      <c r="F721" s="21"/>
      <c r="J721" s="21"/>
      <c r="K721" s="22"/>
    </row>
    <row r="722" spans="3:11" x14ac:dyDescent="0.25">
      <c r="C722" s="21"/>
      <c r="F722" s="21"/>
      <c r="J722" s="21"/>
      <c r="K722" s="22"/>
    </row>
    <row r="723" spans="3:11" x14ac:dyDescent="0.25">
      <c r="C723" s="21"/>
      <c r="F723" s="21"/>
      <c r="J723" s="21"/>
      <c r="K723" s="22"/>
    </row>
    <row r="724" spans="3:11" x14ac:dyDescent="0.25">
      <c r="C724" s="21"/>
      <c r="F724" s="21"/>
      <c r="J724" s="21"/>
      <c r="K724" s="22"/>
    </row>
    <row r="725" spans="3:11" x14ac:dyDescent="0.25">
      <c r="C725" s="21"/>
      <c r="F725" s="21"/>
      <c r="J725" s="21"/>
      <c r="K725" s="22"/>
    </row>
    <row r="726" spans="3:11" x14ac:dyDescent="0.25">
      <c r="C726" s="21"/>
      <c r="F726" s="21"/>
      <c r="J726" s="21"/>
      <c r="K726" s="22"/>
    </row>
    <row r="727" spans="3:11" x14ac:dyDescent="0.25">
      <c r="C727" s="21"/>
      <c r="F727" s="21"/>
      <c r="J727" s="21"/>
      <c r="K727" s="22"/>
    </row>
    <row r="728" spans="3:11" x14ac:dyDescent="0.25">
      <c r="C728" s="21"/>
      <c r="F728" s="21"/>
      <c r="J728" s="21"/>
      <c r="K728" s="22"/>
    </row>
    <row r="729" spans="3:11" x14ac:dyDescent="0.25">
      <c r="C729" s="21"/>
      <c r="F729" s="21"/>
      <c r="J729" s="21"/>
      <c r="K729" s="22"/>
    </row>
    <row r="730" spans="3:11" x14ac:dyDescent="0.25">
      <c r="C730" s="21"/>
      <c r="F730" s="21"/>
      <c r="J730" s="21"/>
      <c r="K730" s="22"/>
    </row>
    <row r="731" spans="3:11" x14ac:dyDescent="0.25">
      <c r="C731" s="21"/>
      <c r="F731" s="21"/>
      <c r="J731" s="21"/>
      <c r="K731" s="22"/>
    </row>
    <row r="732" spans="3:11" x14ac:dyDescent="0.25">
      <c r="C732" s="21"/>
      <c r="F732" s="21"/>
      <c r="J732" s="21"/>
      <c r="K732" s="22"/>
    </row>
    <row r="733" spans="3:11" x14ac:dyDescent="0.25">
      <c r="C733" s="21"/>
      <c r="F733" s="21"/>
      <c r="J733" s="21"/>
      <c r="K733" s="22"/>
    </row>
    <row r="734" spans="3:11" x14ac:dyDescent="0.25">
      <c r="C734" s="21"/>
      <c r="F734" s="21"/>
      <c r="J734" s="21"/>
      <c r="K734" s="22"/>
    </row>
    <row r="735" spans="3:11" x14ac:dyDescent="0.25">
      <c r="C735" s="21"/>
      <c r="F735" s="21"/>
      <c r="J735" s="21"/>
      <c r="K735" s="22"/>
    </row>
    <row r="736" spans="3:11" x14ac:dyDescent="0.25">
      <c r="C736" s="21"/>
      <c r="F736" s="21"/>
      <c r="J736" s="21"/>
      <c r="K736" s="22"/>
    </row>
    <row r="737" spans="3:11" x14ac:dyDescent="0.25">
      <c r="C737" s="21"/>
      <c r="F737" s="21"/>
      <c r="J737" s="21"/>
      <c r="K737" s="22"/>
    </row>
    <row r="738" spans="3:11" x14ac:dyDescent="0.25">
      <c r="C738" s="21"/>
      <c r="F738" s="21"/>
      <c r="J738" s="21"/>
      <c r="K738" s="22"/>
    </row>
    <row r="739" spans="3:11" x14ac:dyDescent="0.25">
      <c r="C739" s="21"/>
      <c r="F739" s="21"/>
      <c r="J739" s="21"/>
      <c r="K739" s="22"/>
    </row>
    <row r="740" spans="3:11" x14ac:dyDescent="0.25">
      <c r="C740" s="21"/>
      <c r="F740" s="21"/>
      <c r="J740" s="21"/>
      <c r="K740" s="22"/>
    </row>
    <row r="741" spans="3:11" x14ac:dyDescent="0.25">
      <c r="C741" s="21"/>
      <c r="F741" s="21"/>
      <c r="J741" s="21"/>
      <c r="K741" s="22"/>
    </row>
    <row r="742" spans="3:11" x14ac:dyDescent="0.25">
      <c r="C742" s="21"/>
      <c r="F742" s="21"/>
      <c r="J742" s="21"/>
      <c r="K742" s="22"/>
    </row>
    <row r="743" spans="3:11" x14ac:dyDescent="0.25">
      <c r="C743" s="21"/>
      <c r="F743" s="21"/>
      <c r="J743" s="21"/>
      <c r="K743" s="22"/>
    </row>
    <row r="744" spans="3:11" x14ac:dyDescent="0.25">
      <c r="C744" s="21"/>
      <c r="F744" s="21"/>
      <c r="J744" s="21"/>
      <c r="K744" s="22"/>
    </row>
    <row r="745" spans="3:11" x14ac:dyDescent="0.25">
      <c r="C745" s="21"/>
      <c r="F745" s="21"/>
      <c r="J745" s="21"/>
      <c r="K745" s="22"/>
    </row>
    <row r="746" spans="3:11" x14ac:dyDescent="0.25">
      <c r="C746" s="21"/>
      <c r="F746" s="21"/>
      <c r="J746" s="21"/>
      <c r="K746" s="22"/>
    </row>
    <row r="747" spans="3:11" x14ac:dyDescent="0.25">
      <c r="C747" s="21"/>
      <c r="F747" s="21"/>
      <c r="J747" s="21"/>
      <c r="K747" s="22"/>
    </row>
    <row r="748" spans="3:11" x14ac:dyDescent="0.25">
      <c r="C748" s="21"/>
      <c r="F748" s="21"/>
      <c r="J748" s="21"/>
      <c r="K748" s="22"/>
    </row>
    <row r="749" spans="3:11" x14ac:dyDescent="0.25">
      <c r="C749" s="21"/>
      <c r="F749" s="21"/>
      <c r="J749" s="21"/>
      <c r="K749" s="22"/>
    </row>
    <row r="750" spans="3:11" x14ac:dyDescent="0.25">
      <c r="C750" s="21"/>
      <c r="F750" s="21"/>
      <c r="J750" s="21"/>
      <c r="K750" s="22"/>
    </row>
    <row r="751" spans="3:11" x14ac:dyDescent="0.25">
      <c r="C751" s="21"/>
      <c r="F751" s="21"/>
      <c r="J751" s="21"/>
      <c r="K751" s="22"/>
    </row>
    <row r="752" spans="3:11" x14ac:dyDescent="0.25">
      <c r="C752" s="21"/>
      <c r="F752" s="21"/>
      <c r="J752" s="21"/>
      <c r="K752" s="22"/>
    </row>
    <row r="753" spans="3:11" x14ac:dyDescent="0.25">
      <c r="C753" s="21"/>
      <c r="F753" s="21"/>
      <c r="J753" s="21"/>
      <c r="K753" s="22"/>
    </row>
    <row r="754" spans="3:11" x14ac:dyDescent="0.25">
      <c r="C754" s="21"/>
      <c r="F754" s="21"/>
      <c r="J754" s="21"/>
      <c r="K754" s="22"/>
    </row>
    <row r="755" spans="3:11" x14ac:dyDescent="0.25">
      <c r="C755" s="21"/>
      <c r="F755" s="21"/>
      <c r="J755" s="21"/>
      <c r="K755" s="22"/>
    </row>
    <row r="756" spans="3:11" x14ac:dyDescent="0.25">
      <c r="C756" s="21"/>
      <c r="F756" s="21"/>
      <c r="J756" s="21"/>
      <c r="K756" s="22"/>
    </row>
    <row r="757" spans="3:11" x14ac:dyDescent="0.25">
      <c r="C757" s="21"/>
      <c r="F757" s="21"/>
      <c r="J757" s="21"/>
      <c r="K757" s="22"/>
    </row>
    <row r="758" spans="3:11" x14ac:dyDescent="0.25">
      <c r="C758" s="21"/>
      <c r="F758" s="21"/>
      <c r="J758" s="21"/>
      <c r="K758" s="22"/>
    </row>
    <row r="759" spans="3:11" x14ac:dyDescent="0.25">
      <c r="C759" s="21"/>
      <c r="F759" s="21"/>
      <c r="J759" s="21"/>
      <c r="K759" s="22"/>
    </row>
    <row r="760" spans="3:11" x14ac:dyDescent="0.25">
      <c r="C760" s="21"/>
      <c r="F760" s="21"/>
      <c r="J760" s="21"/>
      <c r="K760" s="22"/>
    </row>
    <row r="761" spans="3:11" x14ac:dyDescent="0.25">
      <c r="C761" s="21"/>
      <c r="F761" s="21"/>
      <c r="J761" s="21"/>
      <c r="K761" s="22"/>
    </row>
    <row r="762" spans="3:11" x14ac:dyDescent="0.25">
      <c r="C762" s="21"/>
      <c r="F762" s="21"/>
      <c r="J762" s="21"/>
      <c r="K762" s="22"/>
    </row>
    <row r="763" spans="3:11" x14ac:dyDescent="0.25">
      <c r="C763" s="21"/>
      <c r="F763" s="21"/>
      <c r="J763" s="21"/>
      <c r="K763" s="22"/>
    </row>
    <row r="764" spans="3:11" x14ac:dyDescent="0.25">
      <c r="C764" s="21"/>
      <c r="F764" s="21"/>
      <c r="J764" s="21"/>
      <c r="K764" s="22"/>
    </row>
    <row r="765" spans="3:11" x14ac:dyDescent="0.25">
      <c r="C765" s="21"/>
      <c r="F765" s="21"/>
      <c r="J765" s="21"/>
      <c r="K765" s="22"/>
    </row>
    <row r="766" spans="3:11" x14ac:dyDescent="0.25">
      <c r="C766" s="21"/>
      <c r="F766" s="21"/>
      <c r="J766" s="21"/>
      <c r="K766" s="22"/>
    </row>
    <row r="767" spans="3:11" x14ac:dyDescent="0.25">
      <c r="C767" s="21"/>
      <c r="F767" s="21"/>
      <c r="J767" s="21"/>
      <c r="K767" s="22"/>
    </row>
    <row r="768" spans="3:11" x14ac:dyDescent="0.25">
      <c r="C768" s="21"/>
      <c r="F768" s="21"/>
      <c r="J768" s="21"/>
      <c r="K768" s="22"/>
    </row>
    <row r="769" spans="3:11" x14ac:dyDescent="0.25">
      <c r="C769" s="21"/>
      <c r="F769" s="21"/>
      <c r="J769" s="21"/>
      <c r="K769" s="22"/>
    </row>
    <row r="770" spans="3:11" x14ac:dyDescent="0.25">
      <c r="C770" s="21"/>
      <c r="F770" s="21"/>
      <c r="J770" s="21"/>
      <c r="K770" s="22"/>
    </row>
    <row r="771" spans="3:11" x14ac:dyDescent="0.25">
      <c r="C771" s="21"/>
      <c r="F771" s="21"/>
      <c r="J771" s="21"/>
      <c r="K771" s="22"/>
    </row>
    <row r="772" spans="3:11" x14ac:dyDescent="0.25">
      <c r="C772" s="21"/>
      <c r="F772" s="21"/>
      <c r="J772" s="21"/>
      <c r="K772" s="22"/>
    </row>
    <row r="773" spans="3:11" x14ac:dyDescent="0.25">
      <c r="C773" s="21"/>
      <c r="F773" s="21"/>
      <c r="J773" s="21"/>
      <c r="K773" s="22"/>
    </row>
    <row r="774" spans="3:11" x14ac:dyDescent="0.25">
      <c r="C774" s="21"/>
      <c r="F774" s="21"/>
      <c r="J774" s="21"/>
      <c r="K774" s="22"/>
    </row>
    <row r="775" spans="3:11" x14ac:dyDescent="0.25">
      <c r="C775" s="21"/>
      <c r="F775" s="21"/>
      <c r="J775" s="21"/>
      <c r="K775" s="22"/>
    </row>
    <row r="776" spans="3:11" x14ac:dyDescent="0.25">
      <c r="C776" s="21"/>
      <c r="F776" s="21"/>
      <c r="J776" s="21"/>
      <c r="K776" s="22"/>
    </row>
    <row r="777" spans="3:11" x14ac:dyDescent="0.25">
      <c r="C777" s="21"/>
      <c r="F777" s="21"/>
      <c r="J777" s="21"/>
      <c r="K777" s="22"/>
    </row>
    <row r="778" spans="3:11" x14ac:dyDescent="0.25">
      <c r="C778" s="21"/>
      <c r="F778" s="21"/>
      <c r="J778" s="21"/>
      <c r="K778" s="22"/>
    </row>
    <row r="779" spans="3:11" x14ac:dyDescent="0.25">
      <c r="C779" s="21"/>
      <c r="F779" s="21"/>
      <c r="J779" s="21"/>
      <c r="K779" s="22"/>
    </row>
    <row r="780" spans="3:11" x14ac:dyDescent="0.25">
      <c r="C780" s="21"/>
      <c r="F780" s="21"/>
      <c r="J780" s="21"/>
      <c r="K780" s="22"/>
    </row>
    <row r="781" spans="3:11" x14ac:dyDescent="0.25">
      <c r="C781" s="21"/>
      <c r="F781" s="21"/>
      <c r="J781" s="21"/>
      <c r="K781" s="22"/>
    </row>
    <row r="782" spans="3:11" x14ac:dyDescent="0.25">
      <c r="C782" s="21"/>
      <c r="F782" s="21"/>
      <c r="J782" s="21"/>
      <c r="K782" s="22"/>
    </row>
    <row r="783" spans="3:11" x14ac:dyDescent="0.25">
      <c r="C783" s="21"/>
      <c r="F783" s="21"/>
      <c r="J783" s="21"/>
      <c r="K783" s="22"/>
    </row>
    <row r="784" spans="3:11" x14ac:dyDescent="0.25">
      <c r="C784" s="21"/>
      <c r="F784" s="21"/>
      <c r="J784" s="21"/>
      <c r="K784" s="22"/>
    </row>
    <row r="785" spans="3:11" x14ac:dyDescent="0.25">
      <c r="C785" s="21"/>
      <c r="F785" s="21"/>
      <c r="J785" s="21"/>
      <c r="K785" s="22"/>
    </row>
    <row r="786" spans="3:11" x14ac:dyDescent="0.25">
      <c r="C786" s="21"/>
      <c r="F786" s="21"/>
      <c r="J786" s="21"/>
      <c r="K786" s="22"/>
    </row>
    <row r="787" spans="3:11" x14ac:dyDescent="0.25">
      <c r="C787" s="21"/>
      <c r="F787" s="21"/>
      <c r="J787" s="21"/>
      <c r="K787" s="22"/>
    </row>
    <row r="788" spans="3:11" x14ac:dyDescent="0.25">
      <c r="C788" s="21"/>
      <c r="F788" s="21"/>
      <c r="J788" s="21"/>
      <c r="K788" s="22"/>
    </row>
    <row r="789" spans="3:11" x14ac:dyDescent="0.25">
      <c r="C789" s="21"/>
      <c r="F789" s="21"/>
      <c r="J789" s="21"/>
      <c r="K789" s="22"/>
    </row>
    <row r="790" spans="3:11" x14ac:dyDescent="0.25">
      <c r="C790" s="21"/>
      <c r="F790" s="21"/>
      <c r="J790" s="21"/>
      <c r="K790" s="22"/>
    </row>
    <row r="791" spans="3:11" x14ac:dyDescent="0.25">
      <c r="C791" s="21"/>
      <c r="F791" s="21"/>
      <c r="J791" s="21"/>
      <c r="K791" s="22"/>
    </row>
    <row r="792" spans="3:11" x14ac:dyDescent="0.25">
      <c r="C792" s="21"/>
      <c r="F792" s="21"/>
      <c r="J792" s="21"/>
      <c r="K792" s="22"/>
    </row>
    <row r="793" spans="3:11" x14ac:dyDescent="0.25">
      <c r="C793" s="21"/>
      <c r="F793" s="21"/>
      <c r="J793" s="21"/>
      <c r="K793" s="22"/>
    </row>
    <row r="794" spans="3:11" x14ac:dyDescent="0.25">
      <c r="C794" s="21"/>
      <c r="F794" s="21"/>
      <c r="J794" s="21"/>
      <c r="K794" s="22"/>
    </row>
    <row r="795" spans="3:11" x14ac:dyDescent="0.25">
      <c r="C795" s="21"/>
      <c r="F795" s="21"/>
      <c r="J795" s="21"/>
      <c r="K795" s="22"/>
    </row>
    <row r="796" spans="3:11" x14ac:dyDescent="0.25">
      <c r="C796" s="21"/>
      <c r="F796" s="21"/>
      <c r="J796" s="21"/>
      <c r="K796" s="22"/>
    </row>
    <row r="797" spans="3:11" x14ac:dyDescent="0.25">
      <c r="C797" s="21"/>
      <c r="F797" s="21"/>
      <c r="J797" s="21"/>
      <c r="K797" s="22"/>
    </row>
    <row r="798" spans="3:11" x14ac:dyDescent="0.25">
      <c r="C798" s="21"/>
      <c r="F798" s="21"/>
      <c r="J798" s="21"/>
      <c r="K798" s="22"/>
    </row>
    <row r="799" spans="3:11" x14ac:dyDescent="0.25">
      <c r="C799" s="21"/>
      <c r="F799" s="21"/>
      <c r="J799" s="21"/>
      <c r="K799" s="22"/>
    </row>
    <row r="800" spans="3:11" x14ac:dyDescent="0.25">
      <c r="C800" s="21"/>
      <c r="F800" s="21"/>
      <c r="J800" s="21"/>
      <c r="K800" s="22"/>
    </row>
    <row r="801" spans="3:11" x14ac:dyDescent="0.25">
      <c r="C801" s="21"/>
      <c r="F801" s="21"/>
      <c r="J801" s="21"/>
      <c r="K801" s="22"/>
    </row>
    <row r="802" spans="3:11" x14ac:dyDescent="0.25">
      <c r="C802" s="21"/>
      <c r="F802" s="21"/>
      <c r="J802" s="21"/>
      <c r="K802" s="22"/>
    </row>
    <row r="803" spans="3:11" x14ac:dyDescent="0.25">
      <c r="C803" s="21"/>
      <c r="F803" s="21"/>
      <c r="J803" s="21"/>
      <c r="K803" s="22"/>
    </row>
    <row r="804" spans="3:11" x14ac:dyDescent="0.25">
      <c r="C804" s="21"/>
      <c r="F804" s="21"/>
      <c r="J804" s="21"/>
      <c r="K804" s="22"/>
    </row>
    <row r="805" spans="3:11" x14ac:dyDescent="0.25">
      <c r="C805" s="21"/>
      <c r="F805" s="21"/>
      <c r="J805" s="21"/>
      <c r="K805" s="22"/>
    </row>
    <row r="806" spans="3:11" x14ac:dyDescent="0.25">
      <c r="C806" s="21"/>
      <c r="F806" s="21"/>
      <c r="J806" s="21"/>
      <c r="K806" s="22"/>
    </row>
    <row r="807" spans="3:11" x14ac:dyDescent="0.25">
      <c r="C807" s="21"/>
      <c r="F807" s="21"/>
      <c r="J807" s="21"/>
      <c r="K807" s="22"/>
    </row>
    <row r="808" spans="3:11" x14ac:dyDescent="0.25">
      <c r="C808" s="21"/>
      <c r="F808" s="21"/>
      <c r="J808" s="21"/>
      <c r="K808" s="22"/>
    </row>
    <row r="809" spans="3:11" x14ac:dyDescent="0.25">
      <c r="C809" s="21"/>
      <c r="F809" s="21"/>
      <c r="J809" s="21"/>
      <c r="K809" s="22"/>
    </row>
    <row r="810" spans="3:11" x14ac:dyDescent="0.25">
      <c r="C810" s="21"/>
      <c r="F810" s="21"/>
      <c r="J810" s="21"/>
      <c r="K810" s="22"/>
    </row>
    <row r="811" spans="3:11" x14ac:dyDescent="0.25">
      <c r="C811" s="21"/>
      <c r="F811" s="21"/>
      <c r="J811" s="21"/>
      <c r="K811" s="22"/>
    </row>
    <row r="812" spans="3:11" x14ac:dyDescent="0.25">
      <c r="C812" s="21"/>
      <c r="F812" s="21"/>
      <c r="J812" s="21"/>
      <c r="K812" s="22"/>
    </row>
    <row r="813" spans="3:11" x14ac:dyDescent="0.25">
      <c r="C813" s="21"/>
      <c r="F813" s="21"/>
      <c r="J813" s="21"/>
      <c r="K813" s="22"/>
    </row>
    <row r="814" spans="3:11" x14ac:dyDescent="0.25">
      <c r="C814" s="21"/>
      <c r="F814" s="21"/>
      <c r="J814" s="21"/>
      <c r="K814" s="22"/>
    </row>
    <row r="815" spans="3:11" x14ac:dyDescent="0.25">
      <c r="C815" s="21"/>
      <c r="F815" s="21"/>
      <c r="J815" s="21"/>
      <c r="K815" s="22"/>
    </row>
    <row r="816" spans="3:11" x14ac:dyDescent="0.25">
      <c r="C816" s="21"/>
      <c r="F816" s="21"/>
      <c r="J816" s="21"/>
      <c r="K816" s="22"/>
    </row>
    <row r="817" spans="3:11" x14ac:dyDescent="0.25">
      <c r="C817" s="21"/>
      <c r="F817" s="21"/>
      <c r="J817" s="21"/>
      <c r="K817" s="22"/>
    </row>
    <row r="818" spans="3:11" x14ac:dyDescent="0.25">
      <c r="C818" s="21"/>
      <c r="F818" s="21"/>
      <c r="J818" s="21"/>
      <c r="K818" s="22"/>
    </row>
    <row r="819" spans="3:11" x14ac:dyDescent="0.25">
      <c r="C819" s="21"/>
      <c r="F819" s="21"/>
      <c r="J819" s="21"/>
      <c r="K819" s="22"/>
    </row>
    <row r="820" spans="3:11" x14ac:dyDescent="0.25">
      <c r="C820" s="21"/>
      <c r="F820" s="21"/>
      <c r="J820" s="21"/>
      <c r="K820" s="22"/>
    </row>
    <row r="821" spans="3:11" x14ac:dyDescent="0.25">
      <c r="C821" s="21"/>
      <c r="F821" s="21"/>
      <c r="J821" s="21"/>
      <c r="K821" s="22"/>
    </row>
    <row r="822" spans="3:11" x14ac:dyDescent="0.25">
      <c r="C822" s="21"/>
      <c r="F822" s="21"/>
      <c r="J822" s="21"/>
      <c r="K822" s="22"/>
    </row>
    <row r="823" spans="3:11" x14ac:dyDescent="0.25">
      <c r="C823" s="21"/>
      <c r="F823" s="21"/>
      <c r="J823" s="21"/>
      <c r="K823" s="22"/>
    </row>
    <row r="824" spans="3:11" x14ac:dyDescent="0.25">
      <c r="C824" s="21"/>
      <c r="F824" s="21"/>
      <c r="J824" s="21"/>
      <c r="K824" s="22"/>
    </row>
    <row r="825" spans="3:11" x14ac:dyDescent="0.25">
      <c r="C825" s="21"/>
      <c r="F825" s="21"/>
      <c r="J825" s="21"/>
      <c r="K825" s="22"/>
    </row>
    <row r="826" spans="3:11" x14ac:dyDescent="0.25">
      <c r="C826" s="21"/>
      <c r="F826" s="21"/>
      <c r="J826" s="21"/>
      <c r="K826" s="22"/>
    </row>
    <row r="827" spans="3:11" x14ac:dyDescent="0.25">
      <c r="C827" s="21"/>
      <c r="F827" s="21"/>
      <c r="J827" s="21"/>
      <c r="K827" s="22"/>
    </row>
    <row r="828" spans="3:11" x14ac:dyDescent="0.25">
      <c r="C828" s="21"/>
      <c r="F828" s="21"/>
      <c r="J828" s="21"/>
      <c r="K828" s="22"/>
    </row>
    <row r="829" spans="3:11" x14ac:dyDescent="0.25">
      <c r="C829" s="21"/>
      <c r="F829" s="21"/>
      <c r="J829" s="21"/>
      <c r="K829" s="22"/>
    </row>
    <row r="830" spans="3:11" x14ac:dyDescent="0.25">
      <c r="C830" s="21"/>
      <c r="F830" s="21"/>
      <c r="J830" s="21"/>
      <c r="K830" s="22"/>
    </row>
    <row r="831" spans="3:11" x14ac:dyDescent="0.25">
      <c r="C831" s="21"/>
      <c r="F831" s="21"/>
      <c r="J831" s="21"/>
      <c r="K831" s="22"/>
    </row>
    <row r="832" spans="3:11" x14ac:dyDescent="0.25">
      <c r="C832" s="21"/>
      <c r="F832" s="21"/>
      <c r="J832" s="21"/>
      <c r="K832" s="22"/>
    </row>
    <row r="833" spans="3:11" x14ac:dyDescent="0.25">
      <c r="C833" s="21"/>
      <c r="F833" s="21"/>
      <c r="J833" s="21"/>
      <c r="K833" s="22"/>
    </row>
    <row r="834" spans="3:11" x14ac:dyDescent="0.25">
      <c r="C834" s="21"/>
      <c r="F834" s="21"/>
      <c r="J834" s="21"/>
      <c r="K834" s="22"/>
    </row>
    <row r="835" spans="3:11" x14ac:dyDescent="0.25">
      <c r="C835" s="21"/>
      <c r="F835" s="21"/>
      <c r="J835" s="21"/>
      <c r="K835" s="22"/>
    </row>
    <row r="836" spans="3:11" x14ac:dyDescent="0.25">
      <c r="C836" s="21"/>
      <c r="F836" s="21"/>
      <c r="J836" s="21"/>
      <c r="K836" s="22"/>
    </row>
    <row r="837" spans="3:11" x14ac:dyDescent="0.25">
      <c r="C837" s="21"/>
      <c r="F837" s="21"/>
      <c r="J837" s="21"/>
      <c r="K837" s="22"/>
    </row>
    <row r="838" spans="3:11" x14ac:dyDescent="0.25">
      <c r="C838" s="21"/>
      <c r="F838" s="21"/>
      <c r="J838" s="21"/>
      <c r="K838" s="22"/>
    </row>
    <row r="839" spans="3:11" x14ac:dyDescent="0.25">
      <c r="C839" s="21"/>
      <c r="F839" s="21"/>
      <c r="J839" s="21"/>
      <c r="K839" s="22"/>
    </row>
    <row r="840" spans="3:11" x14ac:dyDescent="0.25">
      <c r="C840" s="21"/>
      <c r="F840" s="21"/>
      <c r="J840" s="21"/>
      <c r="K840" s="22"/>
    </row>
    <row r="841" spans="3:11" x14ac:dyDescent="0.25">
      <c r="C841" s="21"/>
      <c r="F841" s="21"/>
      <c r="J841" s="21"/>
      <c r="K841" s="22"/>
    </row>
    <row r="842" spans="3:11" x14ac:dyDescent="0.25">
      <c r="C842" s="21"/>
      <c r="F842" s="21"/>
      <c r="J842" s="21"/>
      <c r="K842" s="22"/>
    </row>
    <row r="843" spans="3:11" x14ac:dyDescent="0.25">
      <c r="C843" s="21"/>
      <c r="F843" s="21"/>
      <c r="J843" s="21"/>
      <c r="K843" s="22"/>
    </row>
    <row r="844" spans="3:11" x14ac:dyDescent="0.25">
      <c r="C844" s="21"/>
      <c r="F844" s="21"/>
      <c r="J844" s="21"/>
      <c r="K844" s="22"/>
    </row>
    <row r="845" spans="3:11" x14ac:dyDescent="0.25">
      <c r="C845" s="21"/>
      <c r="F845" s="21"/>
      <c r="J845" s="21"/>
      <c r="K845" s="22"/>
    </row>
    <row r="846" spans="3:11" x14ac:dyDescent="0.25">
      <c r="C846" s="21"/>
      <c r="F846" s="21"/>
      <c r="J846" s="21"/>
      <c r="K846" s="22"/>
    </row>
    <row r="847" spans="3:11" x14ac:dyDescent="0.25">
      <c r="C847" s="21"/>
      <c r="F847" s="21"/>
      <c r="J847" s="21"/>
      <c r="K847" s="22"/>
    </row>
    <row r="848" spans="3:11" x14ac:dyDescent="0.25">
      <c r="C848" s="21"/>
      <c r="F848" s="21"/>
      <c r="J848" s="21"/>
      <c r="K848" s="22"/>
    </row>
    <row r="849" spans="3:11" x14ac:dyDescent="0.25">
      <c r="C849" s="21"/>
      <c r="F849" s="21"/>
      <c r="J849" s="21"/>
      <c r="K849" s="22"/>
    </row>
    <row r="850" spans="3:11" x14ac:dyDescent="0.25">
      <c r="C850" s="21"/>
      <c r="F850" s="21"/>
      <c r="J850" s="21"/>
      <c r="K850" s="22"/>
    </row>
    <row r="851" spans="3:11" x14ac:dyDescent="0.25">
      <c r="C851" s="21"/>
      <c r="F851" s="21"/>
      <c r="J851" s="21"/>
      <c r="K851" s="22"/>
    </row>
    <row r="852" spans="3:11" x14ac:dyDescent="0.25">
      <c r="C852" s="21"/>
      <c r="F852" s="21"/>
      <c r="J852" s="21"/>
      <c r="K852" s="22"/>
    </row>
    <row r="853" spans="3:11" x14ac:dyDescent="0.25">
      <c r="C853" s="21"/>
      <c r="F853" s="21"/>
      <c r="J853" s="21"/>
      <c r="K853" s="22"/>
    </row>
    <row r="854" spans="3:11" x14ac:dyDescent="0.25">
      <c r="C854" s="21"/>
      <c r="F854" s="21"/>
      <c r="J854" s="21"/>
      <c r="K854" s="22"/>
    </row>
    <row r="855" spans="3:11" x14ac:dyDescent="0.25">
      <c r="C855" s="21"/>
      <c r="F855" s="21"/>
      <c r="J855" s="21"/>
      <c r="K855" s="22"/>
    </row>
    <row r="856" spans="3:11" x14ac:dyDescent="0.25">
      <c r="C856" s="21"/>
      <c r="F856" s="21"/>
      <c r="J856" s="21"/>
      <c r="K856" s="22"/>
    </row>
    <row r="857" spans="3:11" x14ac:dyDescent="0.25">
      <c r="C857" s="21"/>
      <c r="F857" s="21"/>
      <c r="J857" s="21"/>
      <c r="K857" s="22"/>
    </row>
    <row r="858" spans="3:11" x14ac:dyDescent="0.25">
      <c r="C858" s="21"/>
      <c r="F858" s="21"/>
      <c r="J858" s="21"/>
      <c r="K858" s="22"/>
    </row>
    <row r="859" spans="3:11" x14ac:dyDescent="0.25">
      <c r="C859" s="21"/>
      <c r="F859" s="21"/>
      <c r="J859" s="21"/>
      <c r="K859" s="22"/>
    </row>
    <row r="860" spans="3:11" x14ac:dyDescent="0.25">
      <c r="C860" s="21"/>
      <c r="F860" s="21"/>
      <c r="J860" s="21"/>
      <c r="K860" s="22"/>
    </row>
    <row r="861" spans="3:11" x14ac:dyDescent="0.25">
      <c r="C861" s="21"/>
      <c r="F861" s="21"/>
      <c r="J861" s="21"/>
      <c r="K861" s="22"/>
    </row>
    <row r="862" spans="3:11" x14ac:dyDescent="0.25">
      <c r="C862" s="21"/>
      <c r="F862" s="21"/>
      <c r="J862" s="21"/>
      <c r="K862" s="22"/>
    </row>
    <row r="863" spans="3:11" x14ac:dyDescent="0.25">
      <c r="C863" s="21"/>
      <c r="F863" s="21"/>
      <c r="J863" s="21"/>
      <c r="K863" s="22"/>
    </row>
    <row r="864" spans="3:11" x14ac:dyDescent="0.25">
      <c r="C864" s="21"/>
      <c r="F864" s="21"/>
      <c r="J864" s="21"/>
      <c r="K864" s="22"/>
    </row>
    <row r="865" spans="3:11" x14ac:dyDescent="0.25">
      <c r="C865" s="21"/>
      <c r="F865" s="21"/>
      <c r="J865" s="21"/>
      <c r="K865" s="22"/>
    </row>
    <row r="866" spans="3:11" x14ac:dyDescent="0.25">
      <c r="C866" s="21"/>
      <c r="F866" s="21"/>
      <c r="J866" s="21"/>
      <c r="K866" s="22"/>
    </row>
    <row r="867" spans="3:11" x14ac:dyDescent="0.25">
      <c r="C867" s="21"/>
      <c r="F867" s="21"/>
      <c r="J867" s="21"/>
      <c r="K867" s="22"/>
    </row>
    <row r="868" spans="3:11" x14ac:dyDescent="0.25">
      <c r="C868" s="21"/>
      <c r="F868" s="21"/>
      <c r="J868" s="21"/>
      <c r="K868" s="22"/>
    </row>
    <row r="869" spans="3:11" x14ac:dyDescent="0.25">
      <c r="C869" s="21"/>
      <c r="F869" s="21"/>
      <c r="J869" s="21"/>
      <c r="K869" s="22"/>
    </row>
    <row r="870" spans="3:11" x14ac:dyDescent="0.25">
      <c r="C870" s="21"/>
      <c r="F870" s="21"/>
      <c r="J870" s="21"/>
      <c r="K870" s="22"/>
    </row>
    <row r="871" spans="3:11" x14ac:dyDescent="0.25">
      <c r="C871" s="21"/>
      <c r="F871" s="21"/>
      <c r="J871" s="21"/>
      <c r="K871" s="22"/>
    </row>
    <row r="872" spans="3:11" x14ac:dyDescent="0.25">
      <c r="C872" s="21"/>
      <c r="F872" s="21"/>
      <c r="J872" s="21"/>
      <c r="K872" s="22"/>
    </row>
    <row r="873" spans="3:11" x14ac:dyDescent="0.25">
      <c r="C873" s="21"/>
      <c r="F873" s="21"/>
      <c r="J873" s="21"/>
      <c r="K873" s="22"/>
    </row>
    <row r="874" spans="3:11" x14ac:dyDescent="0.25">
      <c r="C874" s="21"/>
      <c r="F874" s="21"/>
      <c r="J874" s="21"/>
      <c r="K874" s="22"/>
    </row>
    <row r="875" spans="3:11" x14ac:dyDescent="0.25">
      <c r="C875" s="21"/>
      <c r="F875" s="21"/>
      <c r="J875" s="21"/>
      <c r="K875" s="22"/>
    </row>
    <row r="876" spans="3:11" x14ac:dyDescent="0.25">
      <c r="C876" s="21"/>
      <c r="F876" s="21"/>
      <c r="J876" s="21"/>
      <c r="K876" s="22"/>
    </row>
    <row r="877" spans="3:11" x14ac:dyDescent="0.25">
      <c r="C877" s="21"/>
      <c r="F877" s="21"/>
      <c r="J877" s="21"/>
      <c r="K877" s="22"/>
    </row>
    <row r="878" spans="3:11" x14ac:dyDescent="0.25">
      <c r="C878" s="21"/>
      <c r="F878" s="21"/>
      <c r="J878" s="21"/>
      <c r="K878" s="22"/>
    </row>
    <row r="879" spans="3:11" x14ac:dyDescent="0.25">
      <c r="C879" s="21"/>
      <c r="F879" s="21"/>
      <c r="J879" s="21"/>
      <c r="K879" s="22"/>
    </row>
    <row r="880" spans="3:11" x14ac:dyDescent="0.25">
      <c r="C880" s="21"/>
      <c r="F880" s="21"/>
      <c r="J880" s="21"/>
      <c r="K880" s="22"/>
    </row>
    <row r="881" spans="3:11" x14ac:dyDescent="0.25">
      <c r="C881" s="21"/>
      <c r="F881" s="21"/>
      <c r="J881" s="21"/>
      <c r="K881" s="22"/>
    </row>
    <row r="882" spans="3:11" x14ac:dyDescent="0.25">
      <c r="C882" s="21"/>
      <c r="F882" s="21"/>
      <c r="J882" s="21"/>
      <c r="K882" s="22"/>
    </row>
    <row r="883" spans="3:11" x14ac:dyDescent="0.25">
      <c r="C883" s="21"/>
      <c r="F883" s="21"/>
      <c r="J883" s="21"/>
      <c r="K883" s="22"/>
    </row>
    <row r="884" spans="3:11" x14ac:dyDescent="0.25">
      <c r="C884" s="21"/>
      <c r="F884" s="21"/>
      <c r="J884" s="21"/>
      <c r="K884" s="22"/>
    </row>
    <row r="885" spans="3:11" x14ac:dyDescent="0.25">
      <c r="C885" s="21"/>
      <c r="F885" s="21"/>
      <c r="J885" s="21"/>
      <c r="K885" s="22"/>
    </row>
    <row r="886" spans="3:11" x14ac:dyDescent="0.25">
      <c r="C886" s="21"/>
      <c r="F886" s="21"/>
      <c r="J886" s="21"/>
      <c r="K886" s="22"/>
    </row>
    <row r="887" spans="3:11" x14ac:dyDescent="0.25">
      <c r="C887" s="21"/>
      <c r="F887" s="21"/>
      <c r="J887" s="21"/>
      <c r="K887" s="22"/>
    </row>
    <row r="888" spans="3:11" x14ac:dyDescent="0.25">
      <c r="C888" s="21"/>
      <c r="F888" s="21"/>
      <c r="J888" s="21"/>
      <c r="K888" s="22"/>
    </row>
    <row r="889" spans="3:11" x14ac:dyDescent="0.25">
      <c r="C889" s="21"/>
      <c r="F889" s="21"/>
      <c r="J889" s="21"/>
      <c r="K889" s="22"/>
    </row>
    <row r="890" spans="3:11" x14ac:dyDescent="0.25">
      <c r="C890" s="21"/>
      <c r="F890" s="21"/>
      <c r="J890" s="21"/>
      <c r="K890" s="22"/>
    </row>
    <row r="891" spans="3:11" x14ac:dyDescent="0.25">
      <c r="C891" s="21"/>
      <c r="F891" s="21"/>
      <c r="J891" s="21"/>
      <c r="K891" s="22"/>
    </row>
    <row r="892" spans="3:11" x14ac:dyDescent="0.25">
      <c r="C892" s="21"/>
      <c r="F892" s="21"/>
      <c r="J892" s="21"/>
      <c r="K892" s="22"/>
    </row>
    <row r="893" spans="3:11" x14ac:dyDescent="0.25">
      <c r="C893" s="21"/>
      <c r="F893" s="21"/>
      <c r="J893" s="21"/>
      <c r="K893" s="22"/>
    </row>
    <row r="894" spans="3:11" x14ac:dyDescent="0.25">
      <c r="C894" s="21"/>
      <c r="F894" s="21"/>
      <c r="J894" s="21"/>
      <c r="K894" s="22"/>
    </row>
    <row r="895" spans="3:11" x14ac:dyDescent="0.25">
      <c r="C895" s="21"/>
      <c r="F895" s="21"/>
      <c r="J895" s="21"/>
      <c r="K895" s="22"/>
    </row>
    <row r="896" spans="3:11" x14ac:dyDescent="0.25">
      <c r="C896" s="21"/>
      <c r="F896" s="21"/>
      <c r="J896" s="21"/>
      <c r="K896" s="22"/>
    </row>
    <row r="897" spans="3:11" x14ac:dyDescent="0.25">
      <c r="C897" s="21"/>
      <c r="F897" s="21"/>
      <c r="J897" s="21"/>
      <c r="K897" s="22"/>
    </row>
    <row r="898" spans="3:11" x14ac:dyDescent="0.25">
      <c r="C898" s="21"/>
      <c r="F898" s="21"/>
      <c r="J898" s="21"/>
      <c r="K898" s="22"/>
    </row>
    <row r="899" spans="3:11" x14ac:dyDescent="0.25">
      <c r="C899" s="21"/>
      <c r="F899" s="21"/>
      <c r="J899" s="21"/>
      <c r="K899" s="22"/>
    </row>
    <row r="900" spans="3:11" x14ac:dyDescent="0.25">
      <c r="C900" s="21"/>
      <c r="F900" s="21"/>
      <c r="J900" s="21"/>
      <c r="K900" s="22"/>
    </row>
    <row r="901" spans="3:11" x14ac:dyDescent="0.25">
      <c r="C901" s="21"/>
      <c r="F901" s="21"/>
      <c r="J901" s="21"/>
      <c r="K901" s="22"/>
    </row>
    <row r="902" spans="3:11" x14ac:dyDescent="0.25">
      <c r="C902" s="21"/>
      <c r="F902" s="21"/>
      <c r="J902" s="21"/>
      <c r="K902" s="22"/>
    </row>
    <row r="903" spans="3:11" x14ac:dyDescent="0.25">
      <c r="C903" s="21"/>
      <c r="F903" s="21"/>
      <c r="J903" s="21"/>
      <c r="K903" s="22"/>
    </row>
    <row r="904" spans="3:11" x14ac:dyDescent="0.25">
      <c r="C904" s="21"/>
      <c r="F904" s="21"/>
      <c r="J904" s="21"/>
      <c r="K904" s="22"/>
    </row>
    <row r="905" spans="3:11" x14ac:dyDescent="0.25">
      <c r="C905" s="21"/>
      <c r="F905" s="21"/>
      <c r="J905" s="21"/>
      <c r="K905" s="22"/>
    </row>
    <row r="906" spans="3:11" x14ac:dyDescent="0.25">
      <c r="C906" s="21"/>
      <c r="F906" s="21"/>
      <c r="J906" s="21"/>
      <c r="K906" s="22"/>
    </row>
    <row r="907" spans="3:11" x14ac:dyDescent="0.25">
      <c r="C907" s="21"/>
      <c r="F907" s="21"/>
      <c r="J907" s="21"/>
      <c r="K907" s="22"/>
    </row>
    <row r="908" spans="3:11" x14ac:dyDescent="0.25">
      <c r="C908" s="21"/>
      <c r="F908" s="21"/>
      <c r="J908" s="21"/>
      <c r="K908" s="22"/>
    </row>
    <row r="909" spans="3:11" x14ac:dyDescent="0.25">
      <c r="C909" s="21"/>
      <c r="F909" s="21"/>
      <c r="J909" s="21"/>
      <c r="K909" s="22"/>
    </row>
    <row r="910" spans="3:11" x14ac:dyDescent="0.25">
      <c r="C910" s="21"/>
      <c r="F910" s="21"/>
      <c r="J910" s="21"/>
      <c r="K910" s="22"/>
    </row>
    <row r="911" spans="3:11" x14ac:dyDescent="0.25">
      <c r="C911" s="21"/>
      <c r="F911" s="21"/>
      <c r="J911" s="21"/>
      <c r="K911" s="22"/>
    </row>
    <row r="912" spans="3:11" x14ac:dyDescent="0.25">
      <c r="C912" s="21"/>
      <c r="F912" s="21"/>
      <c r="J912" s="21"/>
      <c r="K912" s="22"/>
    </row>
    <row r="913" spans="3:11" x14ac:dyDescent="0.25">
      <c r="C913" s="21"/>
      <c r="F913" s="21"/>
      <c r="J913" s="21"/>
      <c r="K913" s="22"/>
    </row>
    <row r="914" spans="3:11" x14ac:dyDescent="0.25">
      <c r="C914" s="21"/>
      <c r="F914" s="21"/>
      <c r="J914" s="21"/>
      <c r="K914" s="22"/>
    </row>
    <row r="915" spans="3:11" x14ac:dyDescent="0.25">
      <c r="C915" s="21"/>
      <c r="F915" s="21"/>
      <c r="J915" s="21"/>
      <c r="K915" s="22"/>
    </row>
    <row r="916" spans="3:11" x14ac:dyDescent="0.25">
      <c r="C916" s="21"/>
      <c r="F916" s="21"/>
      <c r="J916" s="21"/>
      <c r="K916" s="22"/>
    </row>
    <row r="917" spans="3:11" x14ac:dyDescent="0.25">
      <c r="C917" s="21"/>
      <c r="F917" s="21"/>
      <c r="J917" s="21"/>
      <c r="K917" s="22"/>
    </row>
    <row r="918" spans="3:11" x14ac:dyDescent="0.25">
      <c r="C918" s="21"/>
      <c r="F918" s="21"/>
      <c r="J918" s="21"/>
      <c r="K918" s="22"/>
    </row>
    <row r="919" spans="3:11" x14ac:dyDescent="0.25">
      <c r="C919" s="21"/>
      <c r="F919" s="21"/>
      <c r="J919" s="21"/>
      <c r="K919" s="22"/>
    </row>
    <row r="920" spans="3:11" x14ac:dyDescent="0.25">
      <c r="C920" s="21"/>
      <c r="F920" s="21"/>
      <c r="J920" s="21"/>
      <c r="K920" s="22"/>
    </row>
    <row r="921" spans="3:11" x14ac:dyDescent="0.25">
      <c r="C921" s="21"/>
      <c r="F921" s="21"/>
      <c r="J921" s="21"/>
      <c r="K921" s="22"/>
    </row>
    <row r="922" spans="3:11" x14ac:dyDescent="0.25">
      <c r="C922" s="21"/>
      <c r="F922" s="21"/>
      <c r="J922" s="21"/>
      <c r="K922" s="22"/>
    </row>
    <row r="923" spans="3:11" x14ac:dyDescent="0.25">
      <c r="C923" s="21"/>
      <c r="F923" s="21"/>
      <c r="J923" s="21"/>
      <c r="K923" s="22"/>
    </row>
    <row r="924" spans="3:11" x14ac:dyDescent="0.25">
      <c r="C924" s="21"/>
      <c r="F924" s="21"/>
      <c r="J924" s="21"/>
      <c r="K924" s="22"/>
    </row>
    <row r="925" spans="3:11" x14ac:dyDescent="0.25">
      <c r="C925" s="21"/>
      <c r="F925" s="21"/>
      <c r="J925" s="21"/>
      <c r="K925" s="22"/>
    </row>
    <row r="926" spans="3:11" x14ac:dyDescent="0.25">
      <c r="C926" s="21"/>
      <c r="F926" s="21"/>
      <c r="J926" s="21"/>
      <c r="K926" s="22"/>
    </row>
    <row r="927" spans="3:11" x14ac:dyDescent="0.25">
      <c r="C927" s="21"/>
      <c r="F927" s="21"/>
      <c r="J927" s="21"/>
      <c r="K927" s="22"/>
    </row>
    <row r="928" spans="3:11" x14ac:dyDescent="0.25">
      <c r="C928" s="21"/>
      <c r="F928" s="21"/>
      <c r="J928" s="21"/>
      <c r="K928" s="22"/>
    </row>
    <row r="929" spans="3:11" x14ac:dyDescent="0.25">
      <c r="C929" s="21"/>
      <c r="F929" s="21"/>
      <c r="J929" s="21"/>
      <c r="K929" s="22"/>
    </row>
    <row r="930" spans="3:11" x14ac:dyDescent="0.25">
      <c r="C930" s="21"/>
      <c r="F930" s="21"/>
      <c r="J930" s="21"/>
      <c r="K930" s="22"/>
    </row>
    <row r="931" spans="3:11" x14ac:dyDescent="0.25">
      <c r="C931" s="21"/>
      <c r="F931" s="21"/>
      <c r="J931" s="21"/>
      <c r="K931" s="22"/>
    </row>
    <row r="932" spans="3:11" x14ac:dyDescent="0.25">
      <c r="C932" s="21"/>
      <c r="F932" s="21"/>
      <c r="J932" s="21"/>
      <c r="K932" s="22"/>
    </row>
    <row r="933" spans="3:11" x14ac:dyDescent="0.25">
      <c r="C933" s="21"/>
      <c r="F933" s="21"/>
      <c r="J933" s="21"/>
      <c r="K933" s="22"/>
    </row>
    <row r="934" spans="3:11" x14ac:dyDescent="0.25">
      <c r="C934" s="21"/>
      <c r="F934" s="21"/>
      <c r="J934" s="21"/>
      <c r="K934" s="22"/>
    </row>
    <row r="935" spans="3:11" x14ac:dyDescent="0.25">
      <c r="C935" s="21"/>
      <c r="F935" s="21"/>
      <c r="J935" s="21"/>
      <c r="K935" s="22"/>
    </row>
    <row r="936" spans="3:11" x14ac:dyDescent="0.25">
      <c r="C936" s="21"/>
      <c r="F936" s="21"/>
      <c r="J936" s="21"/>
      <c r="K936" s="22"/>
    </row>
    <row r="937" spans="3:11" x14ac:dyDescent="0.25">
      <c r="C937" s="21"/>
      <c r="F937" s="21"/>
      <c r="J937" s="21"/>
      <c r="K937" s="22"/>
    </row>
    <row r="938" spans="3:11" x14ac:dyDescent="0.25">
      <c r="C938" s="21"/>
      <c r="F938" s="21"/>
      <c r="J938" s="21"/>
      <c r="K938" s="22"/>
    </row>
    <row r="939" spans="3:11" x14ac:dyDescent="0.25">
      <c r="C939" s="21"/>
      <c r="F939" s="21"/>
      <c r="J939" s="21"/>
      <c r="K939" s="22"/>
    </row>
    <row r="940" spans="3:11" x14ac:dyDescent="0.25">
      <c r="C940" s="21"/>
      <c r="F940" s="21"/>
      <c r="J940" s="21"/>
      <c r="K940" s="22"/>
    </row>
    <row r="941" spans="3:11" x14ac:dyDescent="0.25">
      <c r="C941" s="21"/>
      <c r="F941" s="21"/>
      <c r="J941" s="21"/>
      <c r="K941" s="22"/>
    </row>
    <row r="942" spans="3:11" x14ac:dyDescent="0.25">
      <c r="C942" s="21"/>
      <c r="F942" s="21"/>
      <c r="J942" s="21"/>
      <c r="K942" s="22"/>
    </row>
    <row r="943" spans="3:11" x14ac:dyDescent="0.25">
      <c r="C943" s="21"/>
      <c r="F943" s="21"/>
      <c r="J943" s="21"/>
      <c r="K943" s="22"/>
    </row>
    <row r="944" spans="3:11" x14ac:dyDescent="0.25">
      <c r="C944" s="21"/>
      <c r="F944" s="21"/>
      <c r="J944" s="21"/>
      <c r="K944" s="22"/>
    </row>
    <row r="945" spans="3:11" x14ac:dyDescent="0.25">
      <c r="C945" s="21"/>
      <c r="F945" s="21"/>
      <c r="J945" s="21"/>
      <c r="K945" s="22"/>
    </row>
    <row r="946" spans="3:11" x14ac:dyDescent="0.25">
      <c r="C946" s="21"/>
      <c r="F946" s="21"/>
      <c r="J946" s="21"/>
      <c r="K946" s="22"/>
    </row>
    <row r="947" spans="3:11" x14ac:dyDescent="0.25">
      <c r="C947" s="21"/>
      <c r="F947" s="21"/>
      <c r="J947" s="21"/>
      <c r="K947" s="22"/>
    </row>
    <row r="948" spans="3:11" x14ac:dyDescent="0.25">
      <c r="C948" s="21"/>
      <c r="F948" s="21"/>
      <c r="J948" s="21"/>
      <c r="K948" s="22"/>
    </row>
    <row r="949" spans="3:11" x14ac:dyDescent="0.25">
      <c r="C949" s="21"/>
      <c r="F949" s="21"/>
      <c r="J949" s="21"/>
      <c r="K949" s="22"/>
    </row>
    <row r="950" spans="3:11" x14ac:dyDescent="0.25">
      <c r="C950" s="21"/>
      <c r="F950" s="21"/>
      <c r="J950" s="21"/>
      <c r="K950" s="22"/>
    </row>
    <row r="951" spans="3:11" x14ac:dyDescent="0.25">
      <c r="C951" s="21"/>
      <c r="F951" s="21"/>
      <c r="J951" s="21"/>
      <c r="K951" s="22"/>
    </row>
    <row r="952" spans="3:11" x14ac:dyDescent="0.25">
      <c r="C952" s="21"/>
      <c r="F952" s="21"/>
      <c r="J952" s="21"/>
      <c r="K952" s="22"/>
    </row>
    <row r="953" spans="3:11" x14ac:dyDescent="0.25">
      <c r="C953" s="21"/>
      <c r="F953" s="21"/>
      <c r="J953" s="21"/>
      <c r="K953" s="22"/>
    </row>
    <row r="954" spans="3:11" x14ac:dyDescent="0.25">
      <c r="C954" s="21"/>
      <c r="F954" s="21"/>
      <c r="J954" s="21"/>
      <c r="K954" s="22"/>
    </row>
    <row r="955" spans="3:11" x14ac:dyDescent="0.25">
      <c r="C955" s="21"/>
      <c r="F955" s="21"/>
      <c r="J955" s="21"/>
      <c r="K955" s="22"/>
    </row>
    <row r="956" spans="3:11" x14ac:dyDescent="0.25">
      <c r="C956" s="21"/>
      <c r="F956" s="21"/>
      <c r="J956" s="21"/>
      <c r="K956" s="22"/>
    </row>
    <row r="957" spans="3:11" x14ac:dyDescent="0.25">
      <c r="C957" s="21"/>
      <c r="F957" s="21"/>
      <c r="J957" s="21"/>
      <c r="K957" s="22"/>
    </row>
    <row r="958" spans="3:11" x14ac:dyDescent="0.25">
      <c r="C958" s="21"/>
      <c r="F958" s="21"/>
      <c r="J958" s="21"/>
      <c r="K958" s="22"/>
    </row>
    <row r="959" spans="3:11" x14ac:dyDescent="0.25">
      <c r="C959" s="21"/>
      <c r="F959" s="21"/>
      <c r="J959" s="21"/>
      <c r="K959" s="22"/>
    </row>
    <row r="960" spans="3:11" x14ac:dyDescent="0.25">
      <c r="C960" s="21"/>
      <c r="F960" s="21"/>
      <c r="J960" s="21"/>
      <c r="K960" s="22"/>
    </row>
    <row r="961" spans="3:11" x14ac:dyDescent="0.25">
      <c r="C961" s="21"/>
      <c r="F961" s="21"/>
      <c r="J961" s="21"/>
      <c r="K961" s="22"/>
    </row>
    <row r="962" spans="3:11" x14ac:dyDescent="0.25">
      <c r="C962" s="21"/>
      <c r="F962" s="21"/>
      <c r="J962" s="21"/>
      <c r="K962" s="22"/>
    </row>
    <row r="963" spans="3:11" x14ac:dyDescent="0.25">
      <c r="C963" s="21"/>
      <c r="F963" s="21"/>
      <c r="J963" s="21"/>
      <c r="K963" s="22"/>
    </row>
    <row r="964" spans="3:11" x14ac:dyDescent="0.25">
      <c r="C964" s="21"/>
      <c r="F964" s="21"/>
      <c r="J964" s="21"/>
      <c r="K964" s="22"/>
    </row>
    <row r="965" spans="3:11" x14ac:dyDescent="0.25">
      <c r="C965" s="21"/>
      <c r="F965" s="21"/>
      <c r="J965" s="21"/>
      <c r="K965" s="22"/>
    </row>
    <row r="966" spans="3:11" x14ac:dyDescent="0.25">
      <c r="C966" s="21"/>
      <c r="F966" s="21"/>
      <c r="J966" s="21"/>
      <c r="K966" s="22"/>
    </row>
    <row r="967" spans="3:11" x14ac:dyDescent="0.25">
      <c r="C967" s="21"/>
      <c r="F967" s="21"/>
      <c r="J967" s="21"/>
      <c r="K967" s="22"/>
    </row>
    <row r="968" spans="3:11" x14ac:dyDescent="0.25">
      <c r="C968" s="21"/>
      <c r="F968" s="21"/>
      <c r="J968" s="21"/>
      <c r="K968" s="22"/>
    </row>
    <row r="969" spans="3:11" x14ac:dyDescent="0.25">
      <c r="C969" s="21"/>
      <c r="F969" s="21"/>
      <c r="J969" s="21"/>
      <c r="K969" s="22"/>
    </row>
    <row r="970" spans="3:11" x14ac:dyDescent="0.25">
      <c r="C970" s="21"/>
      <c r="F970" s="21"/>
      <c r="J970" s="21"/>
      <c r="K970" s="22"/>
    </row>
    <row r="971" spans="3:11" x14ac:dyDescent="0.25">
      <c r="C971" s="21"/>
      <c r="F971" s="21"/>
      <c r="J971" s="21"/>
      <c r="K971" s="22"/>
    </row>
    <row r="972" spans="3:11" x14ac:dyDescent="0.25">
      <c r="C972" s="21"/>
      <c r="F972" s="21"/>
      <c r="J972" s="21"/>
      <c r="K972" s="22"/>
    </row>
    <row r="973" spans="3:11" x14ac:dyDescent="0.25">
      <c r="C973" s="21"/>
      <c r="F973" s="21"/>
      <c r="J973" s="21"/>
      <c r="K973" s="22"/>
    </row>
    <row r="974" spans="3:11" x14ac:dyDescent="0.25">
      <c r="C974" s="21"/>
      <c r="F974" s="21"/>
      <c r="J974" s="21"/>
      <c r="K974" s="22"/>
    </row>
    <row r="975" spans="3:11" x14ac:dyDescent="0.25">
      <c r="C975" s="21"/>
      <c r="F975" s="21"/>
      <c r="J975" s="21"/>
      <c r="K975" s="22"/>
    </row>
    <row r="976" spans="3:11" x14ac:dyDescent="0.25">
      <c r="C976" s="21"/>
      <c r="F976" s="21"/>
      <c r="J976" s="21"/>
      <c r="K976" s="22"/>
    </row>
    <row r="977" spans="3:11" x14ac:dyDescent="0.25">
      <c r="C977" s="21"/>
      <c r="F977" s="21"/>
      <c r="J977" s="21"/>
      <c r="K977" s="22"/>
    </row>
    <row r="978" spans="3:11" x14ac:dyDescent="0.25">
      <c r="C978" s="21"/>
      <c r="F978" s="21"/>
      <c r="J978" s="21"/>
      <c r="K978" s="22"/>
    </row>
    <row r="979" spans="3:11" x14ac:dyDescent="0.25">
      <c r="C979" s="21"/>
      <c r="F979" s="21"/>
      <c r="J979" s="21"/>
      <c r="K979" s="22"/>
    </row>
    <row r="980" spans="3:11" x14ac:dyDescent="0.25">
      <c r="C980" s="21"/>
      <c r="F980" s="21"/>
      <c r="J980" s="21"/>
      <c r="K980" s="22"/>
    </row>
    <row r="981" spans="3:11" x14ac:dyDescent="0.25">
      <c r="C981" s="21"/>
      <c r="F981" s="21"/>
      <c r="J981" s="21"/>
      <c r="K981" s="22"/>
    </row>
    <row r="982" spans="3:11" x14ac:dyDescent="0.25">
      <c r="C982" s="21"/>
      <c r="F982" s="21"/>
      <c r="J982" s="21"/>
      <c r="K982" s="22"/>
    </row>
    <row r="983" spans="3:11" x14ac:dyDescent="0.25">
      <c r="C983" s="21"/>
      <c r="F983" s="21"/>
      <c r="J983" s="21"/>
      <c r="K983" s="22"/>
    </row>
    <row r="984" spans="3:11" x14ac:dyDescent="0.25">
      <c r="C984" s="21"/>
      <c r="F984" s="21"/>
      <c r="J984" s="21"/>
      <c r="K984" s="22"/>
    </row>
    <row r="985" spans="3:11" x14ac:dyDescent="0.25">
      <c r="C985" s="21"/>
      <c r="F985" s="21"/>
      <c r="J985" s="21"/>
      <c r="K985" s="22"/>
    </row>
    <row r="986" spans="3:11" x14ac:dyDescent="0.25">
      <c r="C986" s="21"/>
      <c r="F986" s="21"/>
      <c r="J986" s="21"/>
      <c r="K986" s="22"/>
    </row>
    <row r="987" spans="3:11" x14ac:dyDescent="0.25">
      <c r="C987" s="21"/>
      <c r="F987" s="21"/>
      <c r="J987" s="21"/>
      <c r="K987" s="22"/>
    </row>
    <row r="988" spans="3:11" x14ac:dyDescent="0.25">
      <c r="C988" s="21"/>
      <c r="F988" s="21"/>
      <c r="J988" s="21"/>
      <c r="K988" s="22"/>
    </row>
    <row r="989" spans="3:11" x14ac:dyDescent="0.25">
      <c r="C989" s="21"/>
      <c r="F989" s="21"/>
      <c r="J989" s="21"/>
      <c r="K989" s="22"/>
    </row>
    <row r="990" spans="3:11" x14ac:dyDescent="0.25">
      <c r="C990" s="21"/>
      <c r="F990" s="21"/>
      <c r="J990" s="21"/>
      <c r="K990" s="22"/>
    </row>
    <row r="991" spans="3:11" x14ac:dyDescent="0.25">
      <c r="C991" s="21"/>
      <c r="F991" s="21"/>
      <c r="J991" s="21"/>
      <c r="K991" s="22"/>
    </row>
    <row r="992" spans="3:11" x14ac:dyDescent="0.25">
      <c r="C992" s="21"/>
      <c r="F992" s="21"/>
      <c r="J992" s="21"/>
      <c r="K992" s="22"/>
    </row>
    <row r="993" spans="3:11" x14ac:dyDescent="0.25">
      <c r="C993" s="21"/>
      <c r="F993" s="21"/>
      <c r="J993" s="21"/>
      <c r="K993" s="22"/>
    </row>
    <row r="994" spans="3:11" x14ac:dyDescent="0.25">
      <c r="C994" s="21"/>
      <c r="F994" s="21"/>
      <c r="J994" s="21"/>
      <c r="K994" s="22"/>
    </row>
    <row r="995" spans="3:11" x14ac:dyDescent="0.25">
      <c r="C995" s="21"/>
      <c r="F995" s="21"/>
      <c r="J995" s="21"/>
      <c r="K995" s="22"/>
    </row>
    <row r="996" spans="3:11" x14ac:dyDescent="0.25">
      <c r="C996" s="21"/>
      <c r="F996" s="21"/>
      <c r="J996" s="21"/>
      <c r="K996" s="22"/>
    </row>
    <row r="997" spans="3:11" x14ac:dyDescent="0.25">
      <c r="C997" s="21"/>
      <c r="F997" s="21"/>
      <c r="J997" s="21"/>
      <c r="K997" s="22"/>
    </row>
    <row r="998" spans="3:11" x14ac:dyDescent="0.25">
      <c r="C998" s="21"/>
      <c r="F998" s="21"/>
      <c r="J998" s="21"/>
      <c r="K998" s="22"/>
    </row>
    <row r="999" spans="3:11" x14ac:dyDescent="0.25">
      <c r="C999" s="21"/>
      <c r="F999" s="21"/>
      <c r="J999" s="21"/>
      <c r="K999" s="22"/>
    </row>
    <row r="1000" spans="3:11" x14ac:dyDescent="0.25">
      <c r="C1000" s="21"/>
      <c r="F1000" s="21"/>
      <c r="J1000" s="21"/>
      <c r="K1000" s="22"/>
    </row>
    <row r="1001" spans="3:11" x14ac:dyDescent="0.25">
      <c r="C1001" s="21"/>
      <c r="F1001" s="21"/>
      <c r="J1001" s="21"/>
      <c r="K1001" s="22"/>
    </row>
    <row r="1002" spans="3:11" x14ac:dyDescent="0.25">
      <c r="C1002" s="21"/>
      <c r="F1002" s="21"/>
      <c r="J1002" s="21"/>
      <c r="K1002" s="22"/>
    </row>
    <row r="1003" spans="3:11" x14ac:dyDescent="0.25">
      <c r="C1003" s="21"/>
      <c r="F1003" s="21"/>
      <c r="J1003" s="21"/>
      <c r="K1003" s="22"/>
    </row>
    <row r="1004" spans="3:11" x14ac:dyDescent="0.25">
      <c r="C1004" s="21"/>
      <c r="F1004" s="21"/>
      <c r="J1004" s="21"/>
      <c r="K1004" s="22"/>
    </row>
    <row r="1005" spans="3:11" x14ac:dyDescent="0.25">
      <c r="C1005" s="21"/>
      <c r="F1005" s="21"/>
      <c r="J1005" s="21"/>
      <c r="K1005" s="22"/>
    </row>
    <row r="1006" spans="3:11" x14ac:dyDescent="0.25">
      <c r="C1006" s="21"/>
      <c r="F1006" s="21"/>
      <c r="J1006" s="21"/>
      <c r="K1006" s="22"/>
    </row>
    <row r="1007" spans="3:11" x14ac:dyDescent="0.25">
      <c r="C1007" s="21"/>
      <c r="F1007" s="21"/>
      <c r="J1007" s="21"/>
      <c r="K1007" s="22"/>
    </row>
    <row r="1008" spans="3:11" x14ac:dyDescent="0.25">
      <c r="C1008" s="21"/>
      <c r="F1008" s="21"/>
      <c r="J1008" s="21"/>
      <c r="K1008" s="22"/>
    </row>
    <row r="1009" spans="3:11" x14ac:dyDescent="0.25">
      <c r="C1009" s="21"/>
      <c r="F1009" s="21"/>
      <c r="J1009" s="21"/>
      <c r="K1009" s="22"/>
    </row>
    <row r="1010" spans="3:11" x14ac:dyDescent="0.25">
      <c r="C1010" s="21"/>
      <c r="F1010" s="21"/>
      <c r="J1010" s="21"/>
      <c r="K1010" s="22"/>
    </row>
    <row r="1011" spans="3:11" x14ac:dyDescent="0.25">
      <c r="C1011" s="21"/>
      <c r="F1011" s="21"/>
      <c r="J1011" s="21"/>
      <c r="K1011" s="22"/>
    </row>
    <row r="1012" spans="3:11" x14ac:dyDescent="0.25">
      <c r="C1012" s="21"/>
      <c r="F1012" s="21"/>
      <c r="J1012" s="21"/>
      <c r="K1012" s="22"/>
    </row>
    <row r="1013" spans="3:11" x14ac:dyDescent="0.25">
      <c r="C1013" s="21"/>
      <c r="F1013" s="21"/>
      <c r="J1013" s="21"/>
      <c r="K1013" s="22"/>
    </row>
    <row r="1014" spans="3:11" x14ac:dyDescent="0.25">
      <c r="C1014" s="21"/>
      <c r="F1014" s="21"/>
      <c r="J1014" s="21"/>
      <c r="K1014" s="22"/>
    </row>
    <row r="1015" spans="3:11" x14ac:dyDescent="0.25">
      <c r="C1015" s="21"/>
      <c r="F1015" s="21"/>
      <c r="J1015" s="21"/>
      <c r="K1015" s="22"/>
    </row>
    <row r="1016" spans="3:11" x14ac:dyDescent="0.25">
      <c r="C1016" s="21"/>
      <c r="F1016" s="21"/>
      <c r="J1016" s="21"/>
      <c r="K1016" s="22"/>
    </row>
    <row r="1017" spans="3:11" x14ac:dyDescent="0.25">
      <c r="C1017" s="21"/>
      <c r="F1017" s="21"/>
      <c r="J1017" s="21"/>
      <c r="K1017" s="22"/>
    </row>
    <row r="1018" spans="3:11" x14ac:dyDescent="0.25">
      <c r="C1018" s="21"/>
      <c r="F1018" s="21"/>
      <c r="J1018" s="21"/>
      <c r="K1018" s="22"/>
    </row>
    <row r="1019" spans="3:11" x14ac:dyDescent="0.25">
      <c r="C1019" s="21"/>
      <c r="F1019" s="21"/>
      <c r="J1019" s="21"/>
      <c r="K1019" s="22"/>
    </row>
    <row r="1020" spans="3:11" x14ac:dyDescent="0.25">
      <c r="C1020" s="21"/>
      <c r="F1020" s="21"/>
      <c r="J1020" s="21"/>
      <c r="K1020" s="22"/>
    </row>
    <row r="1021" spans="3:11" x14ac:dyDescent="0.25">
      <c r="C1021" s="21"/>
      <c r="F1021" s="21"/>
      <c r="J1021" s="21"/>
      <c r="K1021" s="22"/>
    </row>
    <row r="1022" spans="3:11" x14ac:dyDescent="0.25">
      <c r="C1022" s="21"/>
      <c r="F1022" s="21"/>
      <c r="J1022" s="21"/>
      <c r="K1022" s="22"/>
    </row>
    <row r="1023" spans="3:11" x14ac:dyDescent="0.25">
      <c r="C1023" s="21"/>
      <c r="F1023" s="21"/>
      <c r="J1023" s="21"/>
      <c r="K1023" s="22"/>
    </row>
    <row r="1024" spans="3:11" x14ac:dyDescent="0.25">
      <c r="C1024" s="21"/>
      <c r="F1024" s="21"/>
      <c r="J1024" s="21"/>
      <c r="K1024" s="22"/>
    </row>
    <row r="1025" spans="3:11" x14ac:dyDescent="0.25">
      <c r="C1025" s="21"/>
      <c r="F1025" s="21"/>
      <c r="J1025" s="21"/>
      <c r="K1025" s="22"/>
    </row>
    <row r="1026" spans="3:11" x14ac:dyDescent="0.25">
      <c r="C1026" s="21"/>
      <c r="F1026" s="21"/>
      <c r="J1026" s="21"/>
      <c r="K1026" s="22"/>
    </row>
    <row r="1027" spans="3:11" x14ac:dyDescent="0.25">
      <c r="C1027" s="21"/>
      <c r="F1027" s="21"/>
      <c r="J1027" s="21"/>
      <c r="K1027" s="22"/>
    </row>
    <row r="1028" spans="3:11" x14ac:dyDescent="0.25">
      <c r="C1028" s="21"/>
      <c r="F1028" s="21"/>
      <c r="J1028" s="21"/>
      <c r="K1028" s="22"/>
    </row>
    <row r="1029" spans="3:11" x14ac:dyDescent="0.25">
      <c r="C1029" s="21"/>
      <c r="F1029" s="21"/>
      <c r="J1029" s="21"/>
      <c r="K1029" s="22"/>
    </row>
    <row r="1030" spans="3:11" x14ac:dyDescent="0.25">
      <c r="C1030" s="21"/>
      <c r="F1030" s="21"/>
      <c r="J1030" s="21"/>
      <c r="K1030" s="22"/>
    </row>
    <row r="1031" spans="3:11" x14ac:dyDescent="0.25">
      <c r="C1031" s="21"/>
      <c r="F1031" s="21"/>
      <c r="J1031" s="21"/>
      <c r="K1031" s="22"/>
    </row>
    <row r="1032" spans="3:11" x14ac:dyDescent="0.25">
      <c r="C1032" s="21"/>
      <c r="F1032" s="21"/>
      <c r="J1032" s="21"/>
      <c r="K1032" s="22"/>
    </row>
    <row r="1033" spans="3:11" x14ac:dyDescent="0.25">
      <c r="C1033" s="21"/>
      <c r="F1033" s="21"/>
      <c r="J1033" s="21"/>
      <c r="K1033" s="22"/>
    </row>
    <row r="1034" spans="3:11" x14ac:dyDescent="0.25">
      <c r="C1034" s="21"/>
      <c r="F1034" s="21"/>
      <c r="J1034" s="21"/>
      <c r="K1034" s="22"/>
    </row>
    <row r="1035" spans="3:11" x14ac:dyDescent="0.25">
      <c r="C1035" s="21"/>
      <c r="F1035" s="21"/>
      <c r="J1035" s="21"/>
      <c r="K1035" s="22"/>
    </row>
    <row r="1036" spans="3:11" x14ac:dyDescent="0.25">
      <c r="C1036" s="21"/>
      <c r="F1036" s="21"/>
      <c r="J1036" s="21"/>
      <c r="K1036" s="22"/>
    </row>
    <row r="1037" spans="3:11" x14ac:dyDescent="0.25">
      <c r="C1037" s="21"/>
      <c r="F1037" s="21"/>
      <c r="J1037" s="21"/>
      <c r="K1037" s="22"/>
    </row>
    <row r="1038" spans="3:11" x14ac:dyDescent="0.25">
      <c r="C1038" s="21"/>
      <c r="F1038" s="21"/>
      <c r="J1038" s="21"/>
      <c r="K1038" s="22"/>
    </row>
    <row r="1039" spans="3:11" x14ac:dyDescent="0.25">
      <c r="C1039" s="21"/>
      <c r="F1039" s="21"/>
      <c r="J1039" s="21"/>
      <c r="K1039" s="22"/>
    </row>
    <row r="1040" spans="3:11" x14ac:dyDescent="0.25">
      <c r="C1040" s="21"/>
      <c r="F1040" s="21"/>
      <c r="J1040" s="21"/>
      <c r="K1040" s="22"/>
    </row>
    <row r="1041" spans="3:11" x14ac:dyDescent="0.25">
      <c r="C1041" s="21"/>
      <c r="F1041" s="21"/>
      <c r="J1041" s="21"/>
      <c r="K1041" s="22"/>
    </row>
    <row r="1042" spans="3:11" x14ac:dyDescent="0.25">
      <c r="C1042" s="21"/>
      <c r="F1042" s="21"/>
      <c r="J1042" s="21"/>
      <c r="K1042" s="22"/>
    </row>
    <row r="1043" spans="3:11" x14ac:dyDescent="0.25">
      <c r="C1043" s="21"/>
      <c r="F1043" s="21"/>
      <c r="J1043" s="21"/>
      <c r="K1043" s="22"/>
    </row>
    <row r="1044" spans="3:11" x14ac:dyDescent="0.25">
      <c r="C1044" s="21"/>
      <c r="F1044" s="21"/>
      <c r="J1044" s="21"/>
      <c r="K1044" s="22"/>
    </row>
    <row r="1045" spans="3:11" x14ac:dyDescent="0.25">
      <c r="C1045" s="21"/>
      <c r="F1045" s="21"/>
      <c r="J1045" s="21"/>
      <c r="K1045" s="22"/>
    </row>
    <row r="1046" spans="3:11" x14ac:dyDescent="0.25">
      <c r="C1046" s="21"/>
      <c r="F1046" s="21"/>
      <c r="J1046" s="21"/>
      <c r="K1046" s="22"/>
    </row>
    <row r="1047" spans="3:11" x14ac:dyDescent="0.25">
      <c r="C1047" s="21"/>
      <c r="F1047" s="21"/>
      <c r="J1047" s="21"/>
      <c r="K1047" s="22"/>
    </row>
    <row r="1048" spans="3:11" x14ac:dyDescent="0.25">
      <c r="C1048" s="21"/>
      <c r="F1048" s="21"/>
      <c r="J1048" s="21"/>
      <c r="K1048" s="22"/>
    </row>
    <row r="1049" spans="3:11" x14ac:dyDescent="0.25">
      <c r="C1049" s="21"/>
      <c r="F1049" s="21"/>
      <c r="J1049" s="21"/>
      <c r="K1049" s="22"/>
    </row>
    <row r="1050" spans="3:11" x14ac:dyDescent="0.25">
      <c r="C1050" s="21"/>
      <c r="F1050" s="21"/>
      <c r="J1050" s="21"/>
      <c r="K1050" s="22"/>
    </row>
    <row r="1051" spans="3:11" x14ac:dyDescent="0.25">
      <c r="C1051" s="21"/>
      <c r="F1051" s="21"/>
      <c r="J1051" s="21"/>
      <c r="K1051" s="22"/>
    </row>
    <row r="1052" spans="3:11" x14ac:dyDescent="0.25">
      <c r="C1052" s="21"/>
      <c r="F1052" s="21"/>
      <c r="J1052" s="21"/>
      <c r="K1052" s="22"/>
    </row>
    <row r="1053" spans="3:11" x14ac:dyDescent="0.25">
      <c r="C1053" s="21"/>
      <c r="F1053" s="21"/>
      <c r="J1053" s="21"/>
      <c r="K1053" s="22"/>
    </row>
  </sheetData>
  <mergeCells count="1">
    <mergeCell ref="A1:O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103"/>
  <sheetViews>
    <sheetView workbookViewId="0">
      <selection activeCell="F8" sqref="F8"/>
    </sheetView>
  </sheetViews>
  <sheetFormatPr defaultRowHeight="15" x14ac:dyDescent="0.25"/>
  <cols>
    <col min="1" max="1" width="7.28515625" customWidth="1"/>
    <col min="2" max="2" width="10.85546875" customWidth="1"/>
    <col min="3" max="3" width="33.85546875" customWidth="1"/>
    <col min="4" max="4" width="30.28515625" customWidth="1"/>
    <col min="5" max="5" width="13" customWidth="1"/>
    <col min="6" max="6" width="8.42578125" customWidth="1"/>
    <col min="7" max="10" width="6.7109375" customWidth="1"/>
    <col min="11" max="11" width="9.85546875" customWidth="1"/>
    <col min="12" max="15" width="6.7109375" customWidth="1"/>
  </cols>
  <sheetData>
    <row r="1" spans="1:15" ht="61.5" x14ac:dyDescent="0.25">
      <c r="A1" s="43" t="s">
        <v>70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25">
      <c r="C3" s="21"/>
      <c r="F3" s="21"/>
      <c r="J3" s="21"/>
      <c r="K3" s="22"/>
    </row>
    <row r="4" spans="1:15" ht="37.5" x14ac:dyDescent="0.25">
      <c r="A4" s="23" t="s">
        <v>18</v>
      </c>
      <c r="B4" s="24" t="s">
        <v>19</v>
      </c>
      <c r="C4" s="23" t="s">
        <v>20</v>
      </c>
      <c r="D4" s="23" t="s">
        <v>21</v>
      </c>
      <c r="E4" s="23" t="s">
        <v>22</v>
      </c>
      <c r="F4" s="24" t="s">
        <v>23</v>
      </c>
      <c r="G4" s="23" t="s">
        <v>24</v>
      </c>
      <c r="H4" s="23" t="s">
        <v>25</v>
      </c>
      <c r="I4" s="23" t="s">
        <v>26</v>
      </c>
      <c r="J4" s="24" t="s">
        <v>27</v>
      </c>
      <c r="K4" s="25" t="s">
        <v>28</v>
      </c>
      <c r="L4" s="23" t="s">
        <v>29</v>
      </c>
      <c r="M4" s="23" t="s">
        <v>30</v>
      </c>
      <c r="N4" s="23" t="s">
        <v>31</v>
      </c>
      <c r="O4" s="23" t="s">
        <v>32</v>
      </c>
    </row>
    <row r="5" spans="1:15" ht="60" customHeight="1" x14ac:dyDescent="0.25">
      <c r="A5" s="15">
        <v>2021</v>
      </c>
      <c r="B5" s="15" t="s">
        <v>5</v>
      </c>
      <c r="C5" s="34" t="s">
        <v>16</v>
      </c>
      <c r="D5" s="35" t="s">
        <v>33</v>
      </c>
      <c r="E5" s="15">
        <v>29</v>
      </c>
      <c r="F5" s="28">
        <v>29</v>
      </c>
      <c r="G5" s="15">
        <v>3</v>
      </c>
      <c r="H5" s="15">
        <v>6</v>
      </c>
      <c r="I5" s="15">
        <v>9</v>
      </c>
      <c r="J5" s="29">
        <v>18</v>
      </c>
      <c r="K5" s="30">
        <v>0.62070000000000003</v>
      </c>
      <c r="L5" s="15">
        <v>7</v>
      </c>
      <c r="M5" s="15">
        <v>4</v>
      </c>
      <c r="N5" s="15">
        <v>0</v>
      </c>
      <c r="O5" s="15">
        <v>0</v>
      </c>
    </row>
    <row r="6" spans="1:15" ht="60" customHeight="1" x14ac:dyDescent="0.25">
      <c r="A6" s="15">
        <v>2021</v>
      </c>
      <c r="B6" s="15" t="s">
        <v>5</v>
      </c>
      <c r="C6" s="34" t="s">
        <v>16</v>
      </c>
      <c r="D6" s="35" t="s">
        <v>34</v>
      </c>
      <c r="E6" s="15">
        <v>30</v>
      </c>
      <c r="F6" s="28">
        <v>29</v>
      </c>
      <c r="G6" s="15">
        <v>9</v>
      </c>
      <c r="H6" s="15">
        <v>7</v>
      </c>
      <c r="I6" s="15">
        <v>10</v>
      </c>
      <c r="J6" s="29">
        <v>26</v>
      </c>
      <c r="K6" s="30">
        <v>0.89659999999999995</v>
      </c>
      <c r="L6" s="15">
        <v>3</v>
      </c>
      <c r="M6" s="15">
        <v>0</v>
      </c>
      <c r="N6" s="15">
        <v>0</v>
      </c>
      <c r="O6" s="15">
        <v>1</v>
      </c>
    </row>
    <row r="7" spans="1:15" ht="60" customHeight="1" x14ac:dyDescent="0.25">
      <c r="A7" s="15">
        <v>2021</v>
      </c>
      <c r="B7" s="15" t="s">
        <v>5</v>
      </c>
      <c r="C7" s="34" t="s">
        <v>16</v>
      </c>
      <c r="D7" s="35" t="s">
        <v>35</v>
      </c>
      <c r="E7" s="15">
        <v>20</v>
      </c>
      <c r="F7" s="28">
        <v>13</v>
      </c>
      <c r="G7" s="15">
        <v>1</v>
      </c>
      <c r="H7" s="15">
        <v>2</v>
      </c>
      <c r="I7" s="15">
        <v>4</v>
      </c>
      <c r="J7" s="29">
        <v>7</v>
      </c>
      <c r="K7" s="30">
        <v>0.53849999999999998</v>
      </c>
      <c r="L7" s="15">
        <v>2</v>
      </c>
      <c r="M7" s="15">
        <v>4</v>
      </c>
      <c r="N7" s="15">
        <v>0</v>
      </c>
      <c r="O7" s="15">
        <v>7</v>
      </c>
    </row>
    <row r="8" spans="1:15" ht="60" customHeight="1" x14ac:dyDescent="0.25">
      <c r="A8" s="15">
        <v>2021</v>
      </c>
      <c r="B8" s="15" t="s">
        <v>5</v>
      </c>
      <c r="C8" s="34" t="s">
        <v>16</v>
      </c>
      <c r="D8" s="35" t="s">
        <v>36</v>
      </c>
      <c r="E8" s="15">
        <v>27</v>
      </c>
      <c r="F8" s="28">
        <v>26</v>
      </c>
      <c r="G8" s="15">
        <v>5</v>
      </c>
      <c r="H8" s="15">
        <v>5</v>
      </c>
      <c r="I8" s="15">
        <v>4</v>
      </c>
      <c r="J8" s="29">
        <v>14</v>
      </c>
      <c r="K8" s="30">
        <v>0.53849999999999998</v>
      </c>
      <c r="L8" s="15">
        <v>9</v>
      </c>
      <c r="M8" s="15">
        <v>3</v>
      </c>
      <c r="N8" s="15">
        <v>0</v>
      </c>
      <c r="O8" s="15">
        <v>1</v>
      </c>
    </row>
    <row r="9" spans="1:15" ht="60" customHeight="1" x14ac:dyDescent="0.25">
      <c r="A9" s="15">
        <v>2021</v>
      </c>
      <c r="B9" s="15" t="s">
        <v>5</v>
      </c>
      <c r="C9" s="34" t="s">
        <v>16</v>
      </c>
      <c r="D9" s="35" t="s">
        <v>37</v>
      </c>
      <c r="E9" s="15">
        <v>26</v>
      </c>
      <c r="F9" s="28">
        <v>25</v>
      </c>
      <c r="G9" s="15">
        <v>0</v>
      </c>
      <c r="H9" s="15">
        <v>3</v>
      </c>
      <c r="I9" s="15">
        <v>11</v>
      </c>
      <c r="J9" s="29">
        <v>14</v>
      </c>
      <c r="K9" s="30">
        <v>0.56000000000000005</v>
      </c>
      <c r="L9" s="15">
        <v>8</v>
      </c>
      <c r="M9" s="15">
        <v>3</v>
      </c>
      <c r="N9" s="15">
        <v>0</v>
      </c>
      <c r="O9" s="15">
        <v>1</v>
      </c>
    </row>
    <row r="10" spans="1:15" ht="60" customHeight="1" x14ac:dyDescent="0.25">
      <c r="A10" s="15">
        <v>2021</v>
      </c>
      <c r="B10" s="15" t="s">
        <v>5</v>
      </c>
      <c r="C10" s="34" t="s">
        <v>16</v>
      </c>
      <c r="D10" s="35" t="s">
        <v>38</v>
      </c>
      <c r="E10" s="15">
        <v>78</v>
      </c>
      <c r="F10" s="28">
        <v>74</v>
      </c>
      <c r="G10" s="15">
        <v>24</v>
      </c>
      <c r="H10" s="15">
        <v>31</v>
      </c>
      <c r="I10" s="15">
        <v>12</v>
      </c>
      <c r="J10" s="29">
        <v>67</v>
      </c>
      <c r="K10" s="30">
        <v>0.90539999999999998</v>
      </c>
      <c r="L10" s="15">
        <v>5</v>
      </c>
      <c r="M10" s="15">
        <v>2</v>
      </c>
      <c r="N10" s="15">
        <v>0</v>
      </c>
      <c r="O10" s="15">
        <v>4</v>
      </c>
    </row>
    <row r="11" spans="1:15" ht="60" customHeight="1" x14ac:dyDescent="0.25">
      <c r="A11" s="15">
        <v>2021</v>
      </c>
      <c r="B11" s="15" t="s">
        <v>5</v>
      </c>
      <c r="C11" s="34" t="s">
        <v>16</v>
      </c>
      <c r="D11" s="35" t="s">
        <v>39</v>
      </c>
      <c r="E11" s="15">
        <v>34</v>
      </c>
      <c r="F11" s="28">
        <v>32</v>
      </c>
      <c r="G11" s="15">
        <v>0</v>
      </c>
      <c r="H11" s="15">
        <v>1</v>
      </c>
      <c r="I11" s="15">
        <v>7</v>
      </c>
      <c r="J11" s="29">
        <v>8</v>
      </c>
      <c r="K11" s="30">
        <v>0.25</v>
      </c>
      <c r="L11" s="15">
        <v>12</v>
      </c>
      <c r="M11" s="15">
        <v>11</v>
      </c>
      <c r="N11" s="15">
        <v>1</v>
      </c>
      <c r="O11" s="15">
        <v>2</v>
      </c>
    </row>
    <row r="12" spans="1:15" ht="60" customHeight="1" x14ac:dyDescent="0.25">
      <c r="A12" s="15">
        <v>2021</v>
      </c>
      <c r="B12" s="15" t="s">
        <v>5</v>
      </c>
      <c r="C12" s="34" t="s">
        <v>16</v>
      </c>
      <c r="D12" s="35" t="s">
        <v>40</v>
      </c>
      <c r="E12" s="15">
        <v>27</v>
      </c>
      <c r="F12" s="28">
        <v>26</v>
      </c>
      <c r="G12" s="15">
        <v>2</v>
      </c>
      <c r="H12" s="15">
        <v>15</v>
      </c>
      <c r="I12" s="15">
        <v>8</v>
      </c>
      <c r="J12" s="29">
        <v>25</v>
      </c>
      <c r="K12" s="30">
        <v>0.96150000000000002</v>
      </c>
      <c r="L12" s="15">
        <v>1</v>
      </c>
      <c r="M12" s="15">
        <v>0</v>
      </c>
      <c r="N12" s="15">
        <v>0</v>
      </c>
      <c r="O12" s="15">
        <v>1</v>
      </c>
    </row>
    <row r="13" spans="1:15" ht="60" customHeight="1" x14ac:dyDescent="0.25">
      <c r="A13" s="15">
        <v>2021</v>
      </c>
      <c r="B13" s="15" t="s">
        <v>5</v>
      </c>
      <c r="C13" s="34" t="s">
        <v>16</v>
      </c>
      <c r="D13" s="35" t="s">
        <v>41</v>
      </c>
      <c r="E13" s="15">
        <v>48</v>
      </c>
      <c r="F13" s="28">
        <v>43</v>
      </c>
      <c r="G13" s="15">
        <v>9</v>
      </c>
      <c r="H13" s="15">
        <v>11</v>
      </c>
      <c r="I13" s="15">
        <v>15</v>
      </c>
      <c r="J13" s="29">
        <v>35</v>
      </c>
      <c r="K13" s="30">
        <v>0.81399999999999995</v>
      </c>
      <c r="L13" s="15">
        <v>7</v>
      </c>
      <c r="M13" s="15">
        <v>1</v>
      </c>
      <c r="N13" s="15">
        <v>0</v>
      </c>
      <c r="O13" s="15">
        <v>5</v>
      </c>
    </row>
    <row r="14" spans="1:15" ht="60" customHeight="1" x14ac:dyDescent="0.25">
      <c r="A14" s="15">
        <v>2021</v>
      </c>
      <c r="B14" s="15" t="s">
        <v>5</v>
      </c>
      <c r="C14" s="34" t="s">
        <v>16</v>
      </c>
      <c r="D14" s="35" t="s">
        <v>42</v>
      </c>
      <c r="E14" s="15">
        <v>28</v>
      </c>
      <c r="F14" s="28">
        <v>23</v>
      </c>
      <c r="G14" s="15">
        <v>12</v>
      </c>
      <c r="H14" s="15">
        <v>8</v>
      </c>
      <c r="I14" s="15">
        <v>2</v>
      </c>
      <c r="J14" s="29">
        <v>22</v>
      </c>
      <c r="K14" s="30">
        <v>0.95650000000000002</v>
      </c>
      <c r="L14" s="15">
        <v>1</v>
      </c>
      <c r="M14" s="15">
        <v>0</v>
      </c>
      <c r="N14" s="15">
        <v>0</v>
      </c>
      <c r="O14" s="15">
        <v>5</v>
      </c>
    </row>
    <row r="15" spans="1:15" ht="60" customHeight="1" x14ac:dyDescent="0.25">
      <c r="A15" s="15">
        <v>2021</v>
      </c>
      <c r="B15" s="15" t="s">
        <v>5</v>
      </c>
      <c r="C15" s="34" t="s">
        <v>16</v>
      </c>
      <c r="D15" s="35" t="s">
        <v>43</v>
      </c>
      <c r="E15" s="15">
        <v>78</v>
      </c>
      <c r="F15" s="28">
        <v>74</v>
      </c>
      <c r="G15" s="15">
        <v>23</v>
      </c>
      <c r="H15" s="15">
        <v>24</v>
      </c>
      <c r="I15" s="15">
        <v>13</v>
      </c>
      <c r="J15" s="29">
        <v>60</v>
      </c>
      <c r="K15" s="30">
        <v>0.81079999999999997</v>
      </c>
      <c r="L15" s="15">
        <v>11</v>
      </c>
      <c r="M15" s="15">
        <v>3</v>
      </c>
      <c r="N15" s="15">
        <v>0</v>
      </c>
      <c r="O15" s="15">
        <v>4</v>
      </c>
    </row>
    <row r="16" spans="1:15" ht="60" customHeight="1" x14ac:dyDescent="0.25">
      <c r="A16" s="15">
        <v>2021</v>
      </c>
      <c r="B16" s="15" t="s">
        <v>5</v>
      </c>
      <c r="C16" s="34" t="s">
        <v>16</v>
      </c>
      <c r="D16" s="35" t="s">
        <v>44</v>
      </c>
      <c r="E16" s="15">
        <v>14</v>
      </c>
      <c r="F16" s="28">
        <v>11</v>
      </c>
      <c r="G16" s="15">
        <v>0</v>
      </c>
      <c r="H16" s="15">
        <v>3</v>
      </c>
      <c r="I16" s="15">
        <v>4</v>
      </c>
      <c r="J16" s="29">
        <v>7</v>
      </c>
      <c r="K16" s="30">
        <v>0.63639999999999997</v>
      </c>
      <c r="L16" s="15">
        <v>0</v>
      </c>
      <c r="M16" s="15">
        <v>0</v>
      </c>
      <c r="N16" s="15">
        <v>0</v>
      </c>
      <c r="O16" s="15">
        <v>7</v>
      </c>
    </row>
    <row r="17" spans="1:15" ht="60" customHeight="1" x14ac:dyDescent="0.25">
      <c r="A17" s="15">
        <v>2021</v>
      </c>
      <c r="B17" s="15" t="s">
        <v>5</v>
      </c>
      <c r="C17" s="34" t="s">
        <v>16</v>
      </c>
      <c r="D17" s="35" t="s">
        <v>45</v>
      </c>
      <c r="E17" s="15">
        <v>28</v>
      </c>
      <c r="F17" s="28">
        <v>26</v>
      </c>
      <c r="G17" s="15">
        <v>15</v>
      </c>
      <c r="H17" s="15">
        <v>8</v>
      </c>
      <c r="I17" s="15">
        <v>3</v>
      </c>
      <c r="J17" s="29">
        <v>26</v>
      </c>
      <c r="K17" s="30">
        <v>1</v>
      </c>
      <c r="L17" s="15">
        <v>0</v>
      </c>
      <c r="M17" s="15">
        <v>0</v>
      </c>
      <c r="N17" s="15">
        <v>0</v>
      </c>
      <c r="O17" s="15">
        <v>2</v>
      </c>
    </row>
    <row r="18" spans="1:15" ht="60" customHeight="1" x14ac:dyDescent="0.25">
      <c r="A18" s="15">
        <v>2021</v>
      </c>
      <c r="B18" s="15" t="s">
        <v>5</v>
      </c>
      <c r="C18" s="34" t="s">
        <v>16</v>
      </c>
      <c r="D18" s="35" t="s">
        <v>46</v>
      </c>
      <c r="E18" s="15">
        <v>26</v>
      </c>
      <c r="F18" s="28">
        <v>26</v>
      </c>
      <c r="G18" s="15">
        <v>10</v>
      </c>
      <c r="H18" s="15">
        <v>3</v>
      </c>
      <c r="I18" s="15">
        <v>9</v>
      </c>
      <c r="J18" s="29">
        <v>22</v>
      </c>
      <c r="K18" s="30">
        <v>0.84619999999999995</v>
      </c>
      <c r="L18" s="15">
        <v>3</v>
      </c>
      <c r="M18" s="15">
        <v>1</v>
      </c>
      <c r="N18" s="15">
        <v>0</v>
      </c>
      <c r="O18" s="15">
        <v>0</v>
      </c>
    </row>
    <row r="19" spans="1:15" ht="60" customHeight="1" x14ac:dyDescent="0.25">
      <c r="A19" s="15">
        <v>2021</v>
      </c>
      <c r="B19" s="15" t="s">
        <v>5</v>
      </c>
      <c r="C19" s="34" t="s">
        <v>16</v>
      </c>
      <c r="D19" s="35" t="s">
        <v>47</v>
      </c>
      <c r="E19" s="15">
        <v>26</v>
      </c>
      <c r="F19" s="28">
        <v>24</v>
      </c>
      <c r="G19" s="15">
        <v>1</v>
      </c>
      <c r="H19" s="15">
        <v>6</v>
      </c>
      <c r="I19" s="15">
        <v>11</v>
      </c>
      <c r="J19" s="29">
        <v>18</v>
      </c>
      <c r="K19" s="30">
        <v>0.75</v>
      </c>
      <c r="L19" s="15">
        <v>5</v>
      </c>
      <c r="M19" s="15">
        <v>0</v>
      </c>
      <c r="N19" s="15">
        <v>0</v>
      </c>
      <c r="O19" s="15">
        <v>3</v>
      </c>
    </row>
    <row r="20" spans="1:15" ht="60" customHeight="1" x14ac:dyDescent="0.25">
      <c r="A20" s="15">
        <v>2021</v>
      </c>
      <c r="B20" s="15" t="s">
        <v>5</v>
      </c>
      <c r="C20" s="34" t="s">
        <v>16</v>
      </c>
      <c r="D20" s="35" t="s">
        <v>48</v>
      </c>
      <c r="E20" s="15">
        <v>33</v>
      </c>
      <c r="F20" s="28">
        <v>31</v>
      </c>
      <c r="G20" s="15">
        <v>4</v>
      </c>
      <c r="H20" s="15">
        <v>17</v>
      </c>
      <c r="I20" s="15">
        <v>6</v>
      </c>
      <c r="J20" s="29">
        <v>27</v>
      </c>
      <c r="K20" s="30">
        <v>0.871</v>
      </c>
      <c r="L20" s="15">
        <v>3</v>
      </c>
      <c r="M20" s="15">
        <v>0</v>
      </c>
      <c r="N20" s="15">
        <v>0</v>
      </c>
      <c r="O20" s="15">
        <v>3</v>
      </c>
    </row>
    <row r="21" spans="1:15" ht="60" customHeight="1" x14ac:dyDescent="0.25">
      <c r="A21" s="15">
        <v>2021</v>
      </c>
      <c r="B21" s="15" t="s">
        <v>5</v>
      </c>
      <c r="C21" s="34" t="s">
        <v>16</v>
      </c>
      <c r="D21" s="35" t="s">
        <v>49</v>
      </c>
      <c r="E21" s="15">
        <v>25</v>
      </c>
      <c r="F21" s="28">
        <v>22</v>
      </c>
      <c r="G21" s="15">
        <v>1</v>
      </c>
      <c r="H21" s="15">
        <v>1</v>
      </c>
      <c r="I21" s="15">
        <v>11</v>
      </c>
      <c r="J21" s="29">
        <v>13</v>
      </c>
      <c r="K21" s="30">
        <v>0.59089999999999998</v>
      </c>
      <c r="L21" s="15">
        <v>8</v>
      </c>
      <c r="M21" s="15">
        <v>1</v>
      </c>
      <c r="N21" s="15">
        <v>0</v>
      </c>
      <c r="O21" s="15">
        <v>3</v>
      </c>
    </row>
    <row r="22" spans="1:15" ht="60" customHeight="1" x14ac:dyDescent="0.25">
      <c r="A22" s="15">
        <v>2021</v>
      </c>
      <c r="B22" s="15" t="s">
        <v>5</v>
      </c>
      <c r="C22" s="34" t="s">
        <v>16</v>
      </c>
      <c r="D22" s="35" t="s">
        <v>50</v>
      </c>
      <c r="E22" s="15">
        <v>29</v>
      </c>
      <c r="F22" s="28">
        <v>25</v>
      </c>
      <c r="G22" s="15">
        <v>1</v>
      </c>
      <c r="H22" s="15">
        <v>5</v>
      </c>
      <c r="I22" s="15">
        <v>3</v>
      </c>
      <c r="J22" s="29">
        <v>9</v>
      </c>
      <c r="K22" s="30">
        <v>0.36</v>
      </c>
      <c r="L22" s="15">
        <v>7</v>
      </c>
      <c r="M22" s="15">
        <v>8</v>
      </c>
      <c r="N22" s="15">
        <v>1</v>
      </c>
      <c r="O22" s="15">
        <v>4</v>
      </c>
    </row>
    <row r="23" spans="1:15" ht="60" customHeight="1" x14ac:dyDescent="0.25">
      <c r="A23" s="15">
        <v>2021</v>
      </c>
      <c r="B23" s="15" t="s">
        <v>5</v>
      </c>
      <c r="C23" s="34" t="s">
        <v>16</v>
      </c>
      <c r="D23" s="35" t="s">
        <v>58</v>
      </c>
      <c r="E23" s="15">
        <v>9</v>
      </c>
      <c r="F23" s="28">
        <v>5</v>
      </c>
      <c r="G23" s="15">
        <v>2</v>
      </c>
      <c r="H23" s="15">
        <v>1</v>
      </c>
      <c r="I23" s="15">
        <v>2</v>
      </c>
      <c r="J23" s="29">
        <v>5</v>
      </c>
      <c r="K23" s="30">
        <v>1</v>
      </c>
      <c r="L23" s="15">
        <v>0</v>
      </c>
      <c r="M23" s="15">
        <v>0</v>
      </c>
      <c r="N23" s="15">
        <v>0</v>
      </c>
      <c r="O23" s="15">
        <v>4</v>
      </c>
    </row>
    <row r="24" spans="1:15" ht="60" customHeight="1" x14ac:dyDescent="0.25">
      <c r="A24" s="15">
        <v>2021</v>
      </c>
      <c r="B24" s="15" t="s">
        <v>5</v>
      </c>
      <c r="C24" s="34" t="s">
        <v>16</v>
      </c>
      <c r="D24" s="35" t="s">
        <v>51</v>
      </c>
      <c r="E24" s="15">
        <v>9</v>
      </c>
      <c r="F24" s="28">
        <v>5</v>
      </c>
      <c r="G24" s="15">
        <v>0</v>
      </c>
      <c r="H24" s="15">
        <v>0</v>
      </c>
      <c r="I24" s="15">
        <v>4</v>
      </c>
      <c r="J24" s="29">
        <v>4</v>
      </c>
      <c r="K24" s="30">
        <v>0.8</v>
      </c>
      <c r="L24" s="15">
        <v>1</v>
      </c>
      <c r="M24" s="15">
        <v>0</v>
      </c>
      <c r="N24" s="15">
        <v>0</v>
      </c>
      <c r="O24" s="15">
        <v>4</v>
      </c>
    </row>
    <row r="25" spans="1:15" ht="18.75" x14ac:dyDescent="0.25">
      <c r="A25" s="31" t="s">
        <v>71</v>
      </c>
      <c r="B25" s="31" t="s">
        <v>5</v>
      </c>
      <c r="C25" s="32" t="s">
        <v>16</v>
      </c>
      <c r="D25" s="32" t="str">
        <f>"TOTAL"</f>
        <v>TOTAL</v>
      </c>
      <c r="E25" s="37">
        <f>SUBTOTAL(109,[1]!Table12[Registered])</f>
        <v>624</v>
      </c>
      <c r="F25" s="31">
        <f>SUBTOTAL(109,[1]!Table12[Wrote])</f>
        <v>569</v>
      </c>
      <c r="G25" s="37">
        <f>SUBTOTAL(109,[1]!Table12[I])</f>
        <v>122</v>
      </c>
      <c r="H25" s="37">
        <f>SUBTOTAL(109,[1]!Table12[II])</f>
        <v>157</v>
      </c>
      <c r="I25" s="37">
        <f>SUBTOTAL(109,[1]!Table12[III])</f>
        <v>148</v>
      </c>
      <c r="J25" s="31">
        <f>SUBTOTAL(109,[1]!Table12[Total         I-III])</f>
        <v>427</v>
      </c>
      <c r="K25" s="33">
        <f>IF([1]!Table12[[#Totals],[Wrote]]&lt;&gt;0,[1]!Table12[[#Totals],[Total         I-III]]/[1]!Table12[[#Totals],[Wrote]],0%)</f>
        <v>0.75043936731107208</v>
      </c>
      <c r="L25" s="37">
        <f>SUBTOTAL(109,[1]!Table12[IV])</f>
        <v>93</v>
      </c>
      <c r="M25" s="37">
        <f>SUBTOTAL(109,[1]!Table12[V])</f>
        <v>41</v>
      </c>
      <c r="N25" s="37">
        <f>SUBTOTAL(109,[1]!Table12[VI])</f>
        <v>2</v>
      </c>
      <c r="O25" s="37">
        <f>SUBTOTAL(109,[1]!Table12[Other])</f>
        <v>61</v>
      </c>
    </row>
    <row r="26" spans="1:15" x14ac:dyDescent="0.25">
      <c r="C26" s="21"/>
      <c r="F26" s="21"/>
      <c r="J26" s="21"/>
      <c r="K26" s="22"/>
    </row>
    <row r="27" spans="1:15" x14ac:dyDescent="0.25">
      <c r="C27" s="21"/>
      <c r="F27" s="21"/>
      <c r="J27" s="21"/>
      <c r="K27" s="22"/>
    </row>
    <row r="28" spans="1:15" x14ac:dyDescent="0.25">
      <c r="C28" s="21"/>
      <c r="F28" s="21"/>
      <c r="J28" s="21"/>
      <c r="K28" s="22"/>
    </row>
    <row r="29" spans="1:15" x14ac:dyDescent="0.25">
      <c r="C29" s="21"/>
      <c r="F29" s="21"/>
      <c r="J29" s="21"/>
      <c r="K29" s="22"/>
    </row>
    <row r="30" spans="1:15" x14ac:dyDescent="0.25">
      <c r="C30" s="21"/>
      <c r="F30" s="21"/>
      <c r="J30" s="21"/>
      <c r="K30" s="22"/>
    </row>
    <row r="31" spans="1:15" x14ac:dyDescent="0.25">
      <c r="C31" s="21"/>
      <c r="F31" s="21"/>
      <c r="J31" s="21"/>
      <c r="K31" s="22"/>
    </row>
    <row r="32" spans="1:15" x14ac:dyDescent="0.25">
      <c r="C32" s="21"/>
      <c r="F32" s="21"/>
      <c r="J32" s="21"/>
      <c r="K32" s="22"/>
    </row>
    <row r="33" spans="3:11" x14ac:dyDescent="0.25">
      <c r="C33" s="21"/>
      <c r="F33" s="21"/>
      <c r="J33" s="21"/>
      <c r="K33" s="22"/>
    </row>
    <row r="34" spans="3:11" x14ac:dyDescent="0.25">
      <c r="C34" s="21"/>
      <c r="F34" s="21"/>
      <c r="J34" s="21"/>
      <c r="K34" s="22"/>
    </row>
    <row r="35" spans="3:11" x14ac:dyDescent="0.25">
      <c r="C35" s="21"/>
      <c r="F35" s="21"/>
      <c r="J35" s="21"/>
      <c r="K35" s="22"/>
    </row>
    <row r="36" spans="3:11" x14ac:dyDescent="0.25">
      <c r="C36" s="21"/>
      <c r="F36" s="21"/>
      <c r="J36" s="21"/>
      <c r="K36" s="22"/>
    </row>
    <row r="37" spans="3:11" x14ac:dyDescent="0.25">
      <c r="C37" s="21"/>
      <c r="F37" s="21"/>
      <c r="J37" s="21"/>
      <c r="K37" s="22"/>
    </row>
    <row r="38" spans="3:11" x14ac:dyDescent="0.25">
      <c r="C38" s="21"/>
      <c r="F38" s="21"/>
      <c r="J38" s="21"/>
      <c r="K38" s="22"/>
    </row>
    <row r="39" spans="3:11" x14ac:dyDescent="0.25">
      <c r="C39" s="21"/>
      <c r="F39" s="21"/>
      <c r="J39" s="21"/>
      <c r="K39" s="22"/>
    </row>
    <row r="40" spans="3:11" x14ac:dyDescent="0.25">
      <c r="C40" s="21"/>
      <c r="F40" s="21"/>
      <c r="J40" s="21"/>
      <c r="K40" s="22"/>
    </row>
    <row r="41" spans="3:11" x14ac:dyDescent="0.25">
      <c r="C41" s="21"/>
      <c r="F41" s="21"/>
      <c r="J41" s="21"/>
      <c r="K41" s="22"/>
    </row>
    <row r="42" spans="3:11" x14ac:dyDescent="0.25">
      <c r="C42" s="21"/>
      <c r="F42" s="21"/>
      <c r="J42" s="21"/>
      <c r="K42" s="22"/>
    </row>
    <row r="43" spans="3:11" x14ac:dyDescent="0.25">
      <c r="C43" s="21"/>
      <c r="F43" s="21"/>
      <c r="J43" s="21"/>
      <c r="K43" s="22"/>
    </row>
    <row r="44" spans="3:11" x14ac:dyDescent="0.25">
      <c r="C44" s="21"/>
      <c r="F44" s="21"/>
      <c r="J44" s="21"/>
      <c r="K44" s="22"/>
    </row>
    <row r="45" spans="3:11" x14ac:dyDescent="0.25">
      <c r="C45" s="21"/>
      <c r="F45" s="21"/>
      <c r="J45" s="21"/>
      <c r="K45" s="22"/>
    </row>
    <row r="46" spans="3:11" x14ac:dyDescent="0.25">
      <c r="C46" s="21"/>
      <c r="F46" s="21"/>
      <c r="J46" s="21"/>
      <c r="K46" s="22"/>
    </row>
    <row r="47" spans="3:11" x14ac:dyDescent="0.25">
      <c r="C47" s="21"/>
      <c r="F47" s="21"/>
      <c r="J47" s="21"/>
      <c r="K47" s="22"/>
    </row>
    <row r="48" spans="3:11" x14ac:dyDescent="0.25">
      <c r="C48" s="21"/>
      <c r="F48" s="21"/>
      <c r="J48" s="21"/>
      <c r="K48" s="22"/>
    </row>
    <row r="49" spans="3:11" x14ac:dyDescent="0.25">
      <c r="C49" s="21"/>
      <c r="F49" s="21"/>
      <c r="J49" s="21"/>
      <c r="K49" s="22"/>
    </row>
    <row r="50" spans="3:11" x14ac:dyDescent="0.25">
      <c r="C50" s="21"/>
      <c r="F50" s="21"/>
      <c r="J50" s="21"/>
      <c r="K50" s="22"/>
    </row>
    <row r="51" spans="3:11" x14ac:dyDescent="0.25">
      <c r="C51" s="21"/>
      <c r="F51" s="21"/>
      <c r="J51" s="21"/>
      <c r="K51" s="22"/>
    </row>
    <row r="52" spans="3:11" x14ac:dyDescent="0.25">
      <c r="C52" s="21"/>
      <c r="F52" s="21"/>
      <c r="J52" s="21"/>
      <c r="K52" s="22"/>
    </row>
    <row r="53" spans="3:11" x14ac:dyDescent="0.25">
      <c r="C53" s="21"/>
      <c r="F53" s="21"/>
      <c r="J53" s="21"/>
      <c r="K53" s="22"/>
    </row>
    <row r="54" spans="3:11" x14ac:dyDescent="0.25">
      <c r="C54" s="21"/>
      <c r="F54" s="21"/>
      <c r="J54" s="21"/>
      <c r="K54" s="22"/>
    </row>
    <row r="55" spans="3:11" x14ac:dyDescent="0.25">
      <c r="C55" s="21"/>
      <c r="F55" s="21"/>
      <c r="J55" s="21"/>
      <c r="K55" s="22"/>
    </row>
    <row r="56" spans="3:11" x14ac:dyDescent="0.25">
      <c r="C56" s="21"/>
      <c r="F56" s="21"/>
      <c r="J56" s="21"/>
      <c r="K56" s="22"/>
    </row>
    <row r="57" spans="3:11" x14ac:dyDescent="0.25">
      <c r="C57" s="21"/>
      <c r="F57" s="21"/>
      <c r="J57" s="21"/>
      <c r="K57" s="22"/>
    </row>
    <row r="58" spans="3:11" x14ac:dyDescent="0.25">
      <c r="C58" s="21"/>
      <c r="F58" s="21"/>
      <c r="J58" s="21"/>
      <c r="K58" s="22"/>
    </row>
    <row r="59" spans="3:11" x14ac:dyDescent="0.25">
      <c r="C59" s="21"/>
      <c r="F59" s="21"/>
      <c r="J59" s="21"/>
      <c r="K59" s="22"/>
    </row>
    <row r="60" spans="3:11" x14ac:dyDescent="0.25">
      <c r="C60" s="21"/>
      <c r="F60" s="21"/>
      <c r="J60" s="21"/>
      <c r="K60" s="22"/>
    </row>
    <row r="61" spans="3:11" x14ac:dyDescent="0.25">
      <c r="C61" s="21"/>
      <c r="F61" s="21"/>
      <c r="J61" s="21"/>
      <c r="K61" s="22"/>
    </row>
    <row r="62" spans="3:11" x14ac:dyDescent="0.25">
      <c r="C62" s="21"/>
      <c r="F62" s="21"/>
      <c r="J62" s="21"/>
      <c r="K62" s="22"/>
    </row>
    <row r="63" spans="3:11" x14ac:dyDescent="0.25">
      <c r="C63" s="21"/>
      <c r="F63" s="21"/>
      <c r="J63" s="21"/>
      <c r="K63" s="22"/>
    </row>
    <row r="64" spans="3:11" x14ac:dyDescent="0.25">
      <c r="C64" s="21"/>
      <c r="F64" s="21"/>
      <c r="J64" s="21"/>
      <c r="K64" s="22"/>
    </row>
    <row r="65" spans="3:11" x14ac:dyDescent="0.25">
      <c r="C65" s="21"/>
      <c r="F65" s="21"/>
      <c r="J65" s="21"/>
      <c r="K65" s="22"/>
    </row>
    <row r="66" spans="3:11" x14ac:dyDescent="0.25">
      <c r="C66" s="21"/>
      <c r="F66" s="21"/>
      <c r="J66" s="21"/>
      <c r="K66" s="22"/>
    </row>
    <row r="67" spans="3:11" x14ac:dyDescent="0.25">
      <c r="C67" s="21"/>
      <c r="F67" s="21"/>
      <c r="J67" s="21"/>
      <c r="K67" s="22"/>
    </row>
    <row r="68" spans="3:11" x14ac:dyDescent="0.25">
      <c r="C68" s="21"/>
      <c r="F68" s="21"/>
      <c r="J68" s="21"/>
      <c r="K68" s="22"/>
    </row>
    <row r="69" spans="3:11" x14ac:dyDescent="0.25">
      <c r="C69" s="21"/>
      <c r="F69" s="21"/>
      <c r="J69" s="21"/>
      <c r="K69" s="22"/>
    </row>
    <row r="70" spans="3:11" x14ac:dyDescent="0.25">
      <c r="C70" s="21"/>
      <c r="F70" s="21"/>
      <c r="J70" s="21"/>
      <c r="K70" s="22"/>
    </row>
    <row r="71" spans="3:11" x14ac:dyDescent="0.25">
      <c r="C71" s="21"/>
      <c r="F71" s="21"/>
      <c r="J71" s="21"/>
      <c r="K71" s="22"/>
    </row>
    <row r="72" spans="3:11" x14ac:dyDescent="0.25">
      <c r="C72" s="21"/>
      <c r="F72" s="21"/>
      <c r="J72" s="21"/>
      <c r="K72" s="22"/>
    </row>
    <row r="73" spans="3:11" x14ac:dyDescent="0.25">
      <c r="C73" s="21"/>
      <c r="F73" s="21"/>
      <c r="J73" s="21"/>
      <c r="K73" s="22"/>
    </row>
    <row r="74" spans="3:11" x14ac:dyDescent="0.25">
      <c r="C74" s="21"/>
      <c r="F74" s="21"/>
      <c r="J74" s="21"/>
      <c r="K74" s="22"/>
    </row>
    <row r="75" spans="3:11" x14ac:dyDescent="0.25">
      <c r="C75" s="21"/>
      <c r="F75" s="21"/>
      <c r="J75" s="21"/>
      <c r="K75" s="22"/>
    </row>
    <row r="76" spans="3:11" x14ac:dyDescent="0.25">
      <c r="C76" s="21"/>
      <c r="F76" s="21"/>
      <c r="J76" s="21"/>
      <c r="K76" s="22"/>
    </row>
    <row r="77" spans="3:11" x14ac:dyDescent="0.25">
      <c r="C77" s="21"/>
      <c r="F77" s="21"/>
      <c r="J77" s="21"/>
      <c r="K77" s="22"/>
    </row>
    <row r="78" spans="3:11" x14ac:dyDescent="0.25">
      <c r="C78" s="21"/>
      <c r="F78" s="21"/>
      <c r="J78" s="21"/>
      <c r="K78" s="22"/>
    </row>
    <row r="79" spans="3:11" x14ac:dyDescent="0.25">
      <c r="C79" s="21"/>
      <c r="F79" s="21"/>
      <c r="J79" s="21"/>
      <c r="K79" s="22"/>
    </row>
    <row r="80" spans="3:11" x14ac:dyDescent="0.25">
      <c r="C80" s="21"/>
      <c r="F80" s="21"/>
      <c r="J80" s="21"/>
      <c r="K80" s="22"/>
    </row>
    <row r="81" spans="3:11" x14ac:dyDescent="0.25">
      <c r="C81" s="21"/>
      <c r="F81" s="21"/>
      <c r="J81" s="21"/>
      <c r="K81" s="22"/>
    </row>
    <row r="82" spans="3:11" x14ac:dyDescent="0.25">
      <c r="C82" s="21"/>
      <c r="F82" s="21"/>
      <c r="J82" s="21"/>
      <c r="K82" s="22"/>
    </row>
    <row r="83" spans="3:11" x14ac:dyDescent="0.25">
      <c r="C83" s="21"/>
      <c r="F83" s="21"/>
      <c r="J83" s="21"/>
      <c r="K83" s="22"/>
    </row>
    <row r="84" spans="3:11" x14ac:dyDescent="0.25">
      <c r="C84" s="21"/>
      <c r="F84" s="21"/>
      <c r="J84" s="21"/>
      <c r="K84" s="22"/>
    </row>
    <row r="85" spans="3:11" x14ac:dyDescent="0.25">
      <c r="C85" s="21"/>
      <c r="F85" s="21"/>
      <c r="J85" s="21"/>
      <c r="K85" s="22"/>
    </row>
    <row r="86" spans="3:11" x14ac:dyDescent="0.25">
      <c r="C86" s="21"/>
      <c r="F86" s="21"/>
      <c r="J86" s="21"/>
      <c r="K86" s="22"/>
    </row>
    <row r="87" spans="3:11" x14ac:dyDescent="0.25">
      <c r="C87" s="21"/>
      <c r="F87" s="21"/>
      <c r="J87" s="21"/>
      <c r="K87" s="22"/>
    </row>
    <row r="88" spans="3:11" x14ac:dyDescent="0.25">
      <c r="C88" s="21"/>
      <c r="F88" s="21"/>
      <c r="J88" s="21"/>
      <c r="K88" s="22"/>
    </row>
    <row r="89" spans="3:11" x14ac:dyDescent="0.25">
      <c r="C89" s="21"/>
      <c r="F89" s="21"/>
      <c r="J89" s="21"/>
      <c r="K89" s="22"/>
    </row>
    <row r="90" spans="3:11" x14ac:dyDescent="0.25">
      <c r="C90" s="21"/>
      <c r="F90" s="21"/>
      <c r="J90" s="21"/>
      <c r="K90" s="22"/>
    </row>
    <row r="91" spans="3:11" x14ac:dyDescent="0.25">
      <c r="C91" s="21"/>
      <c r="F91" s="21"/>
      <c r="J91" s="21"/>
      <c r="K91" s="22"/>
    </row>
    <row r="92" spans="3:11" x14ac:dyDescent="0.25">
      <c r="C92" s="21"/>
      <c r="F92" s="21"/>
      <c r="J92" s="21"/>
      <c r="K92" s="22"/>
    </row>
    <row r="93" spans="3:11" x14ac:dyDescent="0.25">
      <c r="C93" s="21"/>
      <c r="F93" s="21"/>
      <c r="J93" s="21"/>
      <c r="K93" s="22"/>
    </row>
    <row r="94" spans="3:11" x14ac:dyDescent="0.25">
      <c r="C94" s="21"/>
      <c r="F94" s="21"/>
      <c r="J94" s="21"/>
      <c r="K94" s="22"/>
    </row>
    <row r="95" spans="3:11" x14ac:dyDescent="0.25">
      <c r="C95" s="21"/>
      <c r="F95" s="21"/>
      <c r="J95" s="21"/>
      <c r="K95" s="22"/>
    </row>
    <row r="96" spans="3:11" x14ac:dyDescent="0.25">
      <c r="C96" s="21"/>
      <c r="F96" s="21"/>
      <c r="J96" s="21"/>
      <c r="K96" s="22"/>
    </row>
    <row r="97" spans="3:11" x14ac:dyDescent="0.25">
      <c r="C97" s="21"/>
      <c r="F97" s="21"/>
      <c r="J97" s="21"/>
      <c r="K97" s="22"/>
    </row>
    <row r="98" spans="3:11" x14ac:dyDescent="0.25">
      <c r="C98" s="21"/>
      <c r="F98" s="21"/>
      <c r="J98" s="21"/>
      <c r="K98" s="22"/>
    </row>
    <row r="99" spans="3:11" x14ac:dyDescent="0.25">
      <c r="C99" s="21"/>
      <c r="F99" s="21"/>
      <c r="J99" s="21"/>
      <c r="K99" s="22"/>
    </row>
    <row r="100" spans="3:11" x14ac:dyDescent="0.25">
      <c r="C100" s="21"/>
      <c r="F100" s="21"/>
      <c r="J100" s="21"/>
      <c r="K100" s="22"/>
    </row>
    <row r="101" spans="3:11" x14ac:dyDescent="0.25">
      <c r="C101" s="21"/>
      <c r="F101" s="21"/>
      <c r="J101" s="21"/>
      <c r="K101" s="22"/>
    </row>
    <row r="102" spans="3:11" x14ac:dyDescent="0.25">
      <c r="C102" s="21"/>
      <c r="F102" s="21"/>
      <c r="J102" s="21"/>
      <c r="K102" s="22"/>
    </row>
    <row r="103" spans="3:11" x14ac:dyDescent="0.25">
      <c r="C103" s="21"/>
      <c r="F103" s="21"/>
      <c r="J103" s="21"/>
      <c r="K103" s="22"/>
    </row>
    <row r="104" spans="3:11" x14ac:dyDescent="0.25">
      <c r="C104" s="21"/>
      <c r="F104" s="21"/>
      <c r="J104" s="21"/>
      <c r="K104" s="22"/>
    </row>
    <row r="105" spans="3:11" x14ac:dyDescent="0.25">
      <c r="C105" s="21"/>
      <c r="F105" s="21"/>
      <c r="J105" s="21"/>
      <c r="K105" s="22"/>
    </row>
    <row r="106" spans="3:11" x14ac:dyDescent="0.25">
      <c r="C106" s="21"/>
      <c r="F106" s="21"/>
      <c r="J106" s="21"/>
      <c r="K106" s="22"/>
    </row>
    <row r="107" spans="3:11" x14ac:dyDescent="0.25">
      <c r="C107" s="21"/>
      <c r="F107" s="21"/>
      <c r="J107" s="21"/>
      <c r="K107" s="22"/>
    </row>
    <row r="108" spans="3:11" x14ac:dyDescent="0.25">
      <c r="C108" s="21"/>
      <c r="F108" s="21"/>
      <c r="J108" s="21"/>
      <c r="K108" s="22"/>
    </row>
    <row r="109" spans="3:11" x14ac:dyDescent="0.25">
      <c r="C109" s="21"/>
      <c r="F109" s="21"/>
      <c r="J109" s="21"/>
      <c r="K109" s="22"/>
    </row>
    <row r="110" spans="3:11" x14ac:dyDescent="0.25">
      <c r="C110" s="21"/>
      <c r="F110" s="21"/>
      <c r="J110" s="21"/>
      <c r="K110" s="22"/>
    </row>
    <row r="111" spans="3:11" x14ac:dyDescent="0.25">
      <c r="C111" s="21"/>
      <c r="F111" s="21"/>
      <c r="J111" s="21"/>
      <c r="K111" s="22"/>
    </row>
    <row r="112" spans="3:11" x14ac:dyDescent="0.25">
      <c r="C112" s="21"/>
      <c r="F112" s="21"/>
      <c r="J112" s="21"/>
      <c r="K112" s="22"/>
    </row>
    <row r="113" spans="3:11" x14ac:dyDescent="0.25">
      <c r="C113" s="21"/>
      <c r="F113" s="21"/>
      <c r="J113" s="21"/>
      <c r="K113" s="22"/>
    </row>
    <row r="114" spans="3:11" x14ac:dyDescent="0.25">
      <c r="C114" s="21"/>
      <c r="F114" s="21"/>
      <c r="J114" s="21"/>
      <c r="K114" s="22"/>
    </row>
    <row r="115" spans="3:11" x14ac:dyDescent="0.25">
      <c r="C115" s="21"/>
      <c r="F115" s="21"/>
      <c r="J115" s="21"/>
      <c r="K115" s="22"/>
    </row>
    <row r="116" spans="3:11" x14ac:dyDescent="0.25">
      <c r="C116" s="21"/>
      <c r="F116" s="21"/>
      <c r="J116" s="21"/>
      <c r="K116" s="22"/>
    </row>
    <row r="117" spans="3:11" x14ac:dyDescent="0.25">
      <c r="C117" s="21"/>
      <c r="F117" s="21"/>
      <c r="J117" s="21"/>
      <c r="K117" s="22"/>
    </row>
    <row r="118" spans="3:11" x14ac:dyDescent="0.25">
      <c r="C118" s="21"/>
      <c r="F118" s="21"/>
      <c r="J118" s="21"/>
      <c r="K118" s="22"/>
    </row>
    <row r="119" spans="3:11" x14ac:dyDescent="0.25">
      <c r="C119" s="21"/>
      <c r="F119" s="21"/>
      <c r="J119" s="21"/>
      <c r="K119" s="22"/>
    </row>
    <row r="120" spans="3:11" x14ac:dyDescent="0.25">
      <c r="C120" s="21"/>
      <c r="F120" s="21"/>
      <c r="J120" s="21"/>
      <c r="K120" s="22"/>
    </row>
    <row r="121" spans="3:11" x14ac:dyDescent="0.25">
      <c r="C121" s="21"/>
      <c r="F121" s="21"/>
      <c r="J121" s="21"/>
      <c r="K121" s="22"/>
    </row>
    <row r="122" spans="3:11" x14ac:dyDescent="0.25">
      <c r="C122" s="21"/>
      <c r="F122" s="21"/>
      <c r="J122" s="21"/>
      <c r="K122" s="22"/>
    </row>
    <row r="123" spans="3:11" x14ac:dyDescent="0.25">
      <c r="C123" s="21"/>
      <c r="F123" s="21"/>
      <c r="J123" s="21"/>
      <c r="K123" s="22"/>
    </row>
    <row r="124" spans="3:11" x14ac:dyDescent="0.25">
      <c r="C124" s="21"/>
      <c r="F124" s="21"/>
      <c r="J124" s="21"/>
      <c r="K124" s="22"/>
    </row>
    <row r="125" spans="3:11" x14ac:dyDescent="0.25">
      <c r="C125" s="21"/>
      <c r="F125" s="21"/>
      <c r="J125" s="21"/>
      <c r="K125" s="22"/>
    </row>
    <row r="126" spans="3:11" x14ac:dyDescent="0.25">
      <c r="C126" s="21"/>
      <c r="F126" s="21"/>
      <c r="J126" s="21"/>
      <c r="K126" s="22"/>
    </row>
    <row r="127" spans="3:11" x14ac:dyDescent="0.25">
      <c r="C127" s="21"/>
      <c r="F127" s="21"/>
      <c r="J127" s="21"/>
      <c r="K127" s="22"/>
    </row>
    <row r="128" spans="3:11" x14ac:dyDescent="0.25">
      <c r="C128" s="21"/>
      <c r="F128" s="21"/>
      <c r="J128" s="21"/>
      <c r="K128" s="22"/>
    </row>
    <row r="129" spans="3:11" x14ac:dyDescent="0.25">
      <c r="C129" s="21"/>
      <c r="F129" s="21"/>
      <c r="J129" s="21"/>
      <c r="K129" s="22"/>
    </row>
    <row r="130" spans="3:11" x14ac:dyDescent="0.25">
      <c r="C130" s="21"/>
      <c r="F130" s="21"/>
      <c r="J130" s="21"/>
      <c r="K130" s="22"/>
    </row>
    <row r="131" spans="3:11" x14ac:dyDescent="0.25">
      <c r="C131" s="21"/>
      <c r="F131" s="21"/>
      <c r="J131" s="21"/>
      <c r="K131" s="22"/>
    </row>
    <row r="132" spans="3:11" x14ac:dyDescent="0.25">
      <c r="C132" s="21"/>
      <c r="F132" s="21"/>
      <c r="J132" s="21"/>
      <c r="K132" s="22"/>
    </row>
    <row r="133" spans="3:11" x14ac:dyDescent="0.25">
      <c r="C133" s="21"/>
      <c r="F133" s="21"/>
      <c r="J133" s="21"/>
      <c r="K133" s="22"/>
    </row>
    <row r="134" spans="3:11" x14ac:dyDescent="0.25">
      <c r="C134" s="21"/>
      <c r="F134" s="21"/>
      <c r="J134" s="21"/>
      <c r="K134" s="22"/>
    </row>
    <row r="135" spans="3:11" x14ac:dyDescent="0.25">
      <c r="C135" s="21"/>
      <c r="F135" s="21"/>
      <c r="J135" s="21"/>
      <c r="K135" s="22"/>
    </row>
    <row r="136" spans="3:11" x14ac:dyDescent="0.25">
      <c r="C136" s="21"/>
      <c r="F136" s="21"/>
      <c r="J136" s="21"/>
      <c r="K136" s="22"/>
    </row>
    <row r="137" spans="3:11" x14ac:dyDescent="0.25">
      <c r="C137" s="21"/>
      <c r="F137" s="21"/>
      <c r="J137" s="21"/>
      <c r="K137" s="22"/>
    </row>
    <row r="138" spans="3:11" x14ac:dyDescent="0.25">
      <c r="C138" s="21"/>
      <c r="F138" s="21"/>
      <c r="J138" s="21"/>
      <c r="K138" s="22"/>
    </row>
    <row r="139" spans="3:11" x14ac:dyDescent="0.25">
      <c r="C139" s="21"/>
      <c r="F139" s="21"/>
      <c r="J139" s="21"/>
      <c r="K139" s="22"/>
    </row>
    <row r="140" spans="3:11" x14ac:dyDescent="0.25">
      <c r="C140" s="21"/>
      <c r="F140" s="21"/>
      <c r="J140" s="21"/>
      <c r="K140" s="22"/>
    </row>
    <row r="141" spans="3:11" x14ac:dyDescent="0.25">
      <c r="C141" s="21"/>
      <c r="F141" s="21"/>
      <c r="J141" s="21"/>
      <c r="K141" s="22"/>
    </row>
    <row r="142" spans="3:11" x14ac:dyDescent="0.25">
      <c r="C142" s="21"/>
      <c r="F142" s="21"/>
      <c r="J142" s="21"/>
      <c r="K142" s="22"/>
    </row>
    <row r="143" spans="3:11" x14ac:dyDescent="0.25">
      <c r="C143" s="21"/>
      <c r="F143" s="21"/>
      <c r="J143" s="21"/>
      <c r="K143" s="22"/>
    </row>
    <row r="144" spans="3:11" x14ac:dyDescent="0.25">
      <c r="C144" s="21"/>
      <c r="F144" s="21"/>
      <c r="J144" s="21"/>
      <c r="K144" s="22"/>
    </row>
    <row r="145" spans="3:11" x14ac:dyDescent="0.25">
      <c r="C145" s="21"/>
      <c r="F145" s="21"/>
      <c r="J145" s="21"/>
      <c r="K145" s="22"/>
    </row>
    <row r="146" spans="3:11" x14ac:dyDescent="0.25">
      <c r="C146" s="21"/>
      <c r="F146" s="21"/>
      <c r="J146" s="21"/>
      <c r="K146" s="22"/>
    </row>
    <row r="147" spans="3:11" x14ac:dyDescent="0.25">
      <c r="C147" s="21"/>
      <c r="F147" s="21"/>
      <c r="J147" s="21"/>
      <c r="K147" s="22"/>
    </row>
    <row r="148" spans="3:11" x14ac:dyDescent="0.25">
      <c r="C148" s="21"/>
      <c r="F148" s="21"/>
      <c r="J148" s="21"/>
      <c r="K148" s="22"/>
    </row>
    <row r="149" spans="3:11" x14ac:dyDescent="0.25">
      <c r="C149" s="21"/>
      <c r="F149" s="21"/>
      <c r="J149" s="21"/>
      <c r="K149" s="22"/>
    </row>
    <row r="150" spans="3:11" x14ac:dyDescent="0.25">
      <c r="C150" s="21"/>
      <c r="F150" s="21"/>
      <c r="J150" s="21"/>
      <c r="K150" s="22"/>
    </row>
    <row r="151" spans="3:11" x14ac:dyDescent="0.25">
      <c r="C151" s="21"/>
      <c r="F151" s="21"/>
      <c r="J151" s="21"/>
      <c r="K151" s="22"/>
    </row>
    <row r="152" spans="3:11" x14ac:dyDescent="0.25">
      <c r="C152" s="21"/>
      <c r="F152" s="21"/>
      <c r="J152" s="21"/>
      <c r="K152" s="22"/>
    </row>
    <row r="153" spans="3:11" x14ac:dyDescent="0.25">
      <c r="C153" s="21"/>
      <c r="F153" s="21"/>
      <c r="J153" s="21"/>
      <c r="K153" s="22"/>
    </row>
    <row r="154" spans="3:11" x14ac:dyDescent="0.25">
      <c r="C154" s="21"/>
      <c r="F154" s="21"/>
      <c r="J154" s="21"/>
      <c r="K154" s="22"/>
    </row>
    <row r="155" spans="3:11" x14ac:dyDescent="0.25">
      <c r="C155" s="21"/>
      <c r="F155" s="21"/>
      <c r="J155" s="21"/>
      <c r="K155" s="22"/>
    </row>
    <row r="156" spans="3:11" x14ac:dyDescent="0.25">
      <c r="C156" s="21"/>
      <c r="F156" s="21"/>
      <c r="J156" s="21"/>
      <c r="K156" s="22"/>
    </row>
    <row r="157" spans="3:11" x14ac:dyDescent="0.25">
      <c r="C157" s="21"/>
      <c r="F157" s="21"/>
      <c r="J157" s="21"/>
      <c r="K157" s="22"/>
    </row>
    <row r="158" spans="3:11" x14ac:dyDescent="0.25">
      <c r="C158" s="21"/>
      <c r="F158" s="21"/>
      <c r="J158" s="21"/>
      <c r="K158" s="22"/>
    </row>
    <row r="159" spans="3:11" x14ac:dyDescent="0.25">
      <c r="C159" s="21"/>
      <c r="F159" s="21"/>
      <c r="J159" s="21"/>
      <c r="K159" s="22"/>
    </row>
    <row r="160" spans="3:11" x14ac:dyDescent="0.25">
      <c r="C160" s="21"/>
      <c r="F160" s="21"/>
      <c r="J160" s="21"/>
      <c r="K160" s="22"/>
    </row>
    <row r="161" spans="3:11" x14ac:dyDescent="0.25">
      <c r="C161" s="21"/>
      <c r="F161" s="21"/>
      <c r="J161" s="21"/>
      <c r="K161" s="22"/>
    </row>
    <row r="162" spans="3:11" x14ac:dyDescent="0.25">
      <c r="C162" s="21"/>
      <c r="F162" s="21"/>
      <c r="J162" s="21"/>
      <c r="K162" s="22"/>
    </row>
    <row r="163" spans="3:11" x14ac:dyDescent="0.25">
      <c r="C163" s="21"/>
      <c r="F163" s="21"/>
      <c r="J163" s="21"/>
      <c r="K163" s="22"/>
    </row>
    <row r="164" spans="3:11" x14ac:dyDescent="0.25">
      <c r="C164" s="21"/>
      <c r="F164" s="21"/>
      <c r="J164" s="21"/>
      <c r="K164" s="22"/>
    </row>
    <row r="165" spans="3:11" x14ac:dyDescent="0.25">
      <c r="C165" s="21"/>
      <c r="F165" s="21"/>
      <c r="J165" s="21"/>
      <c r="K165" s="22"/>
    </row>
    <row r="166" spans="3:11" x14ac:dyDescent="0.25">
      <c r="C166" s="21"/>
      <c r="F166" s="21"/>
      <c r="J166" s="21"/>
      <c r="K166" s="22"/>
    </row>
    <row r="167" spans="3:11" x14ac:dyDescent="0.25">
      <c r="C167" s="21"/>
      <c r="F167" s="21"/>
      <c r="J167" s="21"/>
      <c r="K167" s="22"/>
    </row>
    <row r="168" spans="3:11" x14ac:dyDescent="0.25">
      <c r="C168" s="21"/>
      <c r="F168" s="21"/>
      <c r="J168" s="21"/>
      <c r="K168" s="22"/>
    </row>
    <row r="169" spans="3:11" x14ac:dyDescent="0.25">
      <c r="C169" s="21"/>
      <c r="F169" s="21"/>
      <c r="J169" s="21"/>
      <c r="K169" s="22"/>
    </row>
    <row r="170" spans="3:11" x14ac:dyDescent="0.25">
      <c r="C170" s="21"/>
      <c r="F170" s="21"/>
      <c r="J170" s="21"/>
      <c r="K170" s="22"/>
    </row>
    <row r="171" spans="3:11" x14ac:dyDescent="0.25">
      <c r="C171" s="21"/>
      <c r="F171" s="21"/>
      <c r="J171" s="21"/>
      <c r="K171" s="22"/>
    </row>
    <row r="172" spans="3:11" x14ac:dyDescent="0.25">
      <c r="C172" s="21"/>
      <c r="F172" s="21"/>
      <c r="J172" s="21"/>
      <c r="K172" s="22"/>
    </row>
    <row r="173" spans="3:11" x14ac:dyDescent="0.25">
      <c r="C173" s="21"/>
      <c r="F173" s="21"/>
      <c r="J173" s="21"/>
      <c r="K173" s="22"/>
    </row>
    <row r="174" spans="3:11" x14ac:dyDescent="0.25">
      <c r="C174" s="21"/>
      <c r="F174" s="21"/>
      <c r="J174" s="21"/>
      <c r="K174" s="22"/>
    </row>
    <row r="175" spans="3:11" x14ac:dyDescent="0.25">
      <c r="C175" s="21"/>
      <c r="F175" s="21"/>
      <c r="J175" s="21"/>
      <c r="K175" s="22"/>
    </row>
    <row r="176" spans="3:11" x14ac:dyDescent="0.25">
      <c r="C176" s="21"/>
      <c r="F176" s="21"/>
      <c r="J176" s="21"/>
      <c r="K176" s="22"/>
    </row>
    <row r="177" spans="3:11" x14ac:dyDescent="0.25">
      <c r="C177" s="21"/>
      <c r="F177" s="21"/>
      <c r="J177" s="21"/>
      <c r="K177" s="22"/>
    </row>
    <row r="178" spans="3:11" x14ac:dyDescent="0.25">
      <c r="C178" s="21"/>
      <c r="F178" s="21"/>
      <c r="J178" s="21"/>
      <c r="K178" s="22"/>
    </row>
    <row r="179" spans="3:11" x14ac:dyDescent="0.25">
      <c r="C179" s="21"/>
      <c r="F179" s="21"/>
      <c r="J179" s="21"/>
      <c r="K179" s="22"/>
    </row>
    <row r="180" spans="3:11" x14ac:dyDescent="0.25">
      <c r="C180" s="21"/>
      <c r="F180" s="21"/>
      <c r="J180" s="21"/>
      <c r="K180" s="22"/>
    </row>
    <row r="181" spans="3:11" x14ac:dyDescent="0.25">
      <c r="C181" s="21"/>
      <c r="F181" s="21"/>
      <c r="J181" s="21"/>
      <c r="K181" s="22"/>
    </row>
    <row r="182" spans="3:11" x14ac:dyDescent="0.25">
      <c r="C182" s="21"/>
      <c r="F182" s="21"/>
      <c r="J182" s="21"/>
      <c r="K182" s="22"/>
    </row>
    <row r="183" spans="3:11" x14ac:dyDescent="0.25">
      <c r="C183" s="21"/>
      <c r="F183" s="21"/>
      <c r="J183" s="21"/>
      <c r="K183" s="22"/>
    </row>
    <row r="184" spans="3:11" x14ac:dyDescent="0.25">
      <c r="C184" s="21"/>
      <c r="F184" s="21"/>
      <c r="J184" s="21"/>
      <c r="K184" s="22"/>
    </row>
    <row r="185" spans="3:11" x14ac:dyDescent="0.25">
      <c r="C185" s="21"/>
      <c r="F185" s="21"/>
      <c r="J185" s="21"/>
      <c r="K185" s="22"/>
    </row>
    <row r="186" spans="3:11" x14ac:dyDescent="0.25">
      <c r="C186" s="21"/>
      <c r="F186" s="21"/>
      <c r="J186" s="21"/>
      <c r="K186" s="22"/>
    </row>
    <row r="187" spans="3:11" x14ac:dyDescent="0.25">
      <c r="C187" s="21"/>
      <c r="F187" s="21"/>
      <c r="J187" s="21"/>
      <c r="K187" s="22"/>
    </row>
    <row r="188" spans="3:11" x14ac:dyDescent="0.25">
      <c r="C188" s="21"/>
      <c r="F188" s="21"/>
      <c r="J188" s="21"/>
      <c r="K188" s="22"/>
    </row>
    <row r="189" spans="3:11" x14ac:dyDescent="0.25">
      <c r="C189" s="21"/>
      <c r="F189" s="21"/>
      <c r="J189" s="21"/>
      <c r="K189" s="22"/>
    </row>
    <row r="190" spans="3:11" x14ac:dyDescent="0.25">
      <c r="C190" s="21"/>
      <c r="F190" s="21"/>
      <c r="J190" s="21"/>
      <c r="K190" s="22"/>
    </row>
    <row r="191" spans="3:11" x14ac:dyDescent="0.25">
      <c r="C191" s="21"/>
      <c r="F191" s="21"/>
      <c r="J191" s="21"/>
      <c r="K191" s="22"/>
    </row>
    <row r="192" spans="3:11" x14ac:dyDescent="0.25">
      <c r="C192" s="21"/>
      <c r="F192" s="21"/>
      <c r="J192" s="21"/>
      <c r="K192" s="22"/>
    </row>
    <row r="193" spans="3:11" x14ac:dyDescent="0.25">
      <c r="C193" s="21"/>
      <c r="F193" s="21"/>
      <c r="J193" s="21"/>
      <c r="K193" s="22"/>
    </row>
    <row r="194" spans="3:11" x14ac:dyDescent="0.25">
      <c r="C194" s="21"/>
      <c r="F194" s="21"/>
      <c r="J194" s="21"/>
      <c r="K194" s="22"/>
    </row>
    <row r="195" spans="3:11" x14ac:dyDescent="0.25">
      <c r="C195" s="21"/>
      <c r="F195" s="21"/>
      <c r="J195" s="21"/>
      <c r="K195" s="22"/>
    </row>
    <row r="196" spans="3:11" x14ac:dyDescent="0.25">
      <c r="C196" s="21"/>
      <c r="F196" s="21"/>
      <c r="J196" s="21"/>
      <c r="K196" s="22"/>
    </row>
    <row r="197" spans="3:11" x14ac:dyDescent="0.25">
      <c r="C197" s="21"/>
      <c r="F197" s="21"/>
      <c r="J197" s="21"/>
      <c r="K197" s="22"/>
    </row>
    <row r="198" spans="3:11" x14ac:dyDescent="0.25">
      <c r="C198" s="21"/>
      <c r="F198" s="21"/>
      <c r="J198" s="21"/>
      <c r="K198" s="22"/>
    </row>
    <row r="199" spans="3:11" x14ac:dyDescent="0.25">
      <c r="C199" s="21"/>
      <c r="F199" s="21"/>
      <c r="J199" s="21"/>
      <c r="K199" s="22"/>
    </row>
    <row r="200" spans="3:11" x14ac:dyDescent="0.25">
      <c r="C200" s="21"/>
      <c r="F200" s="21"/>
      <c r="J200" s="21"/>
      <c r="K200" s="22"/>
    </row>
    <row r="201" spans="3:11" x14ac:dyDescent="0.25">
      <c r="C201" s="21"/>
      <c r="F201" s="21"/>
      <c r="J201" s="21"/>
      <c r="K201" s="22"/>
    </row>
    <row r="202" spans="3:11" x14ac:dyDescent="0.25">
      <c r="C202" s="21"/>
      <c r="F202" s="21"/>
      <c r="J202" s="21"/>
      <c r="K202" s="22"/>
    </row>
    <row r="203" spans="3:11" x14ac:dyDescent="0.25">
      <c r="C203" s="21"/>
      <c r="F203" s="21"/>
      <c r="J203" s="21"/>
      <c r="K203" s="22"/>
    </row>
    <row r="204" spans="3:11" x14ac:dyDescent="0.25">
      <c r="C204" s="21"/>
      <c r="F204" s="21"/>
      <c r="J204" s="21"/>
      <c r="K204" s="22"/>
    </row>
    <row r="205" spans="3:11" x14ac:dyDescent="0.25">
      <c r="C205" s="21"/>
      <c r="F205" s="21"/>
      <c r="J205" s="21"/>
      <c r="K205" s="22"/>
    </row>
    <row r="206" spans="3:11" x14ac:dyDescent="0.25">
      <c r="C206" s="21"/>
      <c r="F206" s="21"/>
      <c r="J206" s="21"/>
      <c r="K206" s="22"/>
    </row>
    <row r="207" spans="3:11" x14ac:dyDescent="0.25">
      <c r="C207" s="21"/>
      <c r="F207" s="21"/>
      <c r="J207" s="21"/>
      <c r="K207" s="22"/>
    </row>
    <row r="208" spans="3:11" x14ac:dyDescent="0.25">
      <c r="C208" s="21"/>
      <c r="F208" s="21"/>
      <c r="J208" s="21"/>
      <c r="K208" s="22"/>
    </row>
    <row r="209" spans="3:11" x14ac:dyDescent="0.25">
      <c r="C209" s="21"/>
      <c r="F209" s="21"/>
      <c r="J209" s="21"/>
      <c r="K209" s="22"/>
    </row>
    <row r="210" spans="3:11" x14ac:dyDescent="0.25">
      <c r="C210" s="21"/>
      <c r="F210" s="21"/>
      <c r="J210" s="21"/>
      <c r="K210" s="22"/>
    </row>
    <row r="211" spans="3:11" x14ac:dyDescent="0.25">
      <c r="C211" s="21"/>
      <c r="F211" s="21"/>
      <c r="J211" s="21"/>
      <c r="K211" s="22"/>
    </row>
    <row r="212" spans="3:11" x14ac:dyDescent="0.25">
      <c r="C212" s="21"/>
      <c r="F212" s="21"/>
      <c r="J212" s="21"/>
      <c r="K212" s="22"/>
    </row>
    <row r="213" spans="3:11" x14ac:dyDescent="0.25">
      <c r="C213" s="21"/>
      <c r="F213" s="21"/>
      <c r="J213" s="21"/>
      <c r="K213" s="22"/>
    </row>
    <row r="214" spans="3:11" x14ac:dyDescent="0.25">
      <c r="C214" s="21"/>
      <c r="F214" s="21"/>
      <c r="J214" s="21"/>
      <c r="K214" s="22"/>
    </row>
    <row r="215" spans="3:11" x14ac:dyDescent="0.25">
      <c r="C215" s="21"/>
      <c r="F215" s="21"/>
      <c r="J215" s="21"/>
      <c r="K215" s="22"/>
    </row>
    <row r="216" spans="3:11" x14ac:dyDescent="0.25">
      <c r="C216" s="21"/>
      <c r="F216" s="21"/>
      <c r="J216" s="21"/>
      <c r="K216" s="22"/>
    </row>
    <row r="217" spans="3:11" x14ac:dyDescent="0.25">
      <c r="C217" s="21"/>
      <c r="F217" s="21"/>
      <c r="J217" s="21"/>
      <c r="K217" s="22"/>
    </row>
    <row r="218" spans="3:11" x14ac:dyDescent="0.25">
      <c r="C218" s="21"/>
      <c r="F218" s="21"/>
      <c r="J218" s="21"/>
      <c r="K218" s="22"/>
    </row>
    <row r="219" spans="3:11" x14ac:dyDescent="0.25">
      <c r="C219" s="21"/>
      <c r="F219" s="21"/>
      <c r="J219" s="21"/>
      <c r="K219" s="22"/>
    </row>
    <row r="220" spans="3:11" x14ac:dyDescent="0.25">
      <c r="C220" s="21"/>
      <c r="F220" s="21"/>
      <c r="J220" s="21"/>
      <c r="K220" s="22"/>
    </row>
    <row r="221" spans="3:11" x14ac:dyDescent="0.25">
      <c r="C221" s="21"/>
      <c r="F221" s="21"/>
      <c r="J221" s="21"/>
      <c r="K221" s="22"/>
    </row>
    <row r="222" spans="3:11" x14ac:dyDescent="0.25">
      <c r="C222" s="21"/>
      <c r="F222" s="21"/>
      <c r="J222" s="21"/>
      <c r="K222" s="22"/>
    </row>
    <row r="223" spans="3:11" x14ac:dyDescent="0.25">
      <c r="C223" s="21"/>
      <c r="F223" s="21"/>
      <c r="J223" s="21"/>
      <c r="K223" s="22"/>
    </row>
    <row r="224" spans="3:11" x14ac:dyDescent="0.25">
      <c r="C224" s="21"/>
      <c r="F224" s="21"/>
      <c r="J224" s="21"/>
      <c r="K224" s="22"/>
    </row>
    <row r="225" spans="3:11" x14ac:dyDescent="0.25">
      <c r="C225" s="21"/>
      <c r="F225" s="21"/>
      <c r="J225" s="21"/>
      <c r="K225" s="22"/>
    </row>
    <row r="226" spans="3:11" x14ac:dyDescent="0.25">
      <c r="C226" s="21"/>
      <c r="F226" s="21"/>
      <c r="J226" s="21"/>
      <c r="K226" s="22"/>
    </row>
    <row r="227" spans="3:11" x14ac:dyDescent="0.25">
      <c r="C227" s="21"/>
      <c r="F227" s="21"/>
      <c r="J227" s="21"/>
      <c r="K227" s="22"/>
    </row>
    <row r="228" spans="3:11" x14ac:dyDescent="0.25">
      <c r="C228" s="21"/>
      <c r="F228" s="21"/>
      <c r="J228" s="21"/>
      <c r="K228" s="22"/>
    </row>
    <row r="229" spans="3:11" x14ac:dyDescent="0.25">
      <c r="C229" s="21"/>
      <c r="F229" s="21"/>
      <c r="J229" s="21"/>
      <c r="K229" s="22"/>
    </row>
    <row r="230" spans="3:11" x14ac:dyDescent="0.25">
      <c r="C230" s="21"/>
      <c r="F230" s="21"/>
      <c r="J230" s="21"/>
      <c r="K230" s="22"/>
    </row>
    <row r="231" spans="3:11" x14ac:dyDescent="0.25">
      <c r="C231" s="21"/>
      <c r="F231" s="21"/>
      <c r="J231" s="21"/>
      <c r="K231" s="22"/>
    </row>
    <row r="232" spans="3:11" x14ac:dyDescent="0.25">
      <c r="C232" s="21"/>
      <c r="F232" s="21"/>
      <c r="J232" s="21"/>
      <c r="K232" s="22"/>
    </row>
    <row r="233" spans="3:11" x14ac:dyDescent="0.25">
      <c r="C233" s="21"/>
      <c r="F233" s="21"/>
      <c r="J233" s="21"/>
      <c r="K233" s="22"/>
    </row>
    <row r="234" spans="3:11" x14ac:dyDescent="0.25">
      <c r="C234" s="21"/>
      <c r="F234" s="21"/>
      <c r="J234" s="21"/>
      <c r="K234" s="22"/>
    </row>
    <row r="235" spans="3:11" x14ac:dyDescent="0.25">
      <c r="C235" s="21"/>
      <c r="F235" s="21"/>
      <c r="J235" s="21"/>
      <c r="K235" s="22"/>
    </row>
    <row r="236" spans="3:11" x14ac:dyDescent="0.25">
      <c r="C236" s="21"/>
      <c r="F236" s="21"/>
      <c r="J236" s="21"/>
      <c r="K236" s="22"/>
    </row>
    <row r="237" spans="3:11" x14ac:dyDescent="0.25">
      <c r="C237" s="21"/>
      <c r="F237" s="21"/>
      <c r="J237" s="21"/>
      <c r="K237" s="22"/>
    </row>
    <row r="238" spans="3:11" x14ac:dyDescent="0.25">
      <c r="C238" s="21"/>
      <c r="F238" s="21"/>
      <c r="J238" s="21"/>
      <c r="K238" s="22"/>
    </row>
    <row r="239" spans="3:11" x14ac:dyDescent="0.25">
      <c r="C239" s="21"/>
      <c r="F239" s="21"/>
      <c r="J239" s="21"/>
      <c r="K239" s="22"/>
    </row>
    <row r="240" spans="3:11" x14ac:dyDescent="0.25">
      <c r="C240" s="21"/>
      <c r="F240" s="21"/>
      <c r="J240" s="21"/>
      <c r="K240" s="22"/>
    </row>
    <row r="241" spans="3:11" x14ac:dyDescent="0.25">
      <c r="C241" s="21"/>
      <c r="F241" s="21"/>
      <c r="J241" s="21"/>
      <c r="K241" s="22"/>
    </row>
    <row r="242" spans="3:11" x14ac:dyDescent="0.25">
      <c r="C242" s="21"/>
      <c r="F242" s="21"/>
      <c r="J242" s="21"/>
      <c r="K242" s="22"/>
    </row>
    <row r="243" spans="3:11" x14ac:dyDescent="0.25">
      <c r="C243" s="21"/>
      <c r="F243" s="21"/>
      <c r="J243" s="21"/>
      <c r="K243" s="22"/>
    </row>
    <row r="244" spans="3:11" x14ac:dyDescent="0.25">
      <c r="C244" s="21"/>
      <c r="F244" s="21"/>
      <c r="J244" s="21"/>
      <c r="K244" s="22"/>
    </row>
    <row r="245" spans="3:11" x14ac:dyDescent="0.25">
      <c r="C245" s="21"/>
      <c r="F245" s="21"/>
      <c r="J245" s="21"/>
      <c r="K245" s="22"/>
    </row>
    <row r="246" spans="3:11" x14ac:dyDescent="0.25">
      <c r="C246" s="21"/>
      <c r="F246" s="21"/>
      <c r="J246" s="21"/>
      <c r="K246" s="22"/>
    </row>
    <row r="247" spans="3:11" x14ac:dyDescent="0.25">
      <c r="C247" s="21"/>
      <c r="F247" s="21"/>
      <c r="J247" s="21"/>
      <c r="K247" s="22"/>
    </row>
    <row r="248" spans="3:11" x14ac:dyDescent="0.25">
      <c r="C248" s="21"/>
      <c r="F248" s="21"/>
      <c r="J248" s="21"/>
      <c r="K248" s="22"/>
    </row>
    <row r="249" spans="3:11" x14ac:dyDescent="0.25">
      <c r="C249" s="21"/>
      <c r="F249" s="21"/>
      <c r="J249" s="21"/>
      <c r="K249" s="22"/>
    </row>
    <row r="250" spans="3:11" x14ac:dyDescent="0.25">
      <c r="C250" s="21"/>
      <c r="F250" s="21"/>
      <c r="J250" s="21"/>
      <c r="K250" s="22"/>
    </row>
    <row r="251" spans="3:11" x14ac:dyDescent="0.25">
      <c r="C251" s="21"/>
      <c r="F251" s="21"/>
      <c r="J251" s="21"/>
      <c r="K251" s="22"/>
    </row>
    <row r="252" spans="3:11" x14ac:dyDescent="0.25">
      <c r="C252" s="21"/>
      <c r="F252" s="21"/>
      <c r="J252" s="21"/>
      <c r="K252" s="22"/>
    </row>
    <row r="253" spans="3:11" x14ac:dyDescent="0.25">
      <c r="C253" s="21"/>
      <c r="F253" s="21"/>
      <c r="J253" s="21"/>
      <c r="K253" s="22"/>
    </row>
    <row r="254" spans="3:11" x14ac:dyDescent="0.25">
      <c r="C254" s="21"/>
      <c r="F254" s="21"/>
      <c r="J254" s="21"/>
      <c r="K254" s="22"/>
    </row>
    <row r="255" spans="3:11" x14ac:dyDescent="0.25">
      <c r="C255" s="21"/>
      <c r="F255" s="21"/>
      <c r="J255" s="21"/>
      <c r="K255" s="22"/>
    </row>
    <row r="256" spans="3:11" x14ac:dyDescent="0.25">
      <c r="C256" s="21"/>
      <c r="F256" s="21"/>
      <c r="J256" s="21"/>
      <c r="K256" s="22"/>
    </row>
    <row r="257" spans="3:11" x14ac:dyDescent="0.25">
      <c r="C257" s="21"/>
      <c r="F257" s="21"/>
      <c r="J257" s="21"/>
      <c r="K257" s="22"/>
    </row>
    <row r="258" spans="3:11" x14ac:dyDescent="0.25">
      <c r="C258" s="21"/>
      <c r="F258" s="21"/>
      <c r="J258" s="21"/>
      <c r="K258" s="22"/>
    </row>
    <row r="259" spans="3:11" x14ac:dyDescent="0.25">
      <c r="C259" s="21"/>
      <c r="F259" s="21"/>
      <c r="J259" s="21"/>
      <c r="K259" s="22"/>
    </row>
    <row r="260" spans="3:11" x14ac:dyDescent="0.25">
      <c r="C260" s="21"/>
      <c r="F260" s="21"/>
      <c r="J260" s="21"/>
      <c r="K260" s="22"/>
    </row>
    <row r="261" spans="3:11" x14ac:dyDescent="0.25">
      <c r="C261" s="21"/>
      <c r="F261" s="21"/>
      <c r="J261" s="21"/>
      <c r="K261" s="22"/>
    </row>
    <row r="262" spans="3:11" x14ac:dyDescent="0.25">
      <c r="C262" s="21"/>
      <c r="F262" s="21"/>
      <c r="J262" s="21"/>
      <c r="K262" s="22"/>
    </row>
    <row r="263" spans="3:11" x14ac:dyDescent="0.25">
      <c r="C263" s="21"/>
      <c r="F263" s="21"/>
      <c r="J263" s="21"/>
      <c r="K263" s="22"/>
    </row>
    <row r="264" spans="3:11" x14ac:dyDescent="0.25">
      <c r="C264" s="21"/>
      <c r="F264" s="21"/>
      <c r="J264" s="21"/>
      <c r="K264" s="22"/>
    </row>
    <row r="265" spans="3:11" x14ac:dyDescent="0.25">
      <c r="C265" s="21"/>
      <c r="F265" s="21"/>
      <c r="J265" s="21"/>
      <c r="K265" s="22"/>
    </row>
    <row r="266" spans="3:11" x14ac:dyDescent="0.25">
      <c r="C266" s="21"/>
      <c r="F266" s="21"/>
      <c r="J266" s="21"/>
      <c r="K266" s="22"/>
    </row>
    <row r="267" spans="3:11" x14ac:dyDescent="0.25">
      <c r="C267" s="21"/>
      <c r="F267" s="21"/>
      <c r="J267" s="21"/>
      <c r="K267" s="22"/>
    </row>
    <row r="268" spans="3:11" x14ac:dyDescent="0.25">
      <c r="C268" s="21"/>
      <c r="F268" s="21"/>
      <c r="J268" s="21"/>
      <c r="K268" s="22"/>
    </row>
    <row r="269" spans="3:11" x14ac:dyDescent="0.25">
      <c r="C269" s="21"/>
      <c r="F269" s="21"/>
      <c r="J269" s="21"/>
      <c r="K269" s="22"/>
    </row>
    <row r="270" spans="3:11" x14ac:dyDescent="0.25">
      <c r="C270" s="21"/>
      <c r="F270" s="21"/>
      <c r="J270" s="21"/>
      <c r="K270" s="22"/>
    </row>
    <row r="271" spans="3:11" x14ac:dyDescent="0.25">
      <c r="C271" s="21"/>
      <c r="F271" s="21"/>
      <c r="J271" s="21"/>
      <c r="K271" s="22"/>
    </row>
    <row r="272" spans="3:11" x14ac:dyDescent="0.25">
      <c r="C272" s="21"/>
      <c r="F272" s="21"/>
      <c r="J272" s="21"/>
      <c r="K272" s="22"/>
    </row>
    <row r="273" spans="3:11" x14ac:dyDescent="0.25">
      <c r="C273" s="21"/>
      <c r="F273" s="21"/>
      <c r="J273" s="21"/>
      <c r="K273" s="22"/>
    </row>
    <row r="274" spans="3:11" x14ac:dyDescent="0.25">
      <c r="C274" s="21"/>
      <c r="F274" s="21"/>
      <c r="J274" s="21"/>
      <c r="K274" s="22"/>
    </row>
    <row r="275" spans="3:11" x14ac:dyDescent="0.25">
      <c r="C275" s="21"/>
      <c r="F275" s="21"/>
      <c r="J275" s="21"/>
      <c r="K275" s="22"/>
    </row>
    <row r="276" spans="3:11" x14ac:dyDescent="0.25">
      <c r="C276" s="21"/>
      <c r="F276" s="21"/>
      <c r="J276" s="21"/>
      <c r="K276" s="22"/>
    </row>
    <row r="277" spans="3:11" x14ac:dyDescent="0.25">
      <c r="C277" s="21"/>
      <c r="F277" s="21"/>
      <c r="J277" s="21"/>
      <c r="K277" s="22"/>
    </row>
    <row r="278" spans="3:11" x14ac:dyDescent="0.25">
      <c r="C278" s="21"/>
      <c r="F278" s="21"/>
      <c r="J278" s="21"/>
      <c r="K278" s="22"/>
    </row>
    <row r="279" spans="3:11" x14ac:dyDescent="0.25">
      <c r="C279" s="21"/>
      <c r="F279" s="21"/>
      <c r="J279" s="21"/>
      <c r="K279" s="22"/>
    </row>
    <row r="280" spans="3:11" x14ac:dyDescent="0.25">
      <c r="C280" s="21"/>
      <c r="F280" s="21"/>
      <c r="J280" s="21"/>
      <c r="K280" s="22"/>
    </row>
    <row r="281" spans="3:11" x14ac:dyDescent="0.25">
      <c r="C281" s="21"/>
      <c r="F281" s="21"/>
      <c r="J281" s="21"/>
      <c r="K281" s="22"/>
    </row>
    <row r="282" spans="3:11" x14ac:dyDescent="0.25">
      <c r="C282" s="21"/>
      <c r="F282" s="21"/>
      <c r="J282" s="21"/>
      <c r="K282" s="22"/>
    </row>
    <row r="283" spans="3:11" x14ac:dyDescent="0.25">
      <c r="C283" s="21"/>
      <c r="F283" s="21"/>
      <c r="J283" s="21"/>
      <c r="K283" s="22"/>
    </row>
    <row r="284" spans="3:11" x14ac:dyDescent="0.25">
      <c r="C284" s="21"/>
      <c r="F284" s="21"/>
      <c r="J284" s="21"/>
      <c r="K284" s="22"/>
    </row>
    <row r="285" spans="3:11" x14ac:dyDescent="0.25">
      <c r="C285" s="21"/>
      <c r="F285" s="21"/>
      <c r="J285" s="21"/>
      <c r="K285" s="22"/>
    </row>
    <row r="286" spans="3:11" x14ac:dyDescent="0.25">
      <c r="C286" s="21"/>
      <c r="F286" s="21"/>
      <c r="J286" s="21"/>
      <c r="K286" s="22"/>
    </row>
    <row r="287" spans="3:11" x14ac:dyDescent="0.25">
      <c r="C287" s="21"/>
      <c r="F287" s="21"/>
      <c r="J287" s="21"/>
      <c r="K287" s="22"/>
    </row>
    <row r="288" spans="3:11" x14ac:dyDescent="0.25">
      <c r="C288" s="21"/>
      <c r="F288" s="21"/>
      <c r="J288" s="21"/>
      <c r="K288" s="22"/>
    </row>
    <row r="289" spans="3:11" x14ac:dyDescent="0.25">
      <c r="C289" s="21"/>
      <c r="F289" s="21"/>
      <c r="J289" s="21"/>
      <c r="K289" s="22"/>
    </row>
    <row r="290" spans="3:11" x14ac:dyDescent="0.25">
      <c r="C290" s="21"/>
      <c r="F290" s="21"/>
      <c r="J290" s="21"/>
      <c r="K290" s="22"/>
    </row>
    <row r="291" spans="3:11" x14ac:dyDescent="0.25">
      <c r="C291" s="21"/>
      <c r="F291" s="21"/>
      <c r="J291" s="21"/>
      <c r="K291" s="22"/>
    </row>
    <row r="292" spans="3:11" x14ac:dyDescent="0.25">
      <c r="C292" s="21"/>
      <c r="F292" s="21"/>
      <c r="J292" s="21"/>
      <c r="K292" s="22"/>
    </row>
    <row r="293" spans="3:11" x14ac:dyDescent="0.25">
      <c r="C293" s="21"/>
      <c r="F293" s="21"/>
      <c r="J293" s="21"/>
      <c r="K293" s="22"/>
    </row>
    <row r="294" spans="3:11" x14ac:dyDescent="0.25">
      <c r="C294" s="21"/>
      <c r="F294" s="21"/>
      <c r="J294" s="21"/>
      <c r="K294" s="22"/>
    </row>
    <row r="295" spans="3:11" x14ac:dyDescent="0.25">
      <c r="C295" s="21"/>
      <c r="F295" s="21"/>
      <c r="J295" s="21"/>
      <c r="K295" s="22"/>
    </row>
    <row r="296" spans="3:11" x14ac:dyDescent="0.25">
      <c r="C296" s="21"/>
      <c r="F296" s="21"/>
      <c r="J296" s="21"/>
      <c r="K296" s="22"/>
    </row>
    <row r="297" spans="3:11" x14ac:dyDescent="0.25">
      <c r="C297" s="21"/>
      <c r="F297" s="21"/>
      <c r="J297" s="21"/>
      <c r="K297" s="22"/>
    </row>
    <row r="298" spans="3:11" x14ac:dyDescent="0.25">
      <c r="C298" s="21"/>
      <c r="F298" s="21"/>
      <c r="J298" s="21"/>
      <c r="K298" s="22"/>
    </row>
    <row r="299" spans="3:11" x14ac:dyDescent="0.25">
      <c r="C299" s="21"/>
      <c r="F299" s="21"/>
      <c r="J299" s="21"/>
      <c r="K299" s="22"/>
    </row>
    <row r="300" spans="3:11" x14ac:dyDescent="0.25">
      <c r="C300" s="21"/>
      <c r="F300" s="21"/>
      <c r="J300" s="21"/>
      <c r="K300" s="22"/>
    </row>
    <row r="301" spans="3:11" x14ac:dyDescent="0.25">
      <c r="C301" s="21"/>
      <c r="F301" s="21"/>
      <c r="J301" s="21"/>
      <c r="K301" s="22"/>
    </row>
    <row r="302" spans="3:11" x14ac:dyDescent="0.25">
      <c r="C302" s="21"/>
      <c r="F302" s="21"/>
      <c r="J302" s="21"/>
      <c r="K302" s="22"/>
    </row>
    <row r="303" spans="3:11" x14ac:dyDescent="0.25">
      <c r="C303" s="21"/>
      <c r="F303" s="21"/>
      <c r="J303" s="21"/>
      <c r="K303" s="22"/>
    </row>
    <row r="304" spans="3:11" x14ac:dyDescent="0.25">
      <c r="C304" s="21"/>
      <c r="F304" s="21"/>
      <c r="J304" s="21"/>
      <c r="K304" s="22"/>
    </row>
    <row r="305" spans="3:11" x14ac:dyDescent="0.25">
      <c r="C305" s="21"/>
      <c r="F305" s="21"/>
      <c r="J305" s="21"/>
      <c r="K305" s="22"/>
    </row>
    <row r="306" spans="3:11" x14ac:dyDescent="0.25">
      <c r="C306" s="21"/>
      <c r="F306" s="21"/>
      <c r="J306" s="21"/>
      <c r="K306" s="22"/>
    </row>
    <row r="307" spans="3:11" x14ac:dyDescent="0.25">
      <c r="C307" s="21"/>
      <c r="F307" s="21"/>
      <c r="J307" s="21"/>
      <c r="K307" s="22"/>
    </row>
    <row r="308" spans="3:11" x14ac:dyDescent="0.25">
      <c r="C308" s="21"/>
      <c r="F308" s="21"/>
      <c r="J308" s="21"/>
      <c r="K308" s="22"/>
    </row>
    <row r="309" spans="3:11" x14ac:dyDescent="0.25">
      <c r="C309" s="21"/>
      <c r="F309" s="21"/>
      <c r="J309" s="21"/>
      <c r="K309" s="22"/>
    </row>
    <row r="310" spans="3:11" x14ac:dyDescent="0.25">
      <c r="C310" s="21"/>
      <c r="F310" s="21"/>
      <c r="J310" s="21"/>
      <c r="K310" s="22"/>
    </row>
    <row r="311" spans="3:11" x14ac:dyDescent="0.25">
      <c r="C311" s="21"/>
      <c r="F311" s="21"/>
      <c r="J311" s="21"/>
      <c r="K311" s="22"/>
    </row>
    <row r="312" spans="3:11" x14ac:dyDescent="0.25">
      <c r="C312" s="21"/>
      <c r="F312" s="21"/>
      <c r="J312" s="21"/>
      <c r="K312" s="22"/>
    </row>
    <row r="313" spans="3:11" x14ac:dyDescent="0.25">
      <c r="C313" s="21"/>
      <c r="F313" s="21"/>
      <c r="J313" s="21"/>
      <c r="K313" s="22"/>
    </row>
    <row r="314" spans="3:11" x14ac:dyDescent="0.25">
      <c r="C314" s="21"/>
      <c r="F314" s="21"/>
      <c r="J314" s="21"/>
      <c r="K314" s="22"/>
    </row>
    <row r="315" spans="3:11" x14ac:dyDescent="0.25">
      <c r="C315" s="21"/>
      <c r="F315" s="21"/>
      <c r="J315" s="21"/>
      <c r="K315" s="22"/>
    </row>
    <row r="316" spans="3:11" x14ac:dyDescent="0.25">
      <c r="C316" s="21"/>
      <c r="F316" s="21"/>
      <c r="J316" s="21"/>
      <c r="K316" s="22"/>
    </row>
    <row r="317" spans="3:11" x14ac:dyDescent="0.25">
      <c r="C317" s="21"/>
      <c r="F317" s="21"/>
      <c r="J317" s="21"/>
      <c r="K317" s="22"/>
    </row>
    <row r="318" spans="3:11" x14ac:dyDescent="0.25">
      <c r="C318" s="21"/>
      <c r="F318" s="21"/>
      <c r="J318" s="21"/>
      <c r="K318" s="22"/>
    </row>
    <row r="319" spans="3:11" x14ac:dyDescent="0.25">
      <c r="C319" s="21"/>
      <c r="F319" s="21"/>
      <c r="J319" s="21"/>
      <c r="K319" s="22"/>
    </row>
    <row r="320" spans="3:11" x14ac:dyDescent="0.25">
      <c r="C320" s="21"/>
      <c r="F320" s="21"/>
      <c r="J320" s="21"/>
      <c r="K320" s="22"/>
    </row>
    <row r="321" spans="3:11" x14ac:dyDescent="0.25">
      <c r="C321" s="21"/>
      <c r="F321" s="21"/>
      <c r="J321" s="21"/>
      <c r="K321" s="22"/>
    </row>
    <row r="322" spans="3:11" x14ac:dyDescent="0.25">
      <c r="C322" s="21"/>
      <c r="F322" s="21"/>
      <c r="J322" s="21"/>
      <c r="K322" s="22"/>
    </row>
    <row r="323" spans="3:11" x14ac:dyDescent="0.25">
      <c r="C323" s="21"/>
      <c r="F323" s="21"/>
      <c r="J323" s="21"/>
      <c r="K323" s="22"/>
    </row>
    <row r="324" spans="3:11" x14ac:dyDescent="0.25">
      <c r="C324" s="21"/>
      <c r="F324" s="21"/>
      <c r="J324" s="21"/>
      <c r="K324" s="22"/>
    </row>
    <row r="325" spans="3:11" x14ac:dyDescent="0.25">
      <c r="C325" s="21"/>
      <c r="F325" s="21"/>
      <c r="J325" s="21"/>
      <c r="K325" s="22"/>
    </row>
    <row r="326" spans="3:11" x14ac:dyDescent="0.25">
      <c r="C326" s="21"/>
      <c r="F326" s="21"/>
      <c r="J326" s="21"/>
      <c r="K326" s="22"/>
    </row>
    <row r="327" spans="3:11" x14ac:dyDescent="0.25">
      <c r="C327" s="21"/>
      <c r="F327" s="21"/>
      <c r="J327" s="21"/>
      <c r="K327" s="22"/>
    </row>
    <row r="328" spans="3:11" x14ac:dyDescent="0.25">
      <c r="C328" s="21"/>
      <c r="F328" s="21"/>
      <c r="J328" s="21"/>
      <c r="K328" s="22"/>
    </row>
    <row r="329" spans="3:11" x14ac:dyDescent="0.25">
      <c r="C329" s="21"/>
      <c r="F329" s="21"/>
      <c r="J329" s="21"/>
      <c r="K329" s="22"/>
    </row>
    <row r="330" spans="3:11" x14ac:dyDescent="0.25">
      <c r="C330" s="21"/>
      <c r="F330" s="21"/>
      <c r="J330" s="21"/>
      <c r="K330" s="22"/>
    </row>
    <row r="331" spans="3:11" x14ac:dyDescent="0.25">
      <c r="C331" s="21"/>
      <c r="F331" s="21"/>
      <c r="J331" s="21"/>
      <c r="K331" s="22"/>
    </row>
    <row r="332" spans="3:11" x14ac:dyDescent="0.25">
      <c r="C332" s="21"/>
      <c r="F332" s="21"/>
      <c r="J332" s="21"/>
      <c r="K332" s="22"/>
    </row>
    <row r="333" spans="3:11" x14ac:dyDescent="0.25">
      <c r="C333" s="21"/>
      <c r="F333" s="21"/>
      <c r="J333" s="21"/>
      <c r="K333" s="22"/>
    </row>
    <row r="334" spans="3:11" x14ac:dyDescent="0.25">
      <c r="C334" s="21"/>
      <c r="F334" s="21"/>
      <c r="J334" s="21"/>
      <c r="K334" s="22"/>
    </row>
    <row r="335" spans="3:11" x14ac:dyDescent="0.25">
      <c r="C335" s="21"/>
      <c r="F335" s="21"/>
      <c r="J335" s="21"/>
      <c r="K335" s="22"/>
    </row>
    <row r="336" spans="3:11" x14ac:dyDescent="0.25">
      <c r="C336" s="21"/>
      <c r="F336" s="21"/>
      <c r="J336" s="21"/>
      <c r="K336" s="22"/>
    </row>
    <row r="337" spans="3:11" x14ac:dyDescent="0.25">
      <c r="C337" s="21"/>
      <c r="F337" s="21"/>
      <c r="J337" s="21"/>
      <c r="K337" s="22"/>
    </row>
    <row r="338" spans="3:11" x14ac:dyDescent="0.25">
      <c r="C338" s="21"/>
      <c r="F338" s="21"/>
      <c r="J338" s="21"/>
      <c r="K338" s="22"/>
    </row>
    <row r="339" spans="3:11" x14ac:dyDescent="0.25">
      <c r="C339" s="21"/>
      <c r="F339" s="21"/>
      <c r="J339" s="21"/>
      <c r="K339" s="22"/>
    </row>
    <row r="340" spans="3:11" x14ac:dyDescent="0.25">
      <c r="C340" s="21"/>
      <c r="F340" s="21"/>
      <c r="J340" s="21"/>
      <c r="K340" s="22"/>
    </row>
    <row r="341" spans="3:11" x14ac:dyDescent="0.25">
      <c r="C341" s="21"/>
      <c r="F341" s="21"/>
      <c r="J341" s="21"/>
      <c r="K341" s="22"/>
    </row>
    <row r="342" spans="3:11" x14ac:dyDescent="0.25">
      <c r="C342" s="21"/>
      <c r="F342" s="21"/>
      <c r="J342" s="21"/>
      <c r="K342" s="22"/>
    </row>
    <row r="343" spans="3:11" x14ac:dyDescent="0.25">
      <c r="C343" s="21"/>
      <c r="F343" s="21"/>
      <c r="J343" s="21"/>
      <c r="K343" s="22"/>
    </row>
    <row r="344" spans="3:11" x14ac:dyDescent="0.25">
      <c r="C344" s="21"/>
      <c r="F344" s="21"/>
      <c r="J344" s="21"/>
      <c r="K344" s="22"/>
    </row>
    <row r="345" spans="3:11" x14ac:dyDescent="0.25">
      <c r="C345" s="21"/>
      <c r="F345" s="21"/>
      <c r="J345" s="21"/>
      <c r="K345" s="22"/>
    </row>
    <row r="346" spans="3:11" x14ac:dyDescent="0.25">
      <c r="C346" s="21"/>
      <c r="F346" s="21"/>
      <c r="J346" s="21"/>
      <c r="K346" s="22"/>
    </row>
    <row r="347" spans="3:11" x14ac:dyDescent="0.25">
      <c r="C347" s="21"/>
      <c r="F347" s="21"/>
      <c r="J347" s="21"/>
      <c r="K347" s="22"/>
    </row>
    <row r="348" spans="3:11" x14ac:dyDescent="0.25">
      <c r="C348" s="21"/>
      <c r="F348" s="21"/>
      <c r="J348" s="21"/>
      <c r="K348" s="22"/>
    </row>
    <row r="349" spans="3:11" x14ac:dyDescent="0.25">
      <c r="C349" s="21"/>
      <c r="F349" s="21"/>
      <c r="J349" s="21"/>
      <c r="K349" s="22"/>
    </row>
    <row r="350" spans="3:11" x14ac:dyDescent="0.25">
      <c r="C350" s="21"/>
      <c r="F350" s="21"/>
      <c r="J350" s="21"/>
      <c r="K350" s="22"/>
    </row>
    <row r="351" spans="3:11" x14ac:dyDescent="0.25">
      <c r="C351" s="21"/>
      <c r="F351" s="21"/>
      <c r="J351" s="21"/>
      <c r="K351" s="22"/>
    </row>
    <row r="352" spans="3:11" x14ac:dyDescent="0.25">
      <c r="C352" s="21"/>
      <c r="F352" s="21"/>
      <c r="J352" s="21"/>
      <c r="K352" s="22"/>
    </row>
    <row r="353" spans="3:11" x14ac:dyDescent="0.25">
      <c r="C353" s="21"/>
      <c r="F353" s="21"/>
      <c r="J353" s="21"/>
      <c r="K353" s="22"/>
    </row>
    <row r="354" spans="3:11" x14ac:dyDescent="0.25">
      <c r="C354" s="21"/>
      <c r="F354" s="21"/>
      <c r="J354" s="21"/>
      <c r="K354" s="22"/>
    </row>
    <row r="355" spans="3:11" x14ac:dyDescent="0.25">
      <c r="C355" s="21"/>
      <c r="F355" s="21"/>
      <c r="J355" s="21"/>
      <c r="K355" s="22"/>
    </row>
    <row r="356" spans="3:11" x14ac:dyDescent="0.25">
      <c r="C356" s="21"/>
      <c r="F356" s="21"/>
      <c r="J356" s="21"/>
      <c r="K356" s="22"/>
    </row>
    <row r="357" spans="3:11" x14ac:dyDescent="0.25">
      <c r="C357" s="21"/>
      <c r="F357" s="21"/>
      <c r="J357" s="21"/>
      <c r="K357" s="22"/>
    </row>
    <row r="358" spans="3:11" x14ac:dyDescent="0.25">
      <c r="C358" s="21"/>
      <c r="F358" s="21"/>
      <c r="J358" s="21"/>
      <c r="K358" s="22"/>
    </row>
    <row r="359" spans="3:11" x14ac:dyDescent="0.25">
      <c r="C359" s="21"/>
      <c r="F359" s="21"/>
      <c r="J359" s="21"/>
      <c r="K359" s="22"/>
    </row>
    <row r="360" spans="3:11" x14ac:dyDescent="0.25">
      <c r="C360" s="21"/>
      <c r="F360" s="21"/>
      <c r="J360" s="21"/>
      <c r="K360" s="22"/>
    </row>
    <row r="361" spans="3:11" x14ac:dyDescent="0.25">
      <c r="C361" s="21"/>
      <c r="F361" s="21"/>
      <c r="J361" s="21"/>
      <c r="K361" s="22"/>
    </row>
    <row r="362" spans="3:11" x14ac:dyDescent="0.25">
      <c r="C362" s="21"/>
      <c r="F362" s="21"/>
      <c r="J362" s="21"/>
      <c r="K362" s="22"/>
    </row>
    <row r="363" spans="3:11" x14ac:dyDescent="0.25">
      <c r="C363" s="21"/>
      <c r="F363" s="21"/>
      <c r="J363" s="21"/>
      <c r="K363" s="22"/>
    </row>
    <row r="364" spans="3:11" x14ac:dyDescent="0.25">
      <c r="C364" s="21"/>
      <c r="F364" s="21"/>
      <c r="J364" s="21"/>
      <c r="K364" s="22"/>
    </row>
    <row r="365" spans="3:11" x14ac:dyDescent="0.25">
      <c r="C365" s="21"/>
      <c r="F365" s="21"/>
      <c r="J365" s="21"/>
      <c r="K365" s="22"/>
    </row>
    <row r="366" spans="3:11" x14ac:dyDescent="0.25">
      <c r="C366" s="21"/>
      <c r="F366" s="21"/>
      <c r="J366" s="21"/>
      <c r="K366" s="22"/>
    </row>
    <row r="367" spans="3:11" x14ac:dyDescent="0.25">
      <c r="C367" s="21"/>
      <c r="F367" s="21"/>
      <c r="J367" s="21"/>
      <c r="K367" s="22"/>
    </row>
    <row r="368" spans="3:11" x14ac:dyDescent="0.25">
      <c r="C368" s="21"/>
      <c r="F368" s="21"/>
      <c r="J368" s="21"/>
      <c r="K368" s="22"/>
    </row>
    <row r="369" spans="3:11" x14ac:dyDescent="0.25">
      <c r="C369" s="21"/>
      <c r="F369" s="21"/>
      <c r="J369" s="21"/>
      <c r="K369" s="22"/>
    </row>
    <row r="370" spans="3:11" x14ac:dyDescent="0.25">
      <c r="C370" s="21"/>
      <c r="F370" s="21"/>
      <c r="J370" s="21"/>
      <c r="K370" s="22"/>
    </row>
    <row r="371" spans="3:11" x14ac:dyDescent="0.25">
      <c r="C371" s="21"/>
      <c r="F371" s="21"/>
      <c r="J371" s="21"/>
      <c r="K371" s="22"/>
    </row>
    <row r="372" spans="3:11" x14ac:dyDescent="0.25">
      <c r="C372" s="21"/>
      <c r="F372" s="21"/>
      <c r="J372" s="21"/>
      <c r="K372" s="22"/>
    </row>
    <row r="373" spans="3:11" x14ac:dyDescent="0.25">
      <c r="C373" s="21"/>
      <c r="F373" s="21"/>
      <c r="J373" s="21"/>
      <c r="K373" s="22"/>
    </row>
    <row r="374" spans="3:11" x14ac:dyDescent="0.25">
      <c r="C374" s="21"/>
      <c r="F374" s="21"/>
      <c r="J374" s="21"/>
      <c r="K374" s="22"/>
    </row>
    <row r="375" spans="3:11" x14ac:dyDescent="0.25">
      <c r="C375" s="21"/>
      <c r="F375" s="21"/>
      <c r="J375" s="21"/>
      <c r="K375" s="22"/>
    </row>
    <row r="376" spans="3:11" x14ac:dyDescent="0.25">
      <c r="C376" s="21"/>
      <c r="F376" s="21"/>
      <c r="J376" s="21"/>
      <c r="K376" s="22"/>
    </row>
    <row r="377" spans="3:11" x14ac:dyDescent="0.25">
      <c r="C377" s="21"/>
      <c r="F377" s="21"/>
      <c r="J377" s="21"/>
      <c r="K377" s="22"/>
    </row>
    <row r="378" spans="3:11" x14ac:dyDescent="0.25">
      <c r="C378" s="21"/>
      <c r="F378" s="21"/>
      <c r="J378" s="21"/>
      <c r="K378" s="22"/>
    </row>
    <row r="379" spans="3:11" x14ac:dyDescent="0.25">
      <c r="C379" s="21"/>
      <c r="F379" s="21"/>
      <c r="J379" s="21"/>
      <c r="K379" s="22"/>
    </row>
    <row r="380" spans="3:11" x14ac:dyDescent="0.25">
      <c r="C380" s="21"/>
      <c r="F380" s="21"/>
      <c r="J380" s="21"/>
      <c r="K380" s="22"/>
    </row>
    <row r="381" spans="3:11" x14ac:dyDescent="0.25">
      <c r="C381" s="21"/>
      <c r="F381" s="21"/>
      <c r="J381" s="21"/>
      <c r="K381" s="22"/>
    </row>
    <row r="382" spans="3:11" x14ac:dyDescent="0.25">
      <c r="C382" s="21"/>
      <c r="F382" s="21"/>
      <c r="J382" s="21"/>
      <c r="K382" s="22"/>
    </row>
    <row r="383" spans="3:11" x14ac:dyDescent="0.25">
      <c r="C383" s="21"/>
      <c r="F383" s="21"/>
      <c r="J383" s="21"/>
      <c r="K383" s="22"/>
    </row>
    <row r="384" spans="3:11" x14ac:dyDescent="0.25">
      <c r="C384" s="21"/>
      <c r="F384" s="21"/>
      <c r="J384" s="21"/>
      <c r="K384" s="22"/>
    </row>
    <row r="385" spans="3:11" x14ac:dyDescent="0.25">
      <c r="C385" s="21"/>
      <c r="F385" s="21"/>
      <c r="J385" s="21"/>
      <c r="K385" s="22"/>
    </row>
    <row r="386" spans="3:11" x14ac:dyDescent="0.25">
      <c r="C386" s="21"/>
      <c r="F386" s="21"/>
      <c r="J386" s="21"/>
      <c r="K386" s="22"/>
    </row>
    <row r="387" spans="3:11" x14ac:dyDescent="0.25">
      <c r="C387" s="21"/>
      <c r="F387" s="21"/>
      <c r="J387" s="21"/>
      <c r="K387" s="22"/>
    </row>
    <row r="388" spans="3:11" x14ac:dyDescent="0.25">
      <c r="C388" s="21"/>
      <c r="F388" s="21"/>
      <c r="J388" s="21"/>
      <c r="K388" s="22"/>
    </row>
    <row r="389" spans="3:11" x14ac:dyDescent="0.25">
      <c r="C389" s="21"/>
      <c r="F389" s="21"/>
      <c r="J389" s="21"/>
      <c r="K389" s="22"/>
    </row>
    <row r="390" spans="3:11" x14ac:dyDescent="0.25">
      <c r="C390" s="21"/>
      <c r="F390" s="21"/>
      <c r="J390" s="21"/>
      <c r="K390" s="22"/>
    </row>
    <row r="391" spans="3:11" x14ac:dyDescent="0.25">
      <c r="C391" s="21"/>
      <c r="F391" s="21"/>
      <c r="J391" s="21"/>
      <c r="K391" s="22"/>
    </row>
    <row r="392" spans="3:11" x14ac:dyDescent="0.25">
      <c r="C392" s="21"/>
      <c r="F392" s="21"/>
      <c r="J392" s="21"/>
      <c r="K392" s="22"/>
    </row>
    <row r="393" spans="3:11" x14ac:dyDescent="0.25">
      <c r="C393" s="21"/>
      <c r="F393" s="21"/>
      <c r="J393" s="21"/>
      <c r="K393" s="22"/>
    </row>
    <row r="394" spans="3:11" x14ac:dyDescent="0.25">
      <c r="C394" s="21"/>
      <c r="F394" s="21"/>
      <c r="J394" s="21"/>
      <c r="K394" s="22"/>
    </row>
    <row r="395" spans="3:11" x14ac:dyDescent="0.25">
      <c r="C395" s="21"/>
      <c r="F395" s="21"/>
      <c r="J395" s="21"/>
      <c r="K395" s="22"/>
    </row>
    <row r="396" spans="3:11" x14ac:dyDescent="0.25">
      <c r="C396" s="21"/>
      <c r="F396" s="21"/>
      <c r="J396" s="21"/>
      <c r="K396" s="22"/>
    </row>
    <row r="397" spans="3:11" x14ac:dyDescent="0.25">
      <c r="C397" s="21"/>
      <c r="F397" s="21"/>
      <c r="J397" s="21"/>
      <c r="K397" s="22"/>
    </row>
    <row r="398" spans="3:11" x14ac:dyDescent="0.25">
      <c r="C398" s="21"/>
      <c r="F398" s="21"/>
      <c r="J398" s="21"/>
      <c r="K398" s="22"/>
    </row>
    <row r="399" spans="3:11" x14ac:dyDescent="0.25">
      <c r="C399" s="21"/>
      <c r="F399" s="21"/>
      <c r="J399" s="21"/>
      <c r="K399" s="22"/>
    </row>
    <row r="400" spans="3:11" x14ac:dyDescent="0.25">
      <c r="C400" s="21"/>
      <c r="F400" s="21"/>
      <c r="J400" s="21"/>
      <c r="K400" s="22"/>
    </row>
    <row r="401" spans="3:11" x14ac:dyDescent="0.25">
      <c r="C401" s="21"/>
      <c r="F401" s="21"/>
      <c r="J401" s="21"/>
      <c r="K401" s="22"/>
    </row>
    <row r="402" spans="3:11" x14ac:dyDescent="0.25">
      <c r="C402" s="21"/>
      <c r="F402" s="21"/>
      <c r="J402" s="21"/>
      <c r="K402" s="22"/>
    </row>
    <row r="403" spans="3:11" x14ac:dyDescent="0.25">
      <c r="C403" s="21"/>
      <c r="F403" s="21"/>
      <c r="J403" s="21"/>
      <c r="K403" s="22"/>
    </row>
    <row r="404" spans="3:11" x14ac:dyDescent="0.25">
      <c r="C404" s="21"/>
      <c r="F404" s="21"/>
      <c r="J404" s="21"/>
      <c r="K404" s="22"/>
    </row>
    <row r="405" spans="3:11" x14ac:dyDescent="0.25">
      <c r="C405" s="21"/>
      <c r="F405" s="21"/>
      <c r="J405" s="21"/>
      <c r="K405" s="22"/>
    </row>
    <row r="406" spans="3:11" x14ac:dyDescent="0.25">
      <c r="C406" s="21"/>
      <c r="F406" s="21"/>
      <c r="J406" s="21"/>
      <c r="K406" s="22"/>
    </row>
    <row r="407" spans="3:11" x14ac:dyDescent="0.25">
      <c r="C407" s="21"/>
      <c r="F407" s="21"/>
      <c r="J407" s="21"/>
      <c r="K407" s="22"/>
    </row>
    <row r="408" spans="3:11" x14ac:dyDescent="0.25">
      <c r="C408" s="21"/>
      <c r="F408" s="21"/>
      <c r="J408" s="21"/>
      <c r="K408" s="22"/>
    </row>
    <row r="409" spans="3:11" x14ac:dyDescent="0.25">
      <c r="C409" s="21"/>
      <c r="F409" s="21"/>
      <c r="J409" s="21"/>
      <c r="K409" s="22"/>
    </row>
    <row r="410" spans="3:11" x14ac:dyDescent="0.25">
      <c r="C410" s="21"/>
      <c r="F410" s="21"/>
      <c r="J410" s="21"/>
      <c r="K410" s="22"/>
    </row>
    <row r="411" spans="3:11" x14ac:dyDescent="0.25">
      <c r="C411" s="21"/>
      <c r="F411" s="21"/>
      <c r="J411" s="21"/>
      <c r="K411" s="22"/>
    </row>
    <row r="412" spans="3:11" x14ac:dyDescent="0.25">
      <c r="C412" s="21"/>
      <c r="F412" s="21"/>
      <c r="J412" s="21"/>
      <c r="K412" s="22"/>
    </row>
    <row r="413" spans="3:11" x14ac:dyDescent="0.25">
      <c r="C413" s="21"/>
      <c r="F413" s="21"/>
      <c r="J413" s="21"/>
      <c r="K413" s="22"/>
    </row>
    <row r="414" spans="3:11" x14ac:dyDescent="0.25">
      <c r="C414" s="21"/>
      <c r="F414" s="21"/>
      <c r="J414" s="21"/>
      <c r="K414" s="22"/>
    </row>
    <row r="415" spans="3:11" x14ac:dyDescent="0.25">
      <c r="C415" s="21"/>
      <c r="F415" s="21"/>
      <c r="J415" s="21"/>
      <c r="K415" s="22"/>
    </row>
    <row r="416" spans="3:11" x14ac:dyDescent="0.25">
      <c r="C416" s="21"/>
      <c r="F416" s="21"/>
      <c r="J416" s="21"/>
      <c r="K416" s="22"/>
    </row>
    <row r="417" spans="3:11" x14ac:dyDescent="0.25">
      <c r="C417" s="21"/>
      <c r="F417" s="21"/>
      <c r="J417" s="21"/>
      <c r="K417" s="22"/>
    </row>
    <row r="418" spans="3:11" x14ac:dyDescent="0.25">
      <c r="C418" s="21"/>
      <c r="F418" s="21"/>
      <c r="J418" s="21"/>
      <c r="K418" s="22"/>
    </row>
    <row r="419" spans="3:11" x14ac:dyDescent="0.25">
      <c r="C419" s="21"/>
      <c r="F419" s="21"/>
      <c r="J419" s="21"/>
      <c r="K419" s="22"/>
    </row>
    <row r="420" spans="3:11" x14ac:dyDescent="0.25">
      <c r="C420" s="21"/>
      <c r="F420" s="21"/>
      <c r="J420" s="21"/>
      <c r="K420" s="22"/>
    </row>
    <row r="421" spans="3:11" x14ac:dyDescent="0.25">
      <c r="C421" s="21"/>
      <c r="F421" s="21"/>
      <c r="J421" s="21"/>
      <c r="K421" s="22"/>
    </row>
    <row r="422" spans="3:11" x14ac:dyDescent="0.25">
      <c r="C422" s="21"/>
      <c r="F422" s="21"/>
      <c r="J422" s="21"/>
      <c r="K422" s="22"/>
    </row>
    <row r="423" spans="3:11" x14ac:dyDescent="0.25">
      <c r="C423" s="21"/>
      <c r="F423" s="21"/>
      <c r="J423" s="21"/>
      <c r="K423" s="22"/>
    </row>
    <row r="424" spans="3:11" x14ac:dyDescent="0.25">
      <c r="C424" s="21"/>
      <c r="F424" s="21"/>
      <c r="J424" s="21"/>
      <c r="K424" s="22"/>
    </row>
    <row r="425" spans="3:11" x14ac:dyDescent="0.25">
      <c r="C425" s="21"/>
      <c r="F425" s="21"/>
      <c r="J425" s="21"/>
      <c r="K425" s="22"/>
    </row>
    <row r="426" spans="3:11" x14ac:dyDescent="0.25">
      <c r="C426" s="21"/>
      <c r="F426" s="21"/>
      <c r="J426" s="21"/>
      <c r="K426" s="22"/>
    </row>
    <row r="427" spans="3:11" x14ac:dyDescent="0.25">
      <c r="C427" s="21"/>
      <c r="F427" s="21"/>
      <c r="J427" s="21"/>
      <c r="K427" s="22"/>
    </row>
    <row r="428" spans="3:11" x14ac:dyDescent="0.25">
      <c r="C428" s="21"/>
      <c r="F428" s="21"/>
      <c r="J428" s="21"/>
      <c r="K428" s="22"/>
    </row>
    <row r="429" spans="3:11" x14ac:dyDescent="0.25">
      <c r="C429" s="21"/>
      <c r="F429" s="21"/>
      <c r="J429" s="21"/>
      <c r="K429" s="22"/>
    </row>
    <row r="430" spans="3:11" x14ac:dyDescent="0.25">
      <c r="C430" s="21"/>
      <c r="F430" s="21"/>
      <c r="J430" s="21"/>
      <c r="K430" s="22"/>
    </row>
    <row r="431" spans="3:11" x14ac:dyDescent="0.25">
      <c r="C431" s="21"/>
      <c r="F431" s="21"/>
      <c r="J431" s="21"/>
      <c r="K431" s="22"/>
    </row>
    <row r="432" spans="3:11" x14ac:dyDescent="0.25">
      <c r="C432" s="21"/>
      <c r="F432" s="21"/>
      <c r="J432" s="21"/>
      <c r="K432" s="22"/>
    </row>
    <row r="433" spans="3:11" x14ac:dyDescent="0.25">
      <c r="C433" s="21"/>
      <c r="F433" s="21"/>
      <c r="J433" s="21"/>
      <c r="K433" s="22"/>
    </row>
    <row r="434" spans="3:11" x14ac:dyDescent="0.25">
      <c r="C434" s="21"/>
      <c r="F434" s="21"/>
      <c r="J434" s="21"/>
      <c r="K434" s="22"/>
    </row>
    <row r="435" spans="3:11" x14ac:dyDescent="0.25">
      <c r="C435" s="21"/>
      <c r="F435" s="21"/>
      <c r="J435" s="21"/>
      <c r="K435" s="22"/>
    </row>
    <row r="436" spans="3:11" x14ac:dyDescent="0.25">
      <c r="C436" s="21"/>
      <c r="F436" s="21"/>
      <c r="J436" s="21"/>
      <c r="K436" s="22"/>
    </row>
    <row r="437" spans="3:11" x14ac:dyDescent="0.25">
      <c r="C437" s="21"/>
      <c r="F437" s="21"/>
      <c r="J437" s="21"/>
      <c r="K437" s="22"/>
    </row>
    <row r="438" spans="3:11" x14ac:dyDescent="0.25">
      <c r="C438" s="21"/>
      <c r="F438" s="21"/>
      <c r="J438" s="21"/>
      <c r="K438" s="22"/>
    </row>
    <row r="439" spans="3:11" x14ac:dyDescent="0.25">
      <c r="C439" s="21"/>
      <c r="F439" s="21"/>
      <c r="J439" s="21"/>
      <c r="K439" s="22"/>
    </row>
    <row r="440" spans="3:11" x14ac:dyDescent="0.25">
      <c r="C440" s="21"/>
      <c r="F440" s="21"/>
      <c r="J440" s="21"/>
      <c r="K440" s="22"/>
    </row>
    <row r="441" spans="3:11" x14ac:dyDescent="0.25">
      <c r="C441" s="21"/>
      <c r="F441" s="21"/>
      <c r="J441" s="21"/>
      <c r="K441" s="22"/>
    </row>
    <row r="442" spans="3:11" x14ac:dyDescent="0.25">
      <c r="C442" s="21"/>
      <c r="F442" s="21"/>
      <c r="J442" s="21"/>
      <c r="K442" s="22"/>
    </row>
    <row r="443" spans="3:11" x14ac:dyDescent="0.25">
      <c r="C443" s="21"/>
      <c r="F443" s="21"/>
      <c r="J443" s="21"/>
      <c r="K443" s="22"/>
    </row>
    <row r="444" spans="3:11" x14ac:dyDescent="0.25">
      <c r="C444" s="21"/>
      <c r="F444" s="21"/>
      <c r="J444" s="21"/>
      <c r="K444" s="22"/>
    </row>
    <row r="445" spans="3:11" x14ac:dyDescent="0.25">
      <c r="C445" s="21"/>
      <c r="F445" s="21"/>
      <c r="J445" s="21"/>
      <c r="K445" s="22"/>
    </row>
    <row r="446" spans="3:11" x14ac:dyDescent="0.25">
      <c r="C446" s="21"/>
      <c r="F446" s="21"/>
      <c r="J446" s="21"/>
      <c r="K446" s="22"/>
    </row>
    <row r="447" spans="3:11" x14ac:dyDescent="0.25">
      <c r="C447" s="21"/>
      <c r="F447" s="21"/>
      <c r="J447" s="21"/>
      <c r="K447" s="22"/>
    </row>
    <row r="448" spans="3:11" x14ac:dyDescent="0.25">
      <c r="C448" s="21"/>
      <c r="F448" s="21"/>
      <c r="J448" s="21"/>
      <c r="K448" s="22"/>
    </row>
    <row r="449" spans="3:11" x14ac:dyDescent="0.25">
      <c r="C449" s="21"/>
      <c r="F449" s="21"/>
      <c r="J449" s="21"/>
      <c r="K449" s="22"/>
    </row>
    <row r="450" spans="3:11" x14ac:dyDescent="0.25">
      <c r="C450" s="21"/>
      <c r="F450" s="21"/>
      <c r="J450" s="21"/>
      <c r="K450" s="22"/>
    </row>
    <row r="451" spans="3:11" x14ac:dyDescent="0.25">
      <c r="C451" s="21"/>
      <c r="F451" s="21"/>
      <c r="J451" s="21"/>
      <c r="K451" s="22"/>
    </row>
    <row r="452" spans="3:11" x14ac:dyDescent="0.25">
      <c r="C452" s="21"/>
      <c r="F452" s="21"/>
      <c r="J452" s="21"/>
      <c r="K452" s="22"/>
    </row>
    <row r="453" spans="3:11" x14ac:dyDescent="0.25">
      <c r="C453" s="21"/>
      <c r="F453" s="21"/>
      <c r="J453" s="21"/>
      <c r="K453" s="22"/>
    </row>
    <row r="454" spans="3:11" x14ac:dyDescent="0.25">
      <c r="C454" s="21"/>
      <c r="F454" s="21"/>
      <c r="J454" s="21"/>
      <c r="K454" s="22"/>
    </row>
    <row r="455" spans="3:11" x14ac:dyDescent="0.25">
      <c r="C455" s="21"/>
      <c r="F455" s="21"/>
      <c r="J455" s="21"/>
      <c r="K455" s="22"/>
    </row>
    <row r="456" spans="3:11" x14ac:dyDescent="0.25">
      <c r="C456" s="21"/>
      <c r="F456" s="21"/>
      <c r="J456" s="21"/>
      <c r="K456" s="22"/>
    </row>
    <row r="457" spans="3:11" x14ac:dyDescent="0.25">
      <c r="C457" s="21"/>
      <c r="F457" s="21"/>
      <c r="J457" s="21"/>
      <c r="K457" s="22"/>
    </row>
    <row r="458" spans="3:11" x14ac:dyDescent="0.25">
      <c r="C458" s="21"/>
      <c r="F458" s="21"/>
      <c r="J458" s="21"/>
      <c r="K458" s="22"/>
    </row>
    <row r="459" spans="3:11" x14ac:dyDescent="0.25">
      <c r="C459" s="21"/>
      <c r="F459" s="21"/>
      <c r="J459" s="21"/>
      <c r="K459" s="22"/>
    </row>
    <row r="460" spans="3:11" x14ac:dyDescent="0.25">
      <c r="C460" s="21"/>
      <c r="F460" s="21"/>
      <c r="J460" s="21"/>
      <c r="K460" s="22"/>
    </row>
    <row r="461" spans="3:11" x14ac:dyDescent="0.25">
      <c r="C461" s="21"/>
      <c r="F461" s="21"/>
      <c r="J461" s="21"/>
      <c r="K461" s="22"/>
    </row>
    <row r="462" spans="3:11" x14ac:dyDescent="0.25">
      <c r="C462" s="21"/>
      <c r="F462" s="21"/>
      <c r="J462" s="21"/>
      <c r="K462" s="22"/>
    </row>
    <row r="463" spans="3:11" x14ac:dyDescent="0.25">
      <c r="C463" s="21"/>
      <c r="F463" s="21"/>
      <c r="J463" s="21"/>
      <c r="K463" s="22"/>
    </row>
    <row r="464" spans="3:11" x14ac:dyDescent="0.25">
      <c r="C464" s="21"/>
      <c r="F464" s="21"/>
      <c r="J464" s="21"/>
      <c r="K464" s="22"/>
    </row>
    <row r="465" spans="3:11" x14ac:dyDescent="0.25">
      <c r="C465" s="21"/>
      <c r="F465" s="21"/>
      <c r="J465" s="21"/>
      <c r="K465" s="22"/>
    </row>
    <row r="466" spans="3:11" x14ac:dyDescent="0.25">
      <c r="C466" s="21"/>
      <c r="F466" s="21"/>
      <c r="J466" s="21"/>
      <c r="K466" s="22"/>
    </row>
    <row r="467" spans="3:11" x14ac:dyDescent="0.25">
      <c r="C467" s="21"/>
      <c r="F467" s="21"/>
      <c r="J467" s="21"/>
      <c r="K467" s="22"/>
    </row>
    <row r="468" spans="3:11" x14ac:dyDescent="0.25">
      <c r="C468" s="21"/>
      <c r="F468" s="21"/>
      <c r="J468" s="21"/>
      <c r="K468" s="22"/>
    </row>
    <row r="469" spans="3:11" x14ac:dyDescent="0.25">
      <c r="C469" s="21"/>
      <c r="F469" s="21"/>
      <c r="J469" s="21"/>
      <c r="K469" s="22"/>
    </row>
    <row r="470" spans="3:11" x14ac:dyDescent="0.25">
      <c r="C470" s="21"/>
      <c r="F470" s="21"/>
      <c r="J470" s="21"/>
      <c r="K470" s="22"/>
    </row>
    <row r="471" spans="3:11" x14ac:dyDescent="0.25">
      <c r="C471" s="21"/>
      <c r="F471" s="21"/>
      <c r="J471" s="21"/>
      <c r="K471" s="22"/>
    </row>
    <row r="472" spans="3:11" x14ac:dyDescent="0.25">
      <c r="C472" s="21"/>
      <c r="F472" s="21"/>
      <c r="J472" s="21"/>
      <c r="K472" s="22"/>
    </row>
    <row r="473" spans="3:11" x14ac:dyDescent="0.25">
      <c r="C473" s="21"/>
      <c r="F473" s="21"/>
      <c r="J473" s="21"/>
      <c r="K473" s="22"/>
    </row>
    <row r="474" spans="3:11" x14ac:dyDescent="0.25">
      <c r="C474" s="21"/>
      <c r="F474" s="21"/>
      <c r="J474" s="21"/>
      <c r="K474" s="22"/>
    </row>
    <row r="475" spans="3:11" x14ac:dyDescent="0.25">
      <c r="C475" s="21"/>
      <c r="F475" s="21"/>
      <c r="J475" s="21"/>
      <c r="K475" s="22"/>
    </row>
    <row r="476" spans="3:11" x14ac:dyDescent="0.25">
      <c r="C476" s="21"/>
      <c r="F476" s="21"/>
      <c r="J476" s="21"/>
      <c r="K476" s="22"/>
    </row>
    <row r="477" spans="3:11" x14ac:dyDescent="0.25">
      <c r="C477" s="21"/>
      <c r="F477" s="21"/>
      <c r="J477" s="21"/>
      <c r="K477" s="22"/>
    </row>
    <row r="478" spans="3:11" x14ac:dyDescent="0.25">
      <c r="C478" s="21"/>
      <c r="F478" s="21"/>
      <c r="J478" s="21"/>
      <c r="K478" s="22"/>
    </row>
    <row r="479" spans="3:11" x14ac:dyDescent="0.25">
      <c r="C479" s="21"/>
      <c r="F479" s="21"/>
      <c r="J479" s="21"/>
      <c r="K479" s="22"/>
    </row>
    <row r="480" spans="3:11" x14ac:dyDescent="0.25">
      <c r="C480" s="21"/>
      <c r="F480" s="21"/>
      <c r="J480" s="21"/>
      <c r="K480" s="22"/>
    </row>
    <row r="481" spans="3:11" x14ac:dyDescent="0.25">
      <c r="C481" s="21"/>
      <c r="F481" s="21"/>
      <c r="J481" s="21"/>
      <c r="K481" s="22"/>
    </row>
    <row r="482" spans="3:11" x14ac:dyDescent="0.25">
      <c r="C482" s="21"/>
      <c r="F482" s="21"/>
      <c r="J482" s="21"/>
      <c r="K482" s="22"/>
    </row>
    <row r="483" spans="3:11" x14ac:dyDescent="0.25">
      <c r="C483" s="21"/>
      <c r="F483" s="21"/>
      <c r="J483" s="21"/>
      <c r="K483" s="22"/>
    </row>
    <row r="484" spans="3:11" x14ac:dyDescent="0.25">
      <c r="C484" s="21"/>
      <c r="F484" s="21"/>
      <c r="J484" s="21"/>
      <c r="K484" s="22"/>
    </row>
    <row r="485" spans="3:11" x14ac:dyDescent="0.25">
      <c r="C485" s="21"/>
      <c r="F485" s="21"/>
      <c r="J485" s="21"/>
      <c r="K485" s="22"/>
    </row>
    <row r="486" spans="3:11" x14ac:dyDescent="0.25">
      <c r="C486" s="21"/>
      <c r="F486" s="21"/>
      <c r="J486" s="21"/>
      <c r="K486" s="22"/>
    </row>
    <row r="487" spans="3:11" x14ac:dyDescent="0.25">
      <c r="C487" s="21"/>
      <c r="F487" s="21"/>
      <c r="J487" s="21"/>
      <c r="K487" s="22"/>
    </row>
    <row r="488" spans="3:11" x14ac:dyDescent="0.25">
      <c r="C488" s="21"/>
      <c r="F488" s="21"/>
      <c r="J488" s="21"/>
      <c r="K488" s="22"/>
    </row>
    <row r="489" spans="3:11" x14ac:dyDescent="0.25">
      <c r="C489" s="21"/>
      <c r="F489" s="21"/>
      <c r="J489" s="21"/>
      <c r="K489" s="22"/>
    </row>
    <row r="490" spans="3:11" x14ac:dyDescent="0.25">
      <c r="C490" s="21"/>
      <c r="F490" s="21"/>
      <c r="J490" s="21"/>
      <c r="K490" s="22"/>
    </row>
    <row r="491" spans="3:11" x14ac:dyDescent="0.25">
      <c r="C491" s="21"/>
      <c r="F491" s="21"/>
      <c r="J491" s="21"/>
      <c r="K491" s="22"/>
    </row>
    <row r="492" spans="3:11" x14ac:dyDescent="0.25">
      <c r="C492" s="21"/>
      <c r="F492" s="21"/>
      <c r="J492" s="21"/>
      <c r="K492" s="22"/>
    </row>
    <row r="493" spans="3:11" x14ac:dyDescent="0.25">
      <c r="C493" s="21"/>
      <c r="F493" s="21"/>
      <c r="J493" s="21"/>
      <c r="K493" s="22"/>
    </row>
    <row r="494" spans="3:11" x14ac:dyDescent="0.25">
      <c r="C494" s="21"/>
      <c r="F494" s="21"/>
      <c r="J494" s="21"/>
      <c r="K494" s="22"/>
    </row>
    <row r="495" spans="3:11" x14ac:dyDescent="0.25">
      <c r="C495" s="21"/>
      <c r="F495" s="21"/>
      <c r="J495" s="21"/>
      <c r="K495" s="22"/>
    </row>
    <row r="496" spans="3:11" x14ac:dyDescent="0.25">
      <c r="C496" s="21"/>
      <c r="F496" s="21"/>
      <c r="J496" s="21"/>
      <c r="K496" s="22"/>
    </row>
    <row r="497" spans="3:11" x14ac:dyDescent="0.25">
      <c r="C497" s="21"/>
      <c r="F497" s="21"/>
      <c r="J497" s="21"/>
      <c r="K497" s="22"/>
    </row>
    <row r="498" spans="3:11" x14ac:dyDescent="0.25">
      <c r="C498" s="21"/>
      <c r="F498" s="21"/>
      <c r="J498" s="21"/>
      <c r="K498" s="22"/>
    </row>
    <row r="499" spans="3:11" x14ac:dyDescent="0.25">
      <c r="C499" s="21"/>
      <c r="F499" s="21"/>
      <c r="J499" s="21"/>
      <c r="K499" s="22"/>
    </row>
    <row r="500" spans="3:11" x14ac:dyDescent="0.25">
      <c r="C500" s="21"/>
      <c r="F500" s="21"/>
      <c r="J500" s="21"/>
      <c r="K500" s="22"/>
    </row>
    <row r="501" spans="3:11" x14ac:dyDescent="0.25">
      <c r="C501" s="21"/>
      <c r="F501" s="21"/>
      <c r="J501" s="21"/>
      <c r="K501" s="22"/>
    </row>
    <row r="502" spans="3:11" x14ac:dyDescent="0.25">
      <c r="C502" s="21"/>
      <c r="F502" s="21"/>
      <c r="J502" s="21"/>
      <c r="K502" s="22"/>
    </row>
    <row r="503" spans="3:11" x14ac:dyDescent="0.25">
      <c r="C503" s="21"/>
      <c r="F503" s="21"/>
      <c r="J503" s="21"/>
      <c r="K503" s="22"/>
    </row>
    <row r="504" spans="3:11" x14ac:dyDescent="0.25">
      <c r="C504" s="21"/>
      <c r="F504" s="21"/>
      <c r="J504" s="21"/>
      <c r="K504" s="22"/>
    </row>
    <row r="505" spans="3:11" x14ac:dyDescent="0.25">
      <c r="C505" s="21"/>
      <c r="F505" s="21"/>
      <c r="J505" s="21"/>
      <c r="K505" s="22"/>
    </row>
    <row r="506" spans="3:11" x14ac:dyDescent="0.25">
      <c r="C506" s="21"/>
      <c r="F506" s="21"/>
      <c r="J506" s="21"/>
      <c r="K506" s="22"/>
    </row>
    <row r="507" spans="3:11" x14ac:dyDescent="0.25">
      <c r="C507" s="21"/>
      <c r="F507" s="21"/>
      <c r="J507" s="21"/>
      <c r="K507" s="22"/>
    </row>
    <row r="508" spans="3:11" x14ac:dyDescent="0.25">
      <c r="C508" s="21"/>
      <c r="F508" s="21"/>
      <c r="J508" s="21"/>
      <c r="K508" s="22"/>
    </row>
    <row r="509" spans="3:11" x14ac:dyDescent="0.25">
      <c r="C509" s="21"/>
      <c r="F509" s="21"/>
      <c r="J509" s="21"/>
      <c r="K509" s="22"/>
    </row>
    <row r="510" spans="3:11" x14ac:dyDescent="0.25">
      <c r="C510" s="21"/>
      <c r="F510" s="21"/>
      <c r="J510" s="21"/>
      <c r="K510" s="22"/>
    </row>
    <row r="511" spans="3:11" x14ac:dyDescent="0.25">
      <c r="C511" s="21"/>
      <c r="F511" s="21"/>
      <c r="J511" s="21"/>
      <c r="K511" s="22"/>
    </row>
    <row r="512" spans="3:11" x14ac:dyDescent="0.25">
      <c r="C512" s="21"/>
      <c r="F512" s="21"/>
      <c r="J512" s="21"/>
      <c r="K512" s="22"/>
    </row>
    <row r="513" spans="3:11" x14ac:dyDescent="0.25">
      <c r="C513" s="21"/>
      <c r="F513" s="21"/>
      <c r="J513" s="21"/>
      <c r="K513" s="22"/>
    </row>
    <row r="514" spans="3:11" x14ac:dyDescent="0.25">
      <c r="C514" s="21"/>
      <c r="F514" s="21"/>
      <c r="J514" s="21"/>
      <c r="K514" s="22"/>
    </row>
    <row r="515" spans="3:11" x14ac:dyDescent="0.25">
      <c r="C515" s="21"/>
      <c r="F515" s="21"/>
      <c r="J515" s="21"/>
      <c r="K515" s="22"/>
    </row>
    <row r="516" spans="3:11" x14ac:dyDescent="0.25">
      <c r="C516" s="21"/>
      <c r="F516" s="21"/>
      <c r="J516" s="21"/>
      <c r="K516" s="22"/>
    </row>
    <row r="517" spans="3:11" x14ac:dyDescent="0.25">
      <c r="C517" s="21"/>
      <c r="F517" s="21"/>
      <c r="J517" s="21"/>
      <c r="K517" s="22"/>
    </row>
    <row r="518" spans="3:11" x14ac:dyDescent="0.25">
      <c r="C518" s="21"/>
      <c r="F518" s="21"/>
      <c r="J518" s="21"/>
      <c r="K518" s="22"/>
    </row>
    <row r="519" spans="3:11" x14ac:dyDescent="0.25">
      <c r="C519" s="21"/>
      <c r="F519" s="21"/>
      <c r="J519" s="21"/>
      <c r="K519" s="22"/>
    </row>
    <row r="520" spans="3:11" x14ac:dyDescent="0.25">
      <c r="C520" s="21"/>
      <c r="F520" s="21"/>
      <c r="J520" s="21"/>
      <c r="K520" s="22"/>
    </row>
    <row r="521" spans="3:11" x14ac:dyDescent="0.25">
      <c r="C521" s="21"/>
      <c r="F521" s="21"/>
      <c r="J521" s="21"/>
      <c r="K521" s="22"/>
    </row>
    <row r="522" spans="3:11" x14ac:dyDescent="0.25">
      <c r="C522" s="21"/>
      <c r="F522" s="21"/>
      <c r="J522" s="21"/>
      <c r="K522" s="22"/>
    </row>
    <row r="523" spans="3:11" x14ac:dyDescent="0.25">
      <c r="C523" s="21"/>
      <c r="F523" s="21"/>
      <c r="J523" s="21"/>
      <c r="K523" s="22"/>
    </row>
    <row r="524" spans="3:11" x14ac:dyDescent="0.25">
      <c r="C524" s="21"/>
      <c r="F524" s="21"/>
      <c r="J524" s="21"/>
      <c r="K524" s="22"/>
    </row>
    <row r="525" spans="3:11" x14ac:dyDescent="0.25">
      <c r="C525" s="21"/>
      <c r="F525" s="21"/>
      <c r="J525" s="21"/>
      <c r="K525" s="22"/>
    </row>
    <row r="526" spans="3:11" x14ac:dyDescent="0.25">
      <c r="C526" s="21"/>
      <c r="F526" s="21"/>
      <c r="J526" s="21"/>
      <c r="K526" s="22"/>
    </row>
    <row r="527" spans="3:11" x14ac:dyDescent="0.25">
      <c r="C527" s="21"/>
      <c r="F527" s="21"/>
      <c r="J527" s="21"/>
      <c r="K527" s="22"/>
    </row>
    <row r="528" spans="3:11" x14ac:dyDescent="0.25">
      <c r="C528" s="21"/>
      <c r="F528" s="21"/>
      <c r="J528" s="21"/>
      <c r="K528" s="22"/>
    </row>
    <row r="529" spans="3:11" x14ac:dyDescent="0.25">
      <c r="C529" s="21"/>
      <c r="F529" s="21"/>
      <c r="J529" s="21"/>
      <c r="K529" s="22"/>
    </row>
    <row r="530" spans="3:11" x14ac:dyDescent="0.25">
      <c r="C530" s="21"/>
      <c r="F530" s="21"/>
      <c r="J530" s="21"/>
      <c r="K530" s="22"/>
    </row>
    <row r="531" spans="3:11" x14ac:dyDescent="0.25">
      <c r="C531" s="21"/>
      <c r="F531" s="21"/>
      <c r="J531" s="21"/>
      <c r="K531" s="22"/>
    </row>
    <row r="532" spans="3:11" x14ac:dyDescent="0.25">
      <c r="C532" s="21"/>
      <c r="F532" s="21"/>
      <c r="J532" s="21"/>
      <c r="K532" s="22"/>
    </row>
    <row r="533" spans="3:11" x14ac:dyDescent="0.25">
      <c r="C533" s="21"/>
      <c r="F533" s="21"/>
      <c r="J533" s="21"/>
      <c r="K533" s="22"/>
    </row>
    <row r="534" spans="3:11" x14ac:dyDescent="0.25">
      <c r="C534" s="21"/>
      <c r="F534" s="21"/>
      <c r="J534" s="21"/>
      <c r="K534" s="22"/>
    </row>
    <row r="535" spans="3:11" x14ac:dyDescent="0.25">
      <c r="C535" s="21"/>
      <c r="F535" s="21"/>
      <c r="J535" s="21"/>
      <c r="K535" s="22"/>
    </row>
    <row r="536" spans="3:11" x14ac:dyDescent="0.25">
      <c r="C536" s="21"/>
      <c r="F536" s="21"/>
      <c r="J536" s="21"/>
      <c r="K536" s="22"/>
    </row>
    <row r="537" spans="3:11" x14ac:dyDescent="0.25">
      <c r="C537" s="21"/>
      <c r="F537" s="21"/>
      <c r="J537" s="21"/>
      <c r="K537" s="22"/>
    </row>
    <row r="538" spans="3:11" x14ac:dyDescent="0.25">
      <c r="C538" s="21"/>
      <c r="F538" s="21"/>
      <c r="J538" s="21"/>
      <c r="K538" s="22"/>
    </row>
    <row r="539" spans="3:11" x14ac:dyDescent="0.25">
      <c r="C539" s="21"/>
      <c r="F539" s="21"/>
      <c r="J539" s="21"/>
      <c r="K539" s="22"/>
    </row>
    <row r="540" spans="3:11" x14ac:dyDescent="0.25">
      <c r="C540" s="21"/>
      <c r="F540" s="21"/>
      <c r="J540" s="21"/>
      <c r="K540" s="22"/>
    </row>
    <row r="541" spans="3:11" x14ac:dyDescent="0.25">
      <c r="C541" s="21"/>
      <c r="F541" s="21"/>
      <c r="J541" s="21"/>
      <c r="K541" s="22"/>
    </row>
    <row r="542" spans="3:11" x14ac:dyDescent="0.25">
      <c r="C542" s="21"/>
      <c r="F542" s="21"/>
      <c r="J542" s="21"/>
      <c r="K542" s="22"/>
    </row>
    <row r="543" spans="3:11" x14ac:dyDescent="0.25">
      <c r="C543" s="21"/>
      <c r="F543" s="21"/>
      <c r="J543" s="21"/>
      <c r="K543" s="22"/>
    </row>
    <row r="544" spans="3:11" x14ac:dyDescent="0.25">
      <c r="C544" s="21"/>
      <c r="F544" s="21"/>
      <c r="J544" s="21"/>
      <c r="K544" s="22"/>
    </row>
    <row r="545" spans="3:11" x14ac:dyDescent="0.25">
      <c r="C545" s="21"/>
      <c r="F545" s="21"/>
      <c r="J545" s="21"/>
      <c r="K545" s="22"/>
    </row>
    <row r="546" spans="3:11" x14ac:dyDescent="0.25">
      <c r="C546" s="21"/>
      <c r="F546" s="21"/>
      <c r="J546" s="21"/>
      <c r="K546" s="22"/>
    </row>
    <row r="547" spans="3:11" x14ac:dyDescent="0.25">
      <c r="C547" s="21"/>
      <c r="F547" s="21"/>
      <c r="J547" s="21"/>
      <c r="K547" s="22"/>
    </row>
    <row r="548" spans="3:11" x14ac:dyDescent="0.25">
      <c r="C548" s="21"/>
      <c r="F548" s="21"/>
      <c r="J548" s="21"/>
      <c r="K548" s="22"/>
    </row>
    <row r="549" spans="3:11" x14ac:dyDescent="0.25">
      <c r="C549" s="21"/>
      <c r="F549" s="21"/>
      <c r="J549" s="21"/>
      <c r="K549" s="22"/>
    </row>
    <row r="550" spans="3:11" x14ac:dyDescent="0.25">
      <c r="C550" s="21"/>
      <c r="F550" s="21"/>
      <c r="J550" s="21"/>
      <c r="K550" s="22"/>
    </row>
    <row r="551" spans="3:11" x14ac:dyDescent="0.25">
      <c r="C551" s="21"/>
      <c r="F551" s="21"/>
      <c r="J551" s="21"/>
      <c r="K551" s="22"/>
    </row>
    <row r="552" spans="3:11" x14ac:dyDescent="0.25">
      <c r="C552" s="21"/>
      <c r="F552" s="21"/>
      <c r="J552" s="21"/>
      <c r="K552" s="22"/>
    </row>
    <row r="553" spans="3:11" x14ac:dyDescent="0.25">
      <c r="C553" s="21"/>
      <c r="F553" s="21"/>
      <c r="J553" s="21"/>
      <c r="K553" s="22"/>
    </row>
    <row r="554" spans="3:11" x14ac:dyDescent="0.25">
      <c r="C554" s="21"/>
      <c r="F554" s="21"/>
      <c r="J554" s="21"/>
      <c r="K554" s="22"/>
    </row>
    <row r="555" spans="3:11" x14ac:dyDescent="0.25">
      <c r="C555" s="21"/>
      <c r="F555" s="21"/>
      <c r="J555" s="21"/>
      <c r="K555" s="22"/>
    </row>
    <row r="556" spans="3:11" x14ac:dyDescent="0.25">
      <c r="C556" s="21"/>
      <c r="F556" s="21"/>
      <c r="J556" s="21"/>
      <c r="K556" s="22"/>
    </row>
    <row r="557" spans="3:11" x14ac:dyDescent="0.25">
      <c r="C557" s="21"/>
      <c r="F557" s="21"/>
      <c r="J557" s="21"/>
      <c r="K557" s="22"/>
    </row>
    <row r="558" spans="3:11" x14ac:dyDescent="0.25">
      <c r="C558" s="21"/>
      <c r="F558" s="21"/>
      <c r="J558" s="21"/>
      <c r="K558" s="22"/>
    </row>
    <row r="559" spans="3:11" x14ac:dyDescent="0.25">
      <c r="C559" s="21"/>
      <c r="F559" s="21"/>
      <c r="J559" s="21"/>
      <c r="K559" s="22"/>
    </row>
    <row r="560" spans="3:11" x14ac:dyDescent="0.25">
      <c r="C560" s="21"/>
      <c r="F560" s="21"/>
      <c r="J560" s="21"/>
      <c r="K560" s="22"/>
    </row>
    <row r="561" spans="3:11" x14ac:dyDescent="0.25">
      <c r="C561" s="21"/>
      <c r="F561" s="21"/>
      <c r="J561" s="21"/>
      <c r="K561" s="22"/>
    </row>
    <row r="562" spans="3:11" x14ac:dyDescent="0.25">
      <c r="C562" s="21"/>
      <c r="F562" s="21"/>
      <c r="J562" s="21"/>
      <c r="K562" s="22"/>
    </row>
    <row r="563" spans="3:11" x14ac:dyDescent="0.25">
      <c r="C563" s="21"/>
      <c r="F563" s="21"/>
      <c r="J563" s="21"/>
      <c r="K563" s="22"/>
    </row>
    <row r="564" spans="3:11" x14ac:dyDescent="0.25">
      <c r="C564" s="21"/>
      <c r="F564" s="21"/>
      <c r="J564" s="21"/>
      <c r="K564" s="22"/>
    </row>
    <row r="565" spans="3:11" x14ac:dyDescent="0.25">
      <c r="C565" s="21"/>
      <c r="F565" s="21"/>
      <c r="J565" s="21"/>
      <c r="K565" s="22"/>
    </row>
    <row r="566" spans="3:11" x14ac:dyDescent="0.25">
      <c r="C566" s="21"/>
      <c r="F566" s="21"/>
      <c r="J566" s="21"/>
      <c r="K566" s="22"/>
    </row>
    <row r="567" spans="3:11" x14ac:dyDescent="0.25">
      <c r="C567" s="21"/>
      <c r="F567" s="21"/>
      <c r="J567" s="21"/>
      <c r="K567" s="22"/>
    </row>
    <row r="568" spans="3:11" x14ac:dyDescent="0.25">
      <c r="C568" s="21"/>
      <c r="F568" s="21"/>
      <c r="J568" s="21"/>
      <c r="K568" s="22"/>
    </row>
    <row r="569" spans="3:11" x14ac:dyDescent="0.25">
      <c r="C569" s="21"/>
      <c r="F569" s="21"/>
      <c r="J569" s="21"/>
      <c r="K569" s="22"/>
    </row>
    <row r="570" spans="3:11" x14ac:dyDescent="0.25">
      <c r="C570" s="21"/>
      <c r="F570" s="21"/>
      <c r="J570" s="21"/>
      <c r="K570" s="22"/>
    </row>
    <row r="571" spans="3:11" x14ac:dyDescent="0.25">
      <c r="C571" s="21"/>
      <c r="F571" s="21"/>
      <c r="J571" s="21"/>
      <c r="K571" s="22"/>
    </row>
    <row r="572" spans="3:11" x14ac:dyDescent="0.25">
      <c r="C572" s="21"/>
      <c r="F572" s="21"/>
      <c r="J572" s="21"/>
      <c r="K572" s="22"/>
    </row>
    <row r="573" spans="3:11" x14ac:dyDescent="0.25">
      <c r="C573" s="21"/>
      <c r="F573" s="21"/>
      <c r="J573" s="21"/>
      <c r="K573" s="22"/>
    </row>
    <row r="574" spans="3:11" x14ac:dyDescent="0.25">
      <c r="C574" s="21"/>
      <c r="F574" s="21"/>
      <c r="J574" s="21"/>
      <c r="K574" s="22"/>
    </row>
    <row r="575" spans="3:11" x14ac:dyDescent="0.25">
      <c r="C575" s="21"/>
      <c r="F575" s="21"/>
      <c r="J575" s="21"/>
      <c r="K575" s="22"/>
    </row>
    <row r="576" spans="3:11" x14ac:dyDescent="0.25">
      <c r="C576" s="21"/>
      <c r="F576" s="21"/>
      <c r="J576" s="21"/>
      <c r="K576" s="22"/>
    </row>
    <row r="577" spans="3:11" x14ac:dyDescent="0.25">
      <c r="C577" s="21"/>
      <c r="F577" s="21"/>
      <c r="J577" s="21"/>
      <c r="K577" s="22"/>
    </row>
    <row r="578" spans="3:11" x14ac:dyDescent="0.25">
      <c r="C578" s="21"/>
      <c r="F578" s="21"/>
      <c r="J578" s="21"/>
      <c r="K578" s="22"/>
    </row>
    <row r="579" spans="3:11" x14ac:dyDescent="0.25">
      <c r="C579" s="21"/>
      <c r="F579" s="21"/>
      <c r="J579" s="21"/>
      <c r="K579" s="22"/>
    </row>
    <row r="580" spans="3:11" x14ac:dyDescent="0.25">
      <c r="C580" s="21"/>
      <c r="F580" s="21"/>
      <c r="J580" s="21"/>
      <c r="K580" s="22"/>
    </row>
    <row r="581" spans="3:11" x14ac:dyDescent="0.25">
      <c r="C581" s="21"/>
      <c r="F581" s="21"/>
      <c r="J581" s="21"/>
      <c r="K581" s="22"/>
    </row>
    <row r="582" spans="3:11" x14ac:dyDescent="0.25">
      <c r="C582" s="21"/>
      <c r="F582" s="21"/>
      <c r="J582" s="21"/>
      <c r="K582" s="22"/>
    </row>
    <row r="583" spans="3:11" x14ac:dyDescent="0.25">
      <c r="C583" s="21"/>
      <c r="F583" s="21"/>
      <c r="J583" s="21"/>
      <c r="K583" s="22"/>
    </row>
    <row r="584" spans="3:11" x14ac:dyDescent="0.25">
      <c r="C584" s="21"/>
      <c r="F584" s="21"/>
      <c r="J584" s="21"/>
      <c r="K584" s="22"/>
    </row>
    <row r="585" spans="3:11" x14ac:dyDescent="0.25">
      <c r="C585" s="21"/>
      <c r="F585" s="21"/>
      <c r="J585" s="21"/>
      <c r="K585" s="22"/>
    </row>
    <row r="586" spans="3:11" x14ac:dyDescent="0.25">
      <c r="C586" s="21"/>
      <c r="F586" s="21"/>
      <c r="J586" s="21"/>
      <c r="K586" s="22"/>
    </row>
    <row r="587" spans="3:11" x14ac:dyDescent="0.25">
      <c r="C587" s="21"/>
      <c r="F587" s="21"/>
      <c r="J587" s="21"/>
      <c r="K587" s="22"/>
    </row>
    <row r="588" spans="3:11" x14ac:dyDescent="0.25">
      <c r="C588" s="21"/>
      <c r="F588" s="21"/>
      <c r="J588" s="21"/>
      <c r="K588" s="22"/>
    </row>
    <row r="589" spans="3:11" x14ac:dyDescent="0.25">
      <c r="C589" s="21"/>
      <c r="F589" s="21"/>
      <c r="J589" s="21"/>
      <c r="K589" s="22"/>
    </row>
    <row r="590" spans="3:11" x14ac:dyDescent="0.25">
      <c r="C590" s="21"/>
      <c r="F590" s="21"/>
      <c r="J590" s="21"/>
      <c r="K590" s="22"/>
    </row>
    <row r="591" spans="3:11" x14ac:dyDescent="0.25">
      <c r="C591" s="21"/>
      <c r="F591" s="21"/>
      <c r="J591" s="21"/>
      <c r="K591" s="22"/>
    </row>
    <row r="592" spans="3:11" x14ac:dyDescent="0.25">
      <c r="C592" s="21"/>
      <c r="F592" s="21"/>
      <c r="J592" s="21"/>
      <c r="K592" s="22"/>
    </row>
    <row r="593" spans="3:11" x14ac:dyDescent="0.25">
      <c r="C593" s="21"/>
      <c r="F593" s="21"/>
      <c r="J593" s="21"/>
      <c r="K593" s="22"/>
    </row>
    <row r="594" spans="3:11" x14ac:dyDescent="0.25">
      <c r="C594" s="21"/>
      <c r="F594" s="21"/>
      <c r="J594" s="21"/>
      <c r="K594" s="22"/>
    </row>
    <row r="595" spans="3:11" x14ac:dyDescent="0.25">
      <c r="C595" s="21"/>
      <c r="F595" s="21"/>
      <c r="J595" s="21"/>
      <c r="K595" s="22"/>
    </row>
    <row r="596" spans="3:11" x14ac:dyDescent="0.25">
      <c r="C596" s="21"/>
      <c r="F596" s="21"/>
      <c r="J596" s="21"/>
      <c r="K596" s="22"/>
    </row>
    <row r="597" spans="3:11" x14ac:dyDescent="0.25">
      <c r="C597" s="21"/>
      <c r="F597" s="21"/>
      <c r="J597" s="21"/>
      <c r="K597" s="22"/>
    </row>
    <row r="598" spans="3:11" x14ac:dyDescent="0.25">
      <c r="C598" s="21"/>
      <c r="F598" s="21"/>
      <c r="J598" s="21"/>
      <c r="K598" s="22"/>
    </row>
    <row r="599" spans="3:11" x14ac:dyDescent="0.25">
      <c r="C599" s="21"/>
      <c r="F599" s="21"/>
      <c r="J599" s="21"/>
      <c r="K599" s="22"/>
    </row>
    <row r="600" spans="3:11" x14ac:dyDescent="0.25">
      <c r="C600" s="21"/>
      <c r="F600" s="21"/>
      <c r="J600" s="21"/>
      <c r="K600" s="22"/>
    </row>
    <row r="601" spans="3:11" x14ac:dyDescent="0.25">
      <c r="C601" s="21"/>
      <c r="F601" s="21"/>
      <c r="J601" s="21"/>
      <c r="K601" s="22"/>
    </row>
    <row r="602" spans="3:11" x14ac:dyDescent="0.25">
      <c r="C602" s="21"/>
      <c r="F602" s="21"/>
      <c r="J602" s="21"/>
      <c r="K602" s="22"/>
    </row>
    <row r="603" spans="3:11" x14ac:dyDescent="0.25">
      <c r="C603" s="21"/>
      <c r="F603" s="21"/>
      <c r="J603" s="21"/>
      <c r="K603" s="22"/>
    </row>
    <row r="604" spans="3:11" x14ac:dyDescent="0.25">
      <c r="C604" s="21"/>
      <c r="F604" s="21"/>
      <c r="J604" s="21"/>
      <c r="K604" s="22"/>
    </row>
    <row r="605" spans="3:11" x14ac:dyDescent="0.25">
      <c r="C605" s="21"/>
      <c r="F605" s="21"/>
      <c r="J605" s="21"/>
      <c r="K605" s="22"/>
    </row>
    <row r="606" spans="3:11" x14ac:dyDescent="0.25">
      <c r="C606" s="21"/>
      <c r="F606" s="21"/>
      <c r="J606" s="21"/>
      <c r="K606" s="22"/>
    </row>
    <row r="607" spans="3:11" x14ac:dyDescent="0.25">
      <c r="C607" s="21"/>
      <c r="F607" s="21"/>
      <c r="J607" s="21"/>
      <c r="K607" s="22"/>
    </row>
    <row r="608" spans="3:11" x14ac:dyDescent="0.25">
      <c r="C608" s="21"/>
      <c r="F608" s="21"/>
      <c r="J608" s="21"/>
      <c r="K608" s="22"/>
    </row>
    <row r="609" spans="3:11" x14ac:dyDescent="0.25">
      <c r="C609" s="21"/>
      <c r="F609" s="21"/>
      <c r="J609" s="21"/>
      <c r="K609" s="22"/>
    </row>
    <row r="610" spans="3:11" x14ac:dyDescent="0.25">
      <c r="C610" s="21"/>
      <c r="F610" s="21"/>
      <c r="J610" s="21"/>
      <c r="K610" s="22"/>
    </row>
    <row r="611" spans="3:11" x14ac:dyDescent="0.25">
      <c r="C611" s="21"/>
      <c r="F611" s="21"/>
      <c r="J611" s="21"/>
      <c r="K611" s="22"/>
    </row>
    <row r="612" spans="3:11" x14ac:dyDescent="0.25">
      <c r="C612" s="21"/>
      <c r="F612" s="21"/>
      <c r="J612" s="21"/>
      <c r="K612" s="22"/>
    </row>
    <row r="613" spans="3:11" x14ac:dyDescent="0.25">
      <c r="C613" s="21"/>
      <c r="F613" s="21"/>
      <c r="J613" s="21"/>
      <c r="K613" s="22"/>
    </row>
    <row r="614" spans="3:11" x14ac:dyDescent="0.25">
      <c r="C614" s="21"/>
      <c r="F614" s="21"/>
      <c r="J614" s="21"/>
      <c r="K614" s="22"/>
    </row>
    <row r="615" spans="3:11" x14ac:dyDescent="0.25">
      <c r="C615" s="21"/>
      <c r="F615" s="21"/>
      <c r="J615" s="21"/>
      <c r="K615" s="22"/>
    </row>
    <row r="616" spans="3:11" x14ac:dyDescent="0.25">
      <c r="C616" s="21"/>
      <c r="F616" s="21"/>
      <c r="J616" s="21"/>
      <c r="K616" s="22"/>
    </row>
    <row r="617" spans="3:11" x14ac:dyDescent="0.25">
      <c r="C617" s="21"/>
      <c r="F617" s="21"/>
      <c r="J617" s="21"/>
      <c r="K617" s="22"/>
    </row>
    <row r="618" spans="3:11" x14ac:dyDescent="0.25">
      <c r="C618" s="21"/>
      <c r="F618" s="21"/>
      <c r="J618" s="21"/>
      <c r="K618" s="22"/>
    </row>
    <row r="619" spans="3:11" x14ac:dyDescent="0.25">
      <c r="C619" s="21"/>
      <c r="F619" s="21"/>
      <c r="J619" s="21"/>
      <c r="K619" s="22"/>
    </row>
    <row r="620" spans="3:11" x14ac:dyDescent="0.25">
      <c r="C620" s="21"/>
      <c r="F620" s="21"/>
      <c r="J620" s="21"/>
      <c r="K620" s="22"/>
    </row>
    <row r="621" spans="3:11" x14ac:dyDescent="0.25">
      <c r="C621" s="21"/>
      <c r="F621" s="21"/>
      <c r="J621" s="21"/>
      <c r="K621" s="22"/>
    </row>
    <row r="622" spans="3:11" x14ac:dyDescent="0.25">
      <c r="C622" s="21"/>
      <c r="F622" s="21"/>
      <c r="J622" s="21"/>
      <c r="K622" s="22"/>
    </row>
    <row r="623" spans="3:11" x14ac:dyDescent="0.25">
      <c r="C623" s="21"/>
      <c r="F623" s="21"/>
      <c r="J623" s="21"/>
      <c r="K623" s="22"/>
    </row>
    <row r="624" spans="3:11" x14ac:dyDescent="0.25">
      <c r="C624" s="21"/>
      <c r="F624" s="21"/>
      <c r="J624" s="21"/>
      <c r="K624" s="22"/>
    </row>
    <row r="625" spans="3:11" x14ac:dyDescent="0.25">
      <c r="C625" s="21"/>
      <c r="F625" s="21"/>
      <c r="J625" s="21"/>
      <c r="K625" s="22"/>
    </row>
    <row r="626" spans="3:11" x14ac:dyDescent="0.25">
      <c r="C626" s="21"/>
      <c r="F626" s="21"/>
      <c r="J626" s="21"/>
      <c r="K626" s="22"/>
    </row>
    <row r="627" spans="3:11" x14ac:dyDescent="0.25">
      <c r="C627" s="21"/>
      <c r="F627" s="21"/>
      <c r="J627" s="21"/>
      <c r="K627" s="22"/>
    </row>
    <row r="628" spans="3:11" x14ac:dyDescent="0.25">
      <c r="C628" s="21"/>
      <c r="F628" s="21"/>
      <c r="J628" s="21"/>
      <c r="K628" s="22"/>
    </row>
    <row r="629" spans="3:11" x14ac:dyDescent="0.25">
      <c r="C629" s="21"/>
      <c r="F629" s="21"/>
      <c r="J629" s="21"/>
      <c r="K629" s="22"/>
    </row>
    <row r="630" spans="3:11" x14ac:dyDescent="0.25">
      <c r="C630" s="21"/>
      <c r="F630" s="21"/>
      <c r="J630" s="21"/>
      <c r="K630" s="22"/>
    </row>
    <row r="631" spans="3:11" x14ac:dyDescent="0.25">
      <c r="C631" s="21"/>
      <c r="F631" s="21"/>
      <c r="J631" s="21"/>
      <c r="K631" s="22"/>
    </row>
    <row r="632" spans="3:11" x14ac:dyDescent="0.25">
      <c r="C632" s="21"/>
      <c r="F632" s="21"/>
      <c r="J632" s="21"/>
      <c r="K632" s="22"/>
    </row>
    <row r="633" spans="3:11" x14ac:dyDescent="0.25">
      <c r="C633" s="21"/>
      <c r="F633" s="21"/>
      <c r="J633" s="21"/>
      <c r="K633" s="22"/>
    </row>
    <row r="634" spans="3:11" x14ac:dyDescent="0.25">
      <c r="C634" s="21"/>
      <c r="F634" s="21"/>
      <c r="J634" s="21"/>
      <c r="K634" s="22"/>
    </row>
    <row r="635" spans="3:11" x14ac:dyDescent="0.25">
      <c r="C635" s="21"/>
      <c r="F635" s="21"/>
      <c r="J635" s="21"/>
      <c r="K635" s="22"/>
    </row>
    <row r="636" spans="3:11" x14ac:dyDescent="0.25">
      <c r="C636" s="21"/>
      <c r="F636" s="21"/>
      <c r="J636" s="21"/>
      <c r="K636" s="22"/>
    </row>
    <row r="637" spans="3:11" x14ac:dyDescent="0.25">
      <c r="C637" s="21"/>
      <c r="F637" s="21"/>
      <c r="J637" s="21"/>
      <c r="K637" s="22"/>
    </row>
    <row r="638" spans="3:11" x14ac:dyDescent="0.25">
      <c r="C638" s="21"/>
      <c r="F638" s="21"/>
      <c r="J638" s="21"/>
      <c r="K638" s="22"/>
    </row>
    <row r="639" spans="3:11" x14ac:dyDescent="0.25">
      <c r="C639" s="21"/>
      <c r="F639" s="21"/>
      <c r="J639" s="21"/>
      <c r="K639" s="22"/>
    </row>
    <row r="640" spans="3:11" x14ac:dyDescent="0.25">
      <c r="C640" s="21"/>
      <c r="F640" s="21"/>
      <c r="J640" s="21"/>
      <c r="K640" s="22"/>
    </row>
    <row r="641" spans="3:11" x14ac:dyDescent="0.25">
      <c r="C641" s="21"/>
      <c r="F641" s="21"/>
      <c r="J641" s="21"/>
      <c r="K641" s="22"/>
    </row>
    <row r="642" spans="3:11" x14ac:dyDescent="0.25">
      <c r="C642" s="21"/>
      <c r="F642" s="21"/>
      <c r="J642" s="21"/>
      <c r="K642" s="22"/>
    </row>
    <row r="643" spans="3:11" x14ac:dyDescent="0.25">
      <c r="C643" s="21"/>
      <c r="F643" s="21"/>
      <c r="J643" s="21"/>
      <c r="K643" s="22"/>
    </row>
    <row r="644" spans="3:11" x14ac:dyDescent="0.25">
      <c r="C644" s="21"/>
      <c r="F644" s="21"/>
      <c r="J644" s="21"/>
      <c r="K644" s="22"/>
    </row>
    <row r="645" spans="3:11" x14ac:dyDescent="0.25">
      <c r="C645" s="21"/>
      <c r="F645" s="21"/>
      <c r="J645" s="21"/>
      <c r="K645" s="22"/>
    </row>
    <row r="646" spans="3:11" x14ac:dyDescent="0.25">
      <c r="C646" s="21"/>
      <c r="F646" s="21"/>
      <c r="J646" s="21"/>
      <c r="K646" s="22"/>
    </row>
    <row r="647" spans="3:11" x14ac:dyDescent="0.25">
      <c r="C647" s="21"/>
      <c r="F647" s="21"/>
      <c r="J647" s="21"/>
      <c r="K647" s="22"/>
    </row>
    <row r="648" spans="3:11" x14ac:dyDescent="0.25">
      <c r="C648" s="21"/>
      <c r="F648" s="21"/>
      <c r="J648" s="21"/>
      <c r="K648" s="22"/>
    </row>
    <row r="649" spans="3:11" x14ac:dyDescent="0.25">
      <c r="C649" s="21"/>
      <c r="F649" s="21"/>
      <c r="J649" s="21"/>
      <c r="K649" s="22"/>
    </row>
    <row r="650" spans="3:11" x14ac:dyDescent="0.25">
      <c r="C650" s="21"/>
      <c r="F650" s="21"/>
      <c r="J650" s="21"/>
      <c r="K650" s="22"/>
    </row>
    <row r="651" spans="3:11" x14ac:dyDescent="0.25">
      <c r="C651" s="21"/>
      <c r="F651" s="21"/>
      <c r="J651" s="21"/>
      <c r="K651" s="22"/>
    </row>
    <row r="652" spans="3:11" x14ac:dyDescent="0.25">
      <c r="C652" s="21"/>
      <c r="F652" s="21"/>
      <c r="J652" s="21"/>
      <c r="K652" s="22"/>
    </row>
    <row r="653" spans="3:11" x14ac:dyDescent="0.25">
      <c r="C653" s="21"/>
      <c r="F653" s="21"/>
      <c r="J653" s="21"/>
      <c r="K653" s="22"/>
    </row>
    <row r="654" spans="3:11" x14ac:dyDescent="0.25">
      <c r="C654" s="21"/>
      <c r="F654" s="21"/>
      <c r="J654" s="21"/>
      <c r="K654" s="22"/>
    </row>
    <row r="655" spans="3:11" x14ac:dyDescent="0.25">
      <c r="C655" s="21"/>
      <c r="F655" s="21"/>
      <c r="J655" s="21"/>
      <c r="K655" s="22"/>
    </row>
    <row r="656" spans="3:11" x14ac:dyDescent="0.25">
      <c r="C656" s="21"/>
      <c r="F656" s="21"/>
      <c r="J656" s="21"/>
      <c r="K656" s="22"/>
    </row>
    <row r="657" spans="3:11" x14ac:dyDescent="0.25">
      <c r="C657" s="21"/>
      <c r="F657" s="21"/>
      <c r="J657" s="21"/>
      <c r="K657" s="22"/>
    </row>
    <row r="658" spans="3:11" x14ac:dyDescent="0.25">
      <c r="C658" s="21"/>
      <c r="F658" s="21"/>
      <c r="J658" s="21"/>
      <c r="K658" s="22"/>
    </row>
    <row r="659" spans="3:11" x14ac:dyDescent="0.25">
      <c r="C659" s="21"/>
      <c r="F659" s="21"/>
      <c r="J659" s="21"/>
      <c r="K659" s="22"/>
    </row>
    <row r="660" spans="3:11" x14ac:dyDescent="0.25">
      <c r="C660" s="21"/>
      <c r="F660" s="21"/>
      <c r="J660" s="21"/>
      <c r="K660" s="22"/>
    </row>
    <row r="661" spans="3:11" x14ac:dyDescent="0.25">
      <c r="C661" s="21"/>
      <c r="F661" s="21"/>
      <c r="J661" s="21"/>
      <c r="K661" s="22"/>
    </row>
    <row r="662" spans="3:11" x14ac:dyDescent="0.25">
      <c r="C662" s="21"/>
      <c r="F662" s="21"/>
      <c r="J662" s="21"/>
      <c r="K662" s="22"/>
    </row>
    <row r="663" spans="3:11" x14ac:dyDescent="0.25">
      <c r="C663" s="21"/>
      <c r="F663" s="21"/>
      <c r="J663" s="21"/>
      <c r="K663" s="22"/>
    </row>
    <row r="664" spans="3:11" x14ac:dyDescent="0.25">
      <c r="C664" s="21"/>
      <c r="F664" s="21"/>
      <c r="J664" s="21"/>
      <c r="K664" s="22"/>
    </row>
    <row r="665" spans="3:11" x14ac:dyDescent="0.25">
      <c r="C665" s="21"/>
      <c r="F665" s="21"/>
      <c r="J665" s="21"/>
      <c r="K665" s="22"/>
    </row>
    <row r="666" spans="3:11" x14ac:dyDescent="0.25">
      <c r="C666" s="21"/>
      <c r="F666" s="21"/>
      <c r="J666" s="21"/>
      <c r="K666" s="22"/>
    </row>
    <row r="667" spans="3:11" x14ac:dyDescent="0.25">
      <c r="C667" s="21"/>
      <c r="F667" s="21"/>
      <c r="J667" s="21"/>
      <c r="K667" s="22"/>
    </row>
    <row r="668" spans="3:11" x14ac:dyDescent="0.25">
      <c r="C668" s="21"/>
      <c r="F668" s="21"/>
      <c r="J668" s="21"/>
      <c r="K668" s="22"/>
    </row>
    <row r="669" spans="3:11" x14ac:dyDescent="0.25">
      <c r="C669" s="21"/>
      <c r="F669" s="21"/>
      <c r="J669" s="21"/>
      <c r="K669" s="22"/>
    </row>
    <row r="670" spans="3:11" x14ac:dyDescent="0.25">
      <c r="C670" s="21"/>
      <c r="F670" s="21"/>
      <c r="J670" s="21"/>
      <c r="K670" s="22"/>
    </row>
    <row r="671" spans="3:11" x14ac:dyDescent="0.25">
      <c r="C671" s="21"/>
      <c r="F671" s="21"/>
      <c r="J671" s="21"/>
      <c r="K671" s="22"/>
    </row>
    <row r="672" spans="3:11" x14ac:dyDescent="0.25">
      <c r="C672" s="21"/>
      <c r="F672" s="21"/>
      <c r="J672" s="21"/>
      <c r="K672" s="22"/>
    </row>
    <row r="673" spans="3:11" x14ac:dyDescent="0.25">
      <c r="C673" s="21"/>
      <c r="F673" s="21"/>
      <c r="J673" s="21"/>
      <c r="K673" s="22"/>
    </row>
    <row r="674" spans="3:11" x14ac:dyDescent="0.25">
      <c r="C674" s="21"/>
      <c r="F674" s="21"/>
      <c r="J674" s="21"/>
      <c r="K674" s="22"/>
    </row>
    <row r="675" spans="3:11" x14ac:dyDescent="0.25">
      <c r="C675" s="21"/>
      <c r="F675" s="21"/>
      <c r="J675" s="21"/>
      <c r="K675" s="22"/>
    </row>
    <row r="676" spans="3:11" x14ac:dyDescent="0.25">
      <c r="C676" s="21"/>
      <c r="F676" s="21"/>
      <c r="J676" s="21"/>
      <c r="K676" s="22"/>
    </row>
    <row r="677" spans="3:11" x14ac:dyDescent="0.25">
      <c r="C677" s="21"/>
      <c r="F677" s="21"/>
      <c r="J677" s="21"/>
      <c r="K677" s="22"/>
    </row>
    <row r="678" spans="3:11" x14ac:dyDescent="0.25">
      <c r="C678" s="21"/>
      <c r="F678" s="21"/>
      <c r="J678" s="21"/>
      <c r="K678" s="22"/>
    </row>
    <row r="679" spans="3:11" x14ac:dyDescent="0.25">
      <c r="C679" s="21"/>
      <c r="F679" s="21"/>
      <c r="J679" s="21"/>
      <c r="K679" s="22"/>
    </row>
    <row r="680" spans="3:11" x14ac:dyDescent="0.25">
      <c r="C680" s="21"/>
      <c r="F680" s="21"/>
      <c r="J680" s="21"/>
      <c r="K680" s="22"/>
    </row>
    <row r="681" spans="3:11" x14ac:dyDescent="0.25">
      <c r="C681" s="21"/>
      <c r="F681" s="21"/>
      <c r="J681" s="21"/>
      <c r="K681" s="22"/>
    </row>
    <row r="682" spans="3:11" x14ac:dyDescent="0.25">
      <c r="C682" s="21"/>
      <c r="F682" s="21"/>
      <c r="J682" s="21"/>
      <c r="K682" s="22"/>
    </row>
    <row r="683" spans="3:11" x14ac:dyDescent="0.25">
      <c r="C683" s="21"/>
      <c r="F683" s="21"/>
      <c r="J683" s="21"/>
      <c r="K683" s="22"/>
    </row>
    <row r="684" spans="3:11" x14ac:dyDescent="0.25">
      <c r="C684" s="21"/>
      <c r="F684" s="21"/>
      <c r="J684" s="21"/>
      <c r="K684" s="22"/>
    </row>
    <row r="685" spans="3:11" x14ac:dyDescent="0.25">
      <c r="C685" s="21"/>
      <c r="F685" s="21"/>
      <c r="J685" s="21"/>
      <c r="K685" s="22"/>
    </row>
    <row r="686" spans="3:11" x14ac:dyDescent="0.25">
      <c r="C686" s="21"/>
      <c r="F686" s="21"/>
      <c r="J686" s="21"/>
      <c r="K686" s="22"/>
    </row>
    <row r="687" spans="3:11" x14ac:dyDescent="0.25">
      <c r="C687" s="21"/>
      <c r="F687" s="21"/>
      <c r="J687" s="21"/>
      <c r="K687" s="22"/>
    </row>
    <row r="688" spans="3:11" x14ac:dyDescent="0.25">
      <c r="C688" s="21"/>
      <c r="F688" s="21"/>
      <c r="J688" s="21"/>
      <c r="K688" s="22"/>
    </row>
    <row r="689" spans="3:11" x14ac:dyDescent="0.25">
      <c r="C689" s="21"/>
      <c r="F689" s="21"/>
      <c r="J689" s="21"/>
      <c r="K689" s="22"/>
    </row>
    <row r="690" spans="3:11" x14ac:dyDescent="0.25">
      <c r="C690" s="21"/>
      <c r="F690" s="21"/>
      <c r="J690" s="21"/>
      <c r="K690" s="22"/>
    </row>
    <row r="691" spans="3:11" x14ac:dyDescent="0.25">
      <c r="C691" s="21"/>
      <c r="F691" s="21"/>
      <c r="J691" s="21"/>
      <c r="K691" s="22"/>
    </row>
    <row r="692" spans="3:11" x14ac:dyDescent="0.25">
      <c r="C692" s="21"/>
      <c r="F692" s="21"/>
      <c r="J692" s="21"/>
      <c r="K692" s="22"/>
    </row>
    <row r="693" spans="3:11" x14ac:dyDescent="0.25">
      <c r="C693" s="21"/>
      <c r="F693" s="21"/>
      <c r="J693" s="21"/>
      <c r="K693" s="22"/>
    </row>
    <row r="694" spans="3:11" x14ac:dyDescent="0.25">
      <c r="C694" s="21"/>
      <c r="F694" s="21"/>
      <c r="J694" s="21"/>
      <c r="K694" s="22"/>
    </row>
    <row r="695" spans="3:11" x14ac:dyDescent="0.25">
      <c r="C695" s="21"/>
      <c r="F695" s="21"/>
      <c r="J695" s="21"/>
      <c r="K695" s="22"/>
    </row>
    <row r="696" spans="3:11" x14ac:dyDescent="0.25">
      <c r="C696" s="21"/>
      <c r="F696" s="21"/>
      <c r="J696" s="21"/>
      <c r="K696" s="22"/>
    </row>
    <row r="697" spans="3:11" x14ac:dyDescent="0.25">
      <c r="C697" s="21"/>
      <c r="F697" s="21"/>
      <c r="J697" s="21"/>
      <c r="K697" s="22"/>
    </row>
    <row r="698" spans="3:11" x14ac:dyDescent="0.25">
      <c r="C698" s="21"/>
      <c r="F698" s="21"/>
      <c r="J698" s="21"/>
      <c r="K698" s="22"/>
    </row>
    <row r="699" spans="3:11" x14ac:dyDescent="0.25">
      <c r="C699" s="21"/>
      <c r="F699" s="21"/>
      <c r="J699" s="21"/>
      <c r="K699" s="22"/>
    </row>
    <row r="700" spans="3:11" x14ac:dyDescent="0.25">
      <c r="C700" s="21"/>
      <c r="F700" s="21"/>
      <c r="J700" s="21"/>
      <c r="K700" s="22"/>
    </row>
    <row r="701" spans="3:11" x14ac:dyDescent="0.25">
      <c r="C701" s="21"/>
      <c r="F701" s="21"/>
      <c r="J701" s="21"/>
      <c r="K701" s="22"/>
    </row>
    <row r="702" spans="3:11" x14ac:dyDescent="0.25">
      <c r="C702" s="21"/>
      <c r="F702" s="21"/>
      <c r="J702" s="21"/>
      <c r="K702" s="22"/>
    </row>
    <row r="703" spans="3:11" x14ac:dyDescent="0.25">
      <c r="C703" s="21"/>
      <c r="F703" s="21"/>
      <c r="J703" s="21"/>
      <c r="K703" s="22"/>
    </row>
    <row r="704" spans="3:11" x14ac:dyDescent="0.25">
      <c r="C704" s="21"/>
      <c r="F704" s="21"/>
      <c r="J704" s="21"/>
      <c r="K704" s="22"/>
    </row>
    <row r="705" spans="3:11" x14ac:dyDescent="0.25">
      <c r="C705" s="21"/>
      <c r="F705" s="21"/>
      <c r="J705" s="21"/>
      <c r="K705" s="22"/>
    </row>
    <row r="706" spans="3:11" x14ac:dyDescent="0.25">
      <c r="C706" s="21"/>
      <c r="F706" s="21"/>
      <c r="J706" s="21"/>
      <c r="K706" s="22"/>
    </row>
    <row r="707" spans="3:11" x14ac:dyDescent="0.25">
      <c r="C707" s="21"/>
      <c r="F707" s="21"/>
      <c r="J707" s="21"/>
      <c r="K707" s="22"/>
    </row>
    <row r="708" spans="3:11" x14ac:dyDescent="0.25">
      <c r="C708" s="21"/>
      <c r="F708" s="21"/>
      <c r="J708" s="21"/>
      <c r="K708" s="22"/>
    </row>
    <row r="709" spans="3:11" x14ac:dyDescent="0.25">
      <c r="C709" s="21"/>
      <c r="F709" s="21"/>
      <c r="J709" s="21"/>
      <c r="K709" s="22"/>
    </row>
    <row r="710" spans="3:11" x14ac:dyDescent="0.25">
      <c r="C710" s="21"/>
      <c r="F710" s="21"/>
      <c r="J710" s="21"/>
      <c r="K710" s="22"/>
    </row>
    <row r="711" spans="3:11" x14ac:dyDescent="0.25">
      <c r="C711" s="21"/>
      <c r="F711" s="21"/>
      <c r="J711" s="21"/>
      <c r="K711" s="22"/>
    </row>
    <row r="712" spans="3:11" x14ac:dyDescent="0.25">
      <c r="C712" s="21"/>
      <c r="F712" s="21"/>
      <c r="J712" s="21"/>
      <c r="K712" s="22"/>
    </row>
    <row r="713" spans="3:11" x14ac:dyDescent="0.25">
      <c r="C713" s="21"/>
      <c r="F713" s="21"/>
      <c r="J713" s="21"/>
      <c r="K713" s="22"/>
    </row>
    <row r="714" spans="3:11" x14ac:dyDescent="0.25">
      <c r="C714" s="21"/>
      <c r="F714" s="21"/>
      <c r="J714" s="21"/>
      <c r="K714" s="22"/>
    </row>
    <row r="715" spans="3:11" x14ac:dyDescent="0.25">
      <c r="C715" s="21"/>
      <c r="F715" s="21"/>
      <c r="J715" s="21"/>
      <c r="K715" s="22"/>
    </row>
    <row r="716" spans="3:11" x14ac:dyDescent="0.25">
      <c r="C716" s="21"/>
      <c r="F716" s="21"/>
      <c r="J716" s="21"/>
      <c r="K716" s="22"/>
    </row>
    <row r="717" spans="3:11" x14ac:dyDescent="0.25">
      <c r="C717" s="21"/>
      <c r="F717" s="21"/>
      <c r="J717" s="21"/>
      <c r="K717" s="22"/>
    </row>
    <row r="718" spans="3:11" x14ac:dyDescent="0.25">
      <c r="C718" s="21"/>
      <c r="F718" s="21"/>
      <c r="J718" s="21"/>
      <c r="K718" s="22"/>
    </row>
    <row r="719" spans="3:11" x14ac:dyDescent="0.25">
      <c r="C719" s="21"/>
      <c r="F719" s="21"/>
      <c r="J719" s="21"/>
      <c r="K719" s="22"/>
    </row>
    <row r="720" spans="3:11" x14ac:dyDescent="0.25">
      <c r="C720" s="21"/>
      <c r="F720" s="21"/>
      <c r="J720" s="21"/>
      <c r="K720" s="22"/>
    </row>
    <row r="721" spans="3:11" x14ac:dyDescent="0.25">
      <c r="C721" s="21"/>
      <c r="F721" s="21"/>
      <c r="J721" s="21"/>
      <c r="K721" s="22"/>
    </row>
    <row r="722" spans="3:11" x14ac:dyDescent="0.25">
      <c r="C722" s="21"/>
      <c r="F722" s="21"/>
      <c r="J722" s="21"/>
      <c r="K722" s="22"/>
    </row>
    <row r="723" spans="3:11" x14ac:dyDescent="0.25">
      <c r="C723" s="21"/>
      <c r="F723" s="21"/>
      <c r="J723" s="21"/>
      <c r="K723" s="22"/>
    </row>
    <row r="724" spans="3:11" x14ac:dyDescent="0.25">
      <c r="C724" s="21"/>
      <c r="F724" s="21"/>
      <c r="J724" s="21"/>
      <c r="K724" s="22"/>
    </row>
    <row r="725" spans="3:11" x14ac:dyDescent="0.25">
      <c r="C725" s="21"/>
      <c r="F725" s="21"/>
      <c r="J725" s="21"/>
      <c r="K725" s="22"/>
    </row>
    <row r="726" spans="3:11" x14ac:dyDescent="0.25">
      <c r="C726" s="21"/>
      <c r="F726" s="21"/>
      <c r="J726" s="21"/>
      <c r="K726" s="22"/>
    </row>
    <row r="727" spans="3:11" x14ac:dyDescent="0.25">
      <c r="C727" s="21"/>
      <c r="F727" s="21"/>
      <c r="J727" s="21"/>
      <c r="K727" s="22"/>
    </row>
    <row r="728" spans="3:11" x14ac:dyDescent="0.25">
      <c r="C728" s="21"/>
      <c r="F728" s="21"/>
      <c r="J728" s="21"/>
      <c r="K728" s="22"/>
    </row>
    <row r="729" spans="3:11" x14ac:dyDescent="0.25">
      <c r="C729" s="21"/>
      <c r="F729" s="21"/>
      <c r="J729" s="21"/>
      <c r="K729" s="22"/>
    </row>
    <row r="730" spans="3:11" x14ac:dyDescent="0.25">
      <c r="C730" s="21"/>
      <c r="F730" s="21"/>
      <c r="J730" s="21"/>
      <c r="K730" s="22"/>
    </row>
    <row r="731" spans="3:11" x14ac:dyDescent="0.25">
      <c r="C731" s="21"/>
      <c r="F731" s="21"/>
      <c r="J731" s="21"/>
      <c r="K731" s="22"/>
    </row>
    <row r="732" spans="3:11" x14ac:dyDescent="0.25">
      <c r="C732" s="21"/>
      <c r="F732" s="21"/>
      <c r="J732" s="21"/>
      <c r="K732" s="22"/>
    </row>
    <row r="733" spans="3:11" x14ac:dyDescent="0.25">
      <c r="C733" s="21"/>
      <c r="F733" s="21"/>
      <c r="J733" s="21"/>
      <c r="K733" s="22"/>
    </row>
    <row r="734" spans="3:11" x14ac:dyDescent="0.25">
      <c r="C734" s="21"/>
      <c r="F734" s="21"/>
      <c r="J734" s="21"/>
      <c r="K734" s="22"/>
    </row>
    <row r="735" spans="3:11" x14ac:dyDescent="0.25">
      <c r="C735" s="21"/>
      <c r="F735" s="21"/>
      <c r="J735" s="21"/>
      <c r="K735" s="22"/>
    </row>
    <row r="736" spans="3:11" x14ac:dyDescent="0.25">
      <c r="C736" s="21"/>
      <c r="F736" s="21"/>
      <c r="J736" s="21"/>
      <c r="K736" s="22"/>
    </row>
    <row r="737" spans="3:11" x14ac:dyDescent="0.25">
      <c r="C737" s="21"/>
      <c r="F737" s="21"/>
      <c r="J737" s="21"/>
      <c r="K737" s="22"/>
    </row>
    <row r="738" spans="3:11" x14ac:dyDescent="0.25">
      <c r="C738" s="21"/>
      <c r="F738" s="21"/>
      <c r="J738" s="21"/>
      <c r="K738" s="22"/>
    </row>
    <row r="739" spans="3:11" x14ac:dyDescent="0.25">
      <c r="C739" s="21"/>
      <c r="F739" s="21"/>
      <c r="J739" s="21"/>
      <c r="K739" s="22"/>
    </row>
    <row r="740" spans="3:11" x14ac:dyDescent="0.25">
      <c r="C740" s="21"/>
      <c r="F740" s="21"/>
      <c r="J740" s="21"/>
      <c r="K740" s="22"/>
    </row>
    <row r="741" spans="3:11" x14ac:dyDescent="0.25">
      <c r="C741" s="21"/>
      <c r="F741" s="21"/>
      <c r="J741" s="21"/>
      <c r="K741" s="22"/>
    </row>
    <row r="742" spans="3:11" x14ac:dyDescent="0.25">
      <c r="C742" s="21"/>
      <c r="F742" s="21"/>
      <c r="J742" s="21"/>
      <c r="K742" s="22"/>
    </row>
    <row r="743" spans="3:11" x14ac:dyDescent="0.25">
      <c r="C743" s="21"/>
      <c r="F743" s="21"/>
      <c r="J743" s="21"/>
      <c r="K743" s="22"/>
    </row>
    <row r="744" spans="3:11" x14ac:dyDescent="0.25">
      <c r="C744" s="21"/>
      <c r="F744" s="21"/>
      <c r="J744" s="21"/>
      <c r="K744" s="22"/>
    </row>
    <row r="745" spans="3:11" x14ac:dyDescent="0.25">
      <c r="C745" s="21"/>
      <c r="F745" s="21"/>
      <c r="J745" s="21"/>
      <c r="K745" s="22"/>
    </row>
    <row r="746" spans="3:11" x14ac:dyDescent="0.25">
      <c r="C746" s="21"/>
      <c r="F746" s="21"/>
      <c r="J746" s="21"/>
      <c r="K746" s="22"/>
    </row>
    <row r="747" spans="3:11" x14ac:dyDescent="0.25">
      <c r="C747" s="21"/>
      <c r="F747" s="21"/>
      <c r="J747" s="21"/>
      <c r="K747" s="22"/>
    </row>
    <row r="748" spans="3:11" x14ac:dyDescent="0.25">
      <c r="C748" s="21"/>
      <c r="F748" s="21"/>
      <c r="J748" s="21"/>
      <c r="K748" s="22"/>
    </row>
    <row r="749" spans="3:11" x14ac:dyDescent="0.25">
      <c r="C749" s="21"/>
      <c r="F749" s="21"/>
      <c r="J749" s="21"/>
      <c r="K749" s="22"/>
    </row>
    <row r="750" spans="3:11" x14ac:dyDescent="0.25">
      <c r="C750" s="21"/>
      <c r="F750" s="21"/>
      <c r="J750" s="21"/>
      <c r="K750" s="22"/>
    </row>
    <row r="751" spans="3:11" x14ac:dyDescent="0.25">
      <c r="C751" s="21"/>
      <c r="F751" s="21"/>
      <c r="J751" s="21"/>
      <c r="K751" s="22"/>
    </row>
    <row r="752" spans="3:11" x14ac:dyDescent="0.25">
      <c r="C752" s="21"/>
      <c r="F752" s="21"/>
      <c r="J752" s="21"/>
      <c r="K752" s="22"/>
    </row>
    <row r="753" spans="3:11" x14ac:dyDescent="0.25">
      <c r="C753" s="21"/>
      <c r="F753" s="21"/>
      <c r="J753" s="21"/>
      <c r="K753" s="22"/>
    </row>
    <row r="754" spans="3:11" x14ac:dyDescent="0.25">
      <c r="C754" s="21"/>
      <c r="F754" s="21"/>
      <c r="J754" s="21"/>
      <c r="K754" s="22"/>
    </row>
    <row r="755" spans="3:11" x14ac:dyDescent="0.25">
      <c r="C755" s="21"/>
      <c r="F755" s="21"/>
      <c r="J755" s="21"/>
      <c r="K755" s="22"/>
    </row>
    <row r="756" spans="3:11" x14ac:dyDescent="0.25">
      <c r="C756" s="21"/>
      <c r="F756" s="21"/>
      <c r="J756" s="21"/>
      <c r="K756" s="22"/>
    </row>
    <row r="757" spans="3:11" x14ac:dyDescent="0.25">
      <c r="C757" s="21"/>
      <c r="F757" s="21"/>
      <c r="J757" s="21"/>
      <c r="K757" s="22"/>
    </row>
    <row r="758" spans="3:11" x14ac:dyDescent="0.25">
      <c r="C758" s="21"/>
      <c r="F758" s="21"/>
      <c r="J758" s="21"/>
      <c r="K758" s="22"/>
    </row>
    <row r="759" spans="3:11" x14ac:dyDescent="0.25">
      <c r="C759" s="21"/>
      <c r="F759" s="21"/>
      <c r="J759" s="21"/>
      <c r="K759" s="22"/>
    </row>
    <row r="760" spans="3:11" x14ac:dyDescent="0.25">
      <c r="C760" s="21"/>
      <c r="F760" s="21"/>
      <c r="J760" s="21"/>
      <c r="K760" s="22"/>
    </row>
    <row r="761" spans="3:11" x14ac:dyDescent="0.25">
      <c r="C761" s="21"/>
      <c r="F761" s="21"/>
      <c r="J761" s="21"/>
      <c r="K761" s="22"/>
    </row>
    <row r="762" spans="3:11" x14ac:dyDescent="0.25">
      <c r="C762" s="21"/>
      <c r="F762" s="21"/>
      <c r="J762" s="21"/>
      <c r="K762" s="22"/>
    </row>
    <row r="763" spans="3:11" x14ac:dyDescent="0.25">
      <c r="C763" s="21"/>
      <c r="F763" s="21"/>
      <c r="J763" s="21"/>
      <c r="K763" s="22"/>
    </row>
    <row r="764" spans="3:11" x14ac:dyDescent="0.25">
      <c r="C764" s="21"/>
      <c r="F764" s="21"/>
      <c r="J764" s="21"/>
      <c r="K764" s="22"/>
    </row>
    <row r="765" spans="3:11" x14ac:dyDescent="0.25">
      <c r="C765" s="21"/>
      <c r="F765" s="21"/>
      <c r="J765" s="21"/>
      <c r="K765" s="22"/>
    </row>
    <row r="766" spans="3:11" x14ac:dyDescent="0.25">
      <c r="C766" s="21"/>
      <c r="F766" s="21"/>
      <c r="J766" s="21"/>
      <c r="K766" s="22"/>
    </row>
    <row r="767" spans="3:11" x14ac:dyDescent="0.25">
      <c r="C767" s="21"/>
      <c r="F767" s="21"/>
      <c r="J767" s="21"/>
      <c r="K767" s="22"/>
    </row>
    <row r="768" spans="3:11" x14ac:dyDescent="0.25">
      <c r="C768" s="21"/>
      <c r="F768" s="21"/>
      <c r="J768" s="21"/>
      <c r="K768" s="22"/>
    </row>
    <row r="769" spans="3:11" x14ac:dyDescent="0.25">
      <c r="C769" s="21"/>
      <c r="F769" s="21"/>
      <c r="J769" s="21"/>
      <c r="K769" s="22"/>
    </row>
    <row r="770" spans="3:11" x14ac:dyDescent="0.25">
      <c r="C770" s="21"/>
      <c r="F770" s="21"/>
      <c r="J770" s="21"/>
      <c r="K770" s="22"/>
    </row>
    <row r="771" spans="3:11" x14ac:dyDescent="0.25">
      <c r="C771" s="21"/>
      <c r="F771" s="21"/>
      <c r="J771" s="21"/>
      <c r="K771" s="22"/>
    </row>
    <row r="772" spans="3:11" x14ac:dyDescent="0.25">
      <c r="C772" s="21"/>
      <c r="F772" s="21"/>
      <c r="J772" s="21"/>
      <c r="K772" s="22"/>
    </row>
    <row r="773" spans="3:11" x14ac:dyDescent="0.25">
      <c r="C773" s="21"/>
      <c r="F773" s="21"/>
      <c r="J773" s="21"/>
      <c r="K773" s="22"/>
    </row>
    <row r="774" spans="3:11" x14ac:dyDescent="0.25">
      <c r="C774" s="21"/>
      <c r="F774" s="21"/>
      <c r="J774" s="21"/>
      <c r="K774" s="22"/>
    </row>
    <row r="775" spans="3:11" x14ac:dyDescent="0.25">
      <c r="C775" s="21"/>
      <c r="F775" s="21"/>
      <c r="J775" s="21"/>
      <c r="K775" s="22"/>
    </row>
    <row r="776" spans="3:11" x14ac:dyDescent="0.25">
      <c r="C776" s="21"/>
      <c r="F776" s="21"/>
      <c r="J776" s="21"/>
      <c r="K776" s="22"/>
    </row>
    <row r="777" spans="3:11" x14ac:dyDescent="0.25">
      <c r="C777" s="21"/>
      <c r="F777" s="21"/>
      <c r="J777" s="21"/>
      <c r="K777" s="22"/>
    </row>
    <row r="778" spans="3:11" x14ac:dyDescent="0.25">
      <c r="C778" s="21"/>
      <c r="F778" s="21"/>
      <c r="J778" s="21"/>
      <c r="K778" s="22"/>
    </row>
    <row r="779" spans="3:11" x14ac:dyDescent="0.25">
      <c r="C779" s="21"/>
      <c r="F779" s="21"/>
      <c r="J779" s="21"/>
      <c r="K779" s="22"/>
    </row>
    <row r="780" spans="3:11" x14ac:dyDescent="0.25">
      <c r="C780" s="21"/>
      <c r="F780" s="21"/>
      <c r="J780" s="21"/>
      <c r="K780" s="22"/>
    </row>
    <row r="781" spans="3:11" x14ac:dyDescent="0.25">
      <c r="C781" s="21"/>
      <c r="F781" s="21"/>
      <c r="J781" s="21"/>
      <c r="K781" s="22"/>
    </row>
    <row r="782" spans="3:11" x14ac:dyDescent="0.25">
      <c r="C782" s="21"/>
      <c r="F782" s="21"/>
      <c r="J782" s="21"/>
      <c r="K782" s="22"/>
    </row>
    <row r="783" spans="3:11" x14ac:dyDescent="0.25">
      <c r="C783" s="21"/>
      <c r="F783" s="21"/>
      <c r="J783" s="21"/>
      <c r="K783" s="22"/>
    </row>
    <row r="784" spans="3:11" x14ac:dyDescent="0.25">
      <c r="C784" s="21"/>
      <c r="F784" s="21"/>
      <c r="J784" s="21"/>
      <c r="K784" s="22"/>
    </row>
    <row r="785" spans="3:11" x14ac:dyDescent="0.25">
      <c r="C785" s="21"/>
      <c r="F785" s="21"/>
      <c r="J785" s="21"/>
      <c r="K785" s="22"/>
    </row>
    <row r="786" spans="3:11" x14ac:dyDescent="0.25">
      <c r="C786" s="21"/>
      <c r="F786" s="21"/>
      <c r="J786" s="21"/>
      <c r="K786" s="22"/>
    </row>
    <row r="787" spans="3:11" x14ac:dyDescent="0.25">
      <c r="C787" s="21"/>
      <c r="F787" s="21"/>
      <c r="J787" s="21"/>
      <c r="K787" s="22"/>
    </row>
    <row r="788" spans="3:11" x14ac:dyDescent="0.25">
      <c r="C788" s="21"/>
      <c r="F788" s="21"/>
      <c r="J788" s="21"/>
      <c r="K788" s="22"/>
    </row>
    <row r="789" spans="3:11" x14ac:dyDescent="0.25">
      <c r="C789" s="21"/>
      <c r="F789" s="21"/>
      <c r="J789" s="21"/>
      <c r="K789" s="22"/>
    </row>
    <row r="790" spans="3:11" x14ac:dyDescent="0.25">
      <c r="C790" s="21"/>
      <c r="F790" s="21"/>
      <c r="J790" s="21"/>
      <c r="K790" s="22"/>
    </row>
    <row r="791" spans="3:11" x14ac:dyDescent="0.25">
      <c r="C791" s="21"/>
      <c r="F791" s="21"/>
      <c r="J791" s="21"/>
      <c r="K791" s="22"/>
    </row>
    <row r="792" spans="3:11" x14ac:dyDescent="0.25">
      <c r="C792" s="21"/>
      <c r="F792" s="21"/>
      <c r="J792" s="21"/>
      <c r="K792" s="22"/>
    </row>
    <row r="793" spans="3:11" x14ac:dyDescent="0.25">
      <c r="C793" s="21"/>
      <c r="F793" s="21"/>
      <c r="J793" s="21"/>
      <c r="K793" s="22"/>
    </row>
    <row r="794" spans="3:11" x14ac:dyDescent="0.25">
      <c r="C794" s="21"/>
      <c r="F794" s="21"/>
      <c r="J794" s="21"/>
      <c r="K794" s="22"/>
    </row>
    <row r="795" spans="3:11" x14ac:dyDescent="0.25">
      <c r="C795" s="21"/>
      <c r="F795" s="21"/>
      <c r="J795" s="21"/>
      <c r="K795" s="22"/>
    </row>
    <row r="796" spans="3:11" x14ac:dyDescent="0.25">
      <c r="C796" s="21"/>
      <c r="F796" s="21"/>
      <c r="J796" s="21"/>
      <c r="K796" s="22"/>
    </row>
    <row r="797" spans="3:11" x14ac:dyDescent="0.25">
      <c r="C797" s="21"/>
      <c r="F797" s="21"/>
      <c r="J797" s="21"/>
      <c r="K797" s="22"/>
    </row>
    <row r="798" spans="3:11" x14ac:dyDescent="0.25">
      <c r="C798" s="21"/>
      <c r="F798" s="21"/>
      <c r="J798" s="21"/>
      <c r="K798" s="22"/>
    </row>
    <row r="799" spans="3:11" x14ac:dyDescent="0.25">
      <c r="C799" s="21"/>
      <c r="F799" s="21"/>
      <c r="J799" s="21"/>
      <c r="K799" s="22"/>
    </row>
    <row r="800" spans="3:11" x14ac:dyDescent="0.25">
      <c r="C800" s="21"/>
      <c r="F800" s="21"/>
      <c r="J800" s="21"/>
      <c r="K800" s="22"/>
    </row>
    <row r="801" spans="3:11" x14ac:dyDescent="0.25">
      <c r="C801" s="21"/>
      <c r="F801" s="21"/>
      <c r="J801" s="21"/>
      <c r="K801" s="22"/>
    </row>
    <row r="802" spans="3:11" x14ac:dyDescent="0.25">
      <c r="C802" s="21"/>
      <c r="F802" s="21"/>
      <c r="J802" s="21"/>
      <c r="K802" s="22"/>
    </row>
    <row r="803" spans="3:11" x14ac:dyDescent="0.25">
      <c r="C803" s="21"/>
      <c r="F803" s="21"/>
      <c r="J803" s="21"/>
      <c r="K803" s="22"/>
    </row>
    <row r="804" spans="3:11" x14ac:dyDescent="0.25">
      <c r="C804" s="21"/>
      <c r="F804" s="21"/>
      <c r="J804" s="21"/>
      <c r="K804" s="22"/>
    </row>
    <row r="805" spans="3:11" x14ac:dyDescent="0.25">
      <c r="C805" s="21"/>
      <c r="F805" s="21"/>
      <c r="J805" s="21"/>
      <c r="K805" s="22"/>
    </row>
    <row r="806" spans="3:11" x14ac:dyDescent="0.25">
      <c r="C806" s="21"/>
      <c r="F806" s="21"/>
      <c r="J806" s="21"/>
      <c r="K806" s="22"/>
    </row>
    <row r="807" spans="3:11" x14ac:dyDescent="0.25">
      <c r="C807" s="21"/>
      <c r="F807" s="21"/>
      <c r="J807" s="21"/>
      <c r="K807" s="22"/>
    </row>
    <row r="808" spans="3:11" x14ac:dyDescent="0.25">
      <c r="C808" s="21"/>
      <c r="F808" s="21"/>
      <c r="J808" s="21"/>
      <c r="K808" s="22"/>
    </row>
    <row r="809" spans="3:11" x14ac:dyDescent="0.25">
      <c r="C809" s="21"/>
      <c r="F809" s="21"/>
      <c r="J809" s="21"/>
      <c r="K809" s="22"/>
    </row>
    <row r="810" spans="3:11" x14ac:dyDescent="0.25">
      <c r="C810" s="21"/>
      <c r="F810" s="21"/>
      <c r="J810" s="21"/>
      <c r="K810" s="22"/>
    </row>
    <row r="811" spans="3:11" x14ac:dyDescent="0.25">
      <c r="C811" s="21"/>
      <c r="F811" s="21"/>
      <c r="J811" s="21"/>
      <c r="K811" s="22"/>
    </row>
    <row r="812" spans="3:11" x14ac:dyDescent="0.25">
      <c r="C812" s="21"/>
      <c r="F812" s="21"/>
      <c r="J812" s="21"/>
      <c r="K812" s="22"/>
    </row>
    <row r="813" spans="3:11" x14ac:dyDescent="0.25">
      <c r="C813" s="21"/>
      <c r="F813" s="21"/>
      <c r="J813" s="21"/>
      <c r="K813" s="22"/>
    </row>
    <row r="814" spans="3:11" x14ac:dyDescent="0.25">
      <c r="C814" s="21"/>
      <c r="F814" s="21"/>
      <c r="J814" s="21"/>
      <c r="K814" s="22"/>
    </row>
    <row r="815" spans="3:11" x14ac:dyDescent="0.25">
      <c r="C815" s="21"/>
      <c r="F815" s="21"/>
      <c r="J815" s="21"/>
      <c r="K815" s="22"/>
    </row>
    <row r="816" spans="3:11" x14ac:dyDescent="0.25">
      <c r="C816" s="21"/>
      <c r="F816" s="21"/>
      <c r="J816" s="21"/>
      <c r="K816" s="22"/>
    </row>
    <row r="817" spans="3:11" x14ac:dyDescent="0.25">
      <c r="C817" s="21"/>
      <c r="F817" s="21"/>
      <c r="J817" s="21"/>
      <c r="K817" s="22"/>
    </row>
    <row r="818" spans="3:11" x14ac:dyDescent="0.25">
      <c r="C818" s="21"/>
      <c r="F818" s="21"/>
      <c r="J818" s="21"/>
      <c r="K818" s="22"/>
    </row>
    <row r="819" spans="3:11" x14ac:dyDescent="0.25">
      <c r="C819" s="21"/>
      <c r="F819" s="21"/>
      <c r="J819" s="21"/>
      <c r="K819" s="22"/>
    </row>
    <row r="820" spans="3:11" x14ac:dyDescent="0.25">
      <c r="C820" s="21"/>
      <c r="F820" s="21"/>
      <c r="J820" s="21"/>
      <c r="K820" s="22"/>
    </row>
    <row r="821" spans="3:11" x14ac:dyDescent="0.25">
      <c r="C821" s="21"/>
      <c r="F821" s="21"/>
      <c r="J821" s="21"/>
      <c r="K821" s="22"/>
    </row>
    <row r="822" spans="3:11" x14ac:dyDescent="0.25">
      <c r="C822" s="21"/>
      <c r="F822" s="21"/>
      <c r="J822" s="21"/>
      <c r="K822" s="22"/>
    </row>
    <row r="823" spans="3:11" x14ac:dyDescent="0.25">
      <c r="C823" s="21"/>
      <c r="F823" s="21"/>
      <c r="J823" s="21"/>
      <c r="K823" s="22"/>
    </row>
    <row r="824" spans="3:11" x14ac:dyDescent="0.25">
      <c r="C824" s="21"/>
      <c r="F824" s="21"/>
      <c r="J824" s="21"/>
      <c r="K824" s="22"/>
    </row>
    <row r="825" spans="3:11" x14ac:dyDescent="0.25">
      <c r="C825" s="21"/>
      <c r="F825" s="21"/>
      <c r="J825" s="21"/>
      <c r="K825" s="22"/>
    </row>
    <row r="826" spans="3:11" x14ac:dyDescent="0.25">
      <c r="C826" s="21"/>
      <c r="F826" s="21"/>
      <c r="J826" s="21"/>
      <c r="K826" s="22"/>
    </row>
    <row r="827" spans="3:11" x14ac:dyDescent="0.25">
      <c r="C827" s="21"/>
      <c r="F827" s="21"/>
      <c r="J827" s="21"/>
      <c r="K827" s="22"/>
    </row>
    <row r="828" spans="3:11" x14ac:dyDescent="0.25">
      <c r="C828" s="21"/>
      <c r="F828" s="21"/>
      <c r="J828" s="21"/>
      <c r="K828" s="22"/>
    </row>
    <row r="829" spans="3:11" x14ac:dyDescent="0.25">
      <c r="C829" s="21"/>
      <c r="F829" s="21"/>
      <c r="J829" s="21"/>
      <c r="K829" s="22"/>
    </row>
    <row r="830" spans="3:11" x14ac:dyDescent="0.25">
      <c r="C830" s="21"/>
      <c r="F830" s="21"/>
      <c r="J830" s="21"/>
      <c r="K830" s="22"/>
    </row>
    <row r="831" spans="3:11" x14ac:dyDescent="0.25">
      <c r="C831" s="21"/>
      <c r="F831" s="21"/>
      <c r="J831" s="21"/>
      <c r="K831" s="22"/>
    </row>
    <row r="832" spans="3:11" x14ac:dyDescent="0.25">
      <c r="C832" s="21"/>
      <c r="F832" s="21"/>
      <c r="J832" s="21"/>
      <c r="K832" s="22"/>
    </row>
    <row r="833" spans="3:11" x14ac:dyDescent="0.25">
      <c r="C833" s="21"/>
      <c r="F833" s="21"/>
      <c r="J833" s="21"/>
      <c r="K833" s="22"/>
    </row>
    <row r="834" spans="3:11" x14ac:dyDescent="0.25">
      <c r="C834" s="21"/>
      <c r="F834" s="21"/>
      <c r="J834" s="21"/>
      <c r="K834" s="22"/>
    </row>
    <row r="835" spans="3:11" x14ac:dyDescent="0.25">
      <c r="C835" s="21"/>
      <c r="F835" s="21"/>
      <c r="J835" s="21"/>
      <c r="K835" s="22"/>
    </row>
    <row r="836" spans="3:11" x14ac:dyDescent="0.25">
      <c r="C836" s="21"/>
      <c r="F836" s="21"/>
      <c r="J836" s="21"/>
      <c r="K836" s="22"/>
    </row>
    <row r="837" spans="3:11" x14ac:dyDescent="0.25">
      <c r="C837" s="21"/>
      <c r="F837" s="21"/>
      <c r="J837" s="21"/>
      <c r="K837" s="22"/>
    </row>
    <row r="838" spans="3:11" x14ac:dyDescent="0.25">
      <c r="C838" s="21"/>
      <c r="F838" s="21"/>
      <c r="J838" s="21"/>
      <c r="K838" s="22"/>
    </row>
    <row r="839" spans="3:11" x14ac:dyDescent="0.25">
      <c r="C839" s="21"/>
      <c r="F839" s="21"/>
      <c r="J839" s="21"/>
      <c r="K839" s="22"/>
    </row>
    <row r="840" spans="3:11" x14ac:dyDescent="0.25">
      <c r="C840" s="21"/>
      <c r="F840" s="21"/>
      <c r="J840" s="21"/>
      <c r="K840" s="22"/>
    </row>
    <row r="841" spans="3:11" x14ac:dyDescent="0.25">
      <c r="C841" s="21"/>
      <c r="F841" s="21"/>
      <c r="J841" s="21"/>
      <c r="K841" s="22"/>
    </row>
    <row r="842" spans="3:11" x14ac:dyDescent="0.25">
      <c r="C842" s="21"/>
      <c r="F842" s="21"/>
      <c r="J842" s="21"/>
      <c r="K842" s="22"/>
    </row>
    <row r="843" spans="3:11" x14ac:dyDescent="0.25">
      <c r="C843" s="21"/>
      <c r="F843" s="21"/>
      <c r="J843" s="21"/>
      <c r="K843" s="22"/>
    </row>
    <row r="844" spans="3:11" x14ac:dyDescent="0.25">
      <c r="C844" s="21"/>
      <c r="F844" s="21"/>
      <c r="J844" s="21"/>
      <c r="K844" s="22"/>
    </row>
    <row r="845" spans="3:11" x14ac:dyDescent="0.25">
      <c r="C845" s="21"/>
      <c r="F845" s="21"/>
      <c r="J845" s="21"/>
      <c r="K845" s="22"/>
    </row>
    <row r="846" spans="3:11" x14ac:dyDescent="0.25">
      <c r="C846" s="21"/>
      <c r="F846" s="21"/>
      <c r="J846" s="21"/>
      <c r="K846" s="22"/>
    </row>
    <row r="847" spans="3:11" x14ac:dyDescent="0.25">
      <c r="C847" s="21"/>
      <c r="F847" s="21"/>
      <c r="J847" s="21"/>
      <c r="K847" s="22"/>
    </row>
    <row r="848" spans="3:11" x14ac:dyDescent="0.25">
      <c r="C848" s="21"/>
      <c r="F848" s="21"/>
      <c r="J848" s="21"/>
      <c r="K848" s="22"/>
    </row>
    <row r="849" spans="3:11" x14ac:dyDescent="0.25">
      <c r="C849" s="21"/>
      <c r="F849" s="21"/>
      <c r="J849" s="21"/>
      <c r="K849" s="22"/>
    </row>
    <row r="850" spans="3:11" x14ac:dyDescent="0.25">
      <c r="C850" s="21"/>
      <c r="F850" s="21"/>
      <c r="J850" s="21"/>
      <c r="K850" s="22"/>
    </row>
    <row r="851" spans="3:11" x14ac:dyDescent="0.25">
      <c r="C851" s="21"/>
      <c r="F851" s="21"/>
      <c r="J851" s="21"/>
      <c r="K851" s="22"/>
    </row>
    <row r="852" spans="3:11" x14ac:dyDescent="0.25">
      <c r="C852" s="21"/>
      <c r="F852" s="21"/>
      <c r="J852" s="21"/>
      <c r="K852" s="22"/>
    </row>
    <row r="853" spans="3:11" x14ac:dyDescent="0.25">
      <c r="C853" s="21"/>
      <c r="F853" s="21"/>
      <c r="J853" s="21"/>
      <c r="K853" s="22"/>
    </row>
    <row r="854" spans="3:11" x14ac:dyDescent="0.25">
      <c r="C854" s="21"/>
      <c r="F854" s="21"/>
      <c r="J854" s="21"/>
      <c r="K854" s="22"/>
    </row>
    <row r="855" spans="3:11" x14ac:dyDescent="0.25">
      <c r="C855" s="21"/>
      <c r="F855" s="21"/>
      <c r="J855" s="21"/>
      <c r="K855" s="22"/>
    </row>
    <row r="856" spans="3:11" x14ac:dyDescent="0.25">
      <c r="C856" s="21"/>
      <c r="F856" s="21"/>
      <c r="J856" s="21"/>
      <c r="K856" s="22"/>
    </row>
    <row r="857" spans="3:11" x14ac:dyDescent="0.25">
      <c r="C857" s="21"/>
      <c r="F857" s="21"/>
      <c r="J857" s="21"/>
      <c r="K857" s="22"/>
    </row>
    <row r="858" spans="3:11" x14ac:dyDescent="0.25">
      <c r="C858" s="21"/>
      <c r="F858" s="21"/>
      <c r="J858" s="21"/>
      <c r="K858" s="22"/>
    </row>
    <row r="859" spans="3:11" x14ac:dyDescent="0.25">
      <c r="C859" s="21"/>
      <c r="F859" s="21"/>
      <c r="J859" s="21"/>
      <c r="K859" s="22"/>
    </row>
    <row r="860" spans="3:11" x14ac:dyDescent="0.25">
      <c r="C860" s="21"/>
      <c r="F860" s="21"/>
      <c r="J860" s="21"/>
      <c r="K860" s="22"/>
    </row>
    <row r="861" spans="3:11" x14ac:dyDescent="0.25">
      <c r="C861" s="21"/>
      <c r="F861" s="21"/>
      <c r="J861" s="21"/>
      <c r="K861" s="22"/>
    </row>
    <row r="862" spans="3:11" x14ac:dyDescent="0.25">
      <c r="C862" s="21"/>
      <c r="F862" s="21"/>
      <c r="J862" s="21"/>
      <c r="K862" s="22"/>
    </row>
    <row r="863" spans="3:11" x14ac:dyDescent="0.25">
      <c r="C863" s="21"/>
      <c r="F863" s="21"/>
      <c r="J863" s="21"/>
      <c r="K863" s="22"/>
    </row>
    <row r="864" spans="3:11" x14ac:dyDescent="0.25">
      <c r="C864" s="21"/>
      <c r="F864" s="21"/>
      <c r="J864" s="21"/>
      <c r="K864" s="22"/>
    </row>
    <row r="865" spans="3:11" x14ac:dyDescent="0.25">
      <c r="C865" s="21"/>
      <c r="F865" s="21"/>
      <c r="J865" s="21"/>
      <c r="K865" s="22"/>
    </row>
    <row r="866" spans="3:11" x14ac:dyDescent="0.25">
      <c r="C866" s="21"/>
      <c r="F866" s="21"/>
      <c r="J866" s="21"/>
      <c r="K866" s="22"/>
    </row>
    <row r="867" spans="3:11" x14ac:dyDescent="0.25">
      <c r="C867" s="21"/>
      <c r="F867" s="21"/>
      <c r="J867" s="21"/>
      <c r="K867" s="22"/>
    </row>
    <row r="868" spans="3:11" x14ac:dyDescent="0.25">
      <c r="C868" s="21"/>
      <c r="F868" s="21"/>
      <c r="J868" s="21"/>
      <c r="K868" s="22"/>
    </row>
    <row r="869" spans="3:11" x14ac:dyDescent="0.25">
      <c r="C869" s="21"/>
      <c r="F869" s="21"/>
      <c r="J869" s="21"/>
      <c r="K869" s="22"/>
    </row>
    <row r="870" spans="3:11" x14ac:dyDescent="0.25">
      <c r="C870" s="21"/>
      <c r="F870" s="21"/>
      <c r="J870" s="21"/>
      <c r="K870" s="22"/>
    </row>
    <row r="871" spans="3:11" x14ac:dyDescent="0.25">
      <c r="C871" s="21"/>
      <c r="F871" s="21"/>
      <c r="J871" s="21"/>
      <c r="K871" s="22"/>
    </row>
    <row r="872" spans="3:11" x14ac:dyDescent="0.25">
      <c r="C872" s="21"/>
      <c r="F872" s="21"/>
      <c r="J872" s="21"/>
      <c r="K872" s="22"/>
    </row>
    <row r="873" spans="3:11" x14ac:dyDescent="0.25">
      <c r="C873" s="21"/>
      <c r="F873" s="21"/>
      <c r="J873" s="21"/>
      <c r="K873" s="22"/>
    </row>
    <row r="874" spans="3:11" x14ac:dyDescent="0.25">
      <c r="C874" s="21"/>
      <c r="F874" s="21"/>
      <c r="J874" s="21"/>
      <c r="K874" s="22"/>
    </row>
    <row r="875" spans="3:11" x14ac:dyDescent="0.25">
      <c r="C875" s="21"/>
      <c r="F875" s="21"/>
      <c r="J875" s="21"/>
      <c r="K875" s="22"/>
    </row>
    <row r="876" spans="3:11" x14ac:dyDescent="0.25">
      <c r="C876" s="21"/>
      <c r="F876" s="21"/>
      <c r="J876" s="21"/>
      <c r="K876" s="22"/>
    </row>
    <row r="877" spans="3:11" x14ac:dyDescent="0.25">
      <c r="C877" s="21"/>
      <c r="F877" s="21"/>
      <c r="J877" s="21"/>
      <c r="K877" s="22"/>
    </row>
    <row r="878" spans="3:11" x14ac:dyDescent="0.25">
      <c r="C878" s="21"/>
      <c r="F878" s="21"/>
      <c r="J878" s="21"/>
      <c r="K878" s="22"/>
    </row>
    <row r="879" spans="3:11" x14ac:dyDescent="0.25">
      <c r="C879" s="21"/>
      <c r="F879" s="21"/>
      <c r="J879" s="21"/>
      <c r="K879" s="22"/>
    </row>
    <row r="880" spans="3:11" x14ac:dyDescent="0.25">
      <c r="C880" s="21"/>
      <c r="F880" s="21"/>
      <c r="J880" s="21"/>
      <c r="K880" s="22"/>
    </row>
    <row r="881" spans="3:11" x14ac:dyDescent="0.25">
      <c r="C881" s="21"/>
      <c r="F881" s="21"/>
      <c r="J881" s="21"/>
      <c r="K881" s="22"/>
    </row>
    <row r="882" spans="3:11" x14ac:dyDescent="0.25">
      <c r="C882" s="21"/>
      <c r="F882" s="21"/>
      <c r="J882" s="21"/>
      <c r="K882" s="22"/>
    </row>
    <row r="883" spans="3:11" x14ac:dyDescent="0.25">
      <c r="C883" s="21"/>
      <c r="F883" s="21"/>
      <c r="J883" s="21"/>
      <c r="K883" s="22"/>
    </row>
    <row r="884" spans="3:11" x14ac:dyDescent="0.25">
      <c r="C884" s="21"/>
      <c r="F884" s="21"/>
      <c r="J884" s="21"/>
      <c r="K884" s="22"/>
    </row>
    <row r="885" spans="3:11" x14ac:dyDescent="0.25">
      <c r="C885" s="21"/>
      <c r="F885" s="21"/>
      <c r="J885" s="21"/>
      <c r="K885" s="22"/>
    </row>
    <row r="886" spans="3:11" x14ac:dyDescent="0.25">
      <c r="C886" s="21"/>
      <c r="F886" s="21"/>
      <c r="J886" s="21"/>
      <c r="K886" s="22"/>
    </row>
    <row r="887" spans="3:11" x14ac:dyDescent="0.25">
      <c r="C887" s="21"/>
      <c r="F887" s="21"/>
      <c r="J887" s="21"/>
      <c r="K887" s="22"/>
    </row>
    <row r="888" spans="3:11" x14ac:dyDescent="0.25">
      <c r="C888" s="21"/>
      <c r="F888" s="21"/>
      <c r="J888" s="21"/>
      <c r="K888" s="22"/>
    </row>
    <row r="889" spans="3:11" x14ac:dyDescent="0.25">
      <c r="C889" s="21"/>
      <c r="F889" s="21"/>
      <c r="J889" s="21"/>
      <c r="K889" s="22"/>
    </row>
    <row r="890" spans="3:11" x14ac:dyDescent="0.25">
      <c r="C890" s="21"/>
      <c r="F890" s="21"/>
      <c r="J890" s="21"/>
      <c r="K890" s="22"/>
    </row>
    <row r="891" spans="3:11" x14ac:dyDescent="0.25">
      <c r="C891" s="21"/>
      <c r="F891" s="21"/>
      <c r="J891" s="21"/>
      <c r="K891" s="22"/>
    </row>
    <row r="892" spans="3:11" x14ac:dyDescent="0.25">
      <c r="C892" s="21"/>
      <c r="F892" s="21"/>
      <c r="J892" s="21"/>
      <c r="K892" s="22"/>
    </row>
    <row r="893" spans="3:11" x14ac:dyDescent="0.25">
      <c r="C893" s="21"/>
      <c r="F893" s="21"/>
      <c r="J893" s="21"/>
      <c r="K893" s="22"/>
    </row>
    <row r="894" spans="3:11" x14ac:dyDescent="0.25">
      <c r="C894" s="21"/>
      <c r="F894" s="21"/>
      <c r="J894" s="21"/>
      <c r="K894" s="22"/>
    </row>
    <row r="895" spans="3:11" x14ac:dyDescent="0.25">
      <c r="C895" s="21"/>
      <c r="F895" s="21"/>
      <c r="J895" s="21"/>
      <c r="K895" s="22"/>
    </row>
    <row r="896" spans="3:11" x14ac:dyDescent="0.25">
      <c r="C896" s="21"/>
      <c r="F896" s="21"/>
      <c r="J896" s="21"/>
      <c r="K896" s="22"/>
    </row>
    <row r="897" spans="3:11" x14ac:dyDescent="0.25">
      <c r="C897" s="21"/>
      <c r="F897" s="21"/>
      <c r="J897" s="21"/>
      <c r="K897" s="22"/>
    </row>
    <row r="898" spans="3:11" x14ac:dyDescent="0.25">
      <c r="C898" s="21"/>
      <c r="F898" s="21"/>
      <c r="J898" s="21"/>
      <c r="K898" s="22"/>
    </row>
    <row r="899" spans="3:11" x14ac:dyDescent="0.25">
      <c r="C899" s="21"/>
      <c r="F899" s="21"/>
      <c r="J899" s="21"/>
      <c r="K899" s="22"/>
    </row>
    <row r="900" spans="3:11" x14ac:dyDescent="0.25">
      <c r="C900" s="21"/>
      <c r="F900" s="21"/>
      <c r="J900" s="21"/>
      <c r="K900" s="22"/>
    </row>
    <row r="901" spans="3:11" x14ac:dyDescent="0.25">
      <c r="C901" s="21"/>
      <c r="F901" s="21"/>
      <c r="J901" s="21"/>
      <c r="K901" s="22"/>
    </row>
    <row r="902" spans="3:11" x14ac:dyDescent="0.25">
      <c r="C902" s="21"/>
      <c r="F902" s="21"/>
      <c r="J902" s="21"/>
      <c r="K902" s="22"/>
    </row>
    <row r="903" spans="3:11" x14ac:dyDescent="0.25">
      <c r="C903" s="21"/>
      <c r="F903" s="21"/>
      <c r="J903" s="21"/>
      <c r="K903" s="22"/>
    </row>
    <row r="904" spans="3:11" x14ac:dyDescent="0.25">
      <c r="C904" s="21"/>
      <c r="F904" s="21"/>
      <c r="J904" s="21"/>
      <c r="K904" s="22"/>
    </row>
    <row r="905" spans="3:11" x14ac:dyDescent="0.25">
      <c r="C905" s="21"/>
      <c r="F905" s="21"/>
      <c r="J905" s="21"/>
      <c r="K905" s="22"/>
    </row>
    <row r="906" spans="3:11" x14ac:dyDescent="0.25">
      <c r="C906" s="21"/>
      <c r="F906" s="21"/>
      <c r="J906" s="21"/>
      <c r="K906" s="22"/>
    </row>
    <row r="907" spans="3:11" x14ac:dyDescent="0.25">
      <c r="C907" s="21"/>
      <c r="F907" s="21"/>
      <c r="J907" s="21"/>
      <c r="K907" s="22"/>
    </row>
    <row r="908" spans="3:11" x14ac:dyDescent="0.25">
      <c r="C908" s="21"/>
      <c r="F908" s="21"/>
      <c r="J908" s="21"/>
      <c r="K908" s="22"/>
    </row>
    <row r="909" spans="3:11" x14ac:dyDescent="0.25">
      <c r="C909" s="21"/>
      <c r="F909" s="21"/>
      <c r="J909" s="21"/>
      <c r="K909" s="22"/>
    </row>
    <row r="910" spans="3:11" x14ac:dyDescent="0.25">
      <c r="C910" s="21"/>
      <c r="F910" s="21"/>
      <c r="J910" s="21"/>
      <c r="K910" s="22"/>
    </row>
    <row r="911" spans="3:11" x14ac:dyDescent="0.25">
      <c r="C911" s="21"/>
      <c r="F911" s="21"/>
      <c r="J911" s="21"/>
      <c r="K911" s="22"/>
    </row>
    <row r="912" spans="3:11" x14ac:dyDescent="0.25">
      <c r="C912" s="21"/>
      <c r="F912" s="21"/>
      <c r="J912" s="21"/>
      <c r="K912" s="22"/>
    </row>
    <row r="913" spans="3:11" x14ac:dyDescent="0.25">
      <c r="C913" s="21"/>
      <c r="F913" s="21"/>
      <c r="J913" s="21"/>
      <c r="K913" s="22"/>
    </row>
    <row r="914" spans="3:11" x14ac:dyDescent="0.25">
      <c r="C914" s="21"/>
      <c r="F914" s="21"/>
      <c r="J914" s="21"/>
      <c r="K914" s="22"/>
    </row>
    <row r="915" spans="3:11" x14ac:dyDescent="0.25">
      <c r="C915" s="21"/>
      <c r="F915" s="21"/>
      <c r="J915" s="21"/>
      <c r="K915" s="22"/>
    </row>
    <row r="916" spans="3:11" x14ac:dyDescent="0.25">
      <c r="C916" s="21"/>
      <c r="F916" s="21"/>
      <c r="J916" s="21"/>
      <c r="K916" s="22"/>
    </row>
    <row r="917" spans="3:11" x14ac:dyDescent="0.25">
      <c r="C917" s="21"/>
      <c r="F917" s="21"/>
      <c r="J917" s="21"/>
      <c r="K917" s="22"/>
    </row>
    <row r="918" spans="3:11" x14ac:dyDescent="0.25">
      <c r="C918" s="21"/>
      <c r="F918" s="21"/>
      <c r="J918" s="21"/>
      <c r="K918" s="22"/>
    </row>
    <row r="919" spans="3:11" x14ac:dyDescent="0.25">
      <c r="C919" s="21"/>
      <c r="F919" s="21"/>
      <c r="J919" s="21"/>
      <c r="K919" s="22"/>
    </row>
    <row r="920" spans="3:11" x14ac:dyDescent="0.25">
      <c r="C920" s="21"/>
      <c r="F920" s="21"/>
      <c r="J920" s="21"/>
      <c r="K920" s="22"/>
    </row>
    <row r="921" spans="3:11" x14ac:dyDescent="0.25">
      <c r="C921" s="21"/>
      <c r="F921" s="21"/>
      <c r="J921" s="21"/>
      <c r="K921" s="22"/>
    </row>
    <row r="922" spans="3:11" x14ac:dyDescent="0.25">
      <c r="C922" s="21"/>
      <c r="F922" s="21"/>
      <c r="J922" s="21"/>
      <c r="K922" s="22"/>
    </row>
    <row r="923" spans="3:11" x14ac:dyDescent="0.25">
      <c r="C923" s="21"/>
      <c r="F923" s="21"/>
      <c r="J923" s="21"/>
      <c r="K923" s="22"/>
    </row>
    <row r="924" spans="3:11" x14ac:dyDescent="0.25">
      <c r="C924" s="21"/>
      <c r="F924" s="21"/>
      <c r="J924" s="21"/>
      <c r="K924" s="22"/>
    </row>
    <row r="925" spans="3:11" x14ac:dyDescent="0.25">
      <c r="C925" s="21"/>
      <c r="F925" s="21"/>
      <c r="J925" s="21"/>
      <c r="K925" s="22"/>
    </row>
    <row r="926" spans="3:11" x14ac:dyDescent="0.25">
      <c r="C926" s="21"/>
      <c r="F926" s="21"/>
      <c r="J926" s="21"/>
      <c r="K926" s="22"/>
    </row>
    <row r="927" spans="3:11" x14ac:dyDescent="0.25">
      <c r="C927" s="21"/>
      <c r="F927" s="21"/>
      <c r="J927" s="21"/>
      <c r="K927" s="22"/>
    </row>
    <row r="928" spans="3:11" x14ac:dyDescent="0.25">
      <c r="C928" s="21"/>
      <c r="F928" s="21"/>
      <c r="J928" s="21"/>
      <c r="K928" s="22"/>
    </row>
    <row r="929" spans="3:11" x14ac:dyDescent="0.25">
      <c r="C929" s="21"/>
      <c r="F929" s="21"/>
      <c r="J929" s="21"/>
      <c r="K929" s="22"/>
    </row>
    <row r="930" spans="3:11" x14ac:dyDescent="0.25">
      <c r="C930" s="21"/>
      <c r="F930" s="21"/>
      <c r="J930" s="21"/>
      <c r="K930" s="22"/>
    </row>
    <row r="931" spans="3:11" x14ac:dyDescent="0.25">
      <c r="C931" s="21"/>
      <c r="F931" s="21"/>
      <c r="J931" s="21"/>
      <c r="K931" s="22"/>
    </row>
    <row r="932" spans="3:11" x14ac:dyDescent="0.25">
      <c r="C932" s="21"/>
      <c r="F932" s="21"/>
      <c r="J932" s="21"/>
      <c r="K932" s="22"/>
    </row>
    <row r="933" spans="3:11" x14ac:dyDescent="0.25">
      <c r="C933" s="21"/>
      <c r="F933" s="21"/>
      <c r="J933" s="21"/>
      <c r="K933" s="22"/>
    </row>
    <row r="934" spans="3:11" x14ac:dyDescent="0.25">
      <c r="C934" s="21"/>
      <c r="F934" s="21"/>
      <c r="J934" s="21"/>
      <c r="K934" s="22"/>
    </row>
    <row r="935" spans="3:11" x14ac:dyDescent="0.25">
      <c r="C935" s="21"/>
      <c r="F935" s="21"/>
      <c r="J935" s="21"/>
      <c r="K935" s="22"/>
    </row>
    <row r="936" spans="3:11" x14ac:dyDescent="0.25">
      <c r="C936" s="21"/>
      <c r="F936" s="21"/>
      <c r="J936" s="21"/>
      <c r="K936" s="22"/>
    </row>
    <row r="937" spans="3:11" x14ac:dyDescent="0.25">
      <c r="C937" s="21"/>
      <c r="F937" s="21"/>
      <c r="J937" s="21"/>
      <c r="K937" s="22"/>
    </row>
    <row r="938" spans="3:11" x14ac:dyDescent="0.25">
      <c r="C938" s="21"/>
      <c r="F938" s="21"/>
      <c r="J938" s="21"/>
      <c r="K938" s="22"/>
    </row>
    <row r="939" spans="3:11" x14ac:dyDescent="0.25">
      <c r="C939" s="21"/>
      <c r="F939" s="21"/>
      <c r="J939" s="21"/>
      <c r="K939" s="22"/>
    </row>
    <row r="940" spans="3:11" x14ac:dyDescent="0.25">
      <c r="C940" s="21"/>
      <c r="F940" s="21"/>
      <c r="J940" s="21"/>
      <c r="K940" s="22"/>
    </row>
    <row r="941" spans="3:11" x14ac:dyDescent="0.25">
      <c r="C941" s="21"/>
      <c r="F941" s="21"/>
      <c r="J941" s="21"/>
      <c r="K941" s="22"/>
    </row>
    <row r="942" spans="3:11" x14ac:dyDescent="0.25">
      <c r="C942" s="21"/>
      <c r="F942" s="21"/>
      <c r="J942" s="21"/>
      <c r="K942" s="22"/>
    </row>
    <row r="943" spans="3:11" x14ac:dyDescent="0.25">
      <c r="C943" s="21"/>
      <c r="F943" s="21"/>
      <c r="J943" s="21"/>
      <c r="K943" s="22"/>
    </row>
    <row r="944" spans="3:11" x14ac:dyDescent="0.25">
      <c r="C944" s="21"/>
      <c r="F944" s="21"/>
      <c r="J944" s="21"/>
      <c r="K944" s="22"/>
    </row>
    <row r="945" spans="3:11" x14ac:dyDescent="0.25">
      <c r="C945" s="21"/>
      <c r="F945" s="21"/>
      <c r="J945" s="21"/>
      <c r="K945" s="22"/>
    </row>
    <row r="946" spans="3:11" x14ac:dyDescent="0.25">
      <c r="C946" s="21"/>
      <c r="F946" s="21"/>
      <c r="J946" s="21"/>
      <c r="K946" s="22"/>
    </row>
    <row r="947" spans="3:11" x14ac:dyDescent="0.25">
      <c r="C947" s="21"/>
      <c r="F947" s="21"/>
      <c r="J947" s="21"/>
      <c r="K947" s="22"/>
    </row>
    <row r="948" spans="3:11" x14ac:dyDescent="0.25">
      <c r="C948" s="21"/>
      <c r="F948" s="21"/>
      <c r="J948" s="21"/>
      <c r="K948" s="22"/>
    </row>
    <row r="949" spans="3:11" x14ac:dyDescent="0.25">
      <c r="C949" s="21"/>
      <c r="F949" s="21"/>
      <c r="J949" s="21"/>
      <c r="K949" s="22"/>
    </row>
    <row r="950" spans="3:11" x14ac:dyDescent="0.25">
      <c r="C950" s="21"/>
      <c r="F950" s="21"/>
      <c r="J950" s="21"/>
      <c r="K950" s="22"/>
    </row>
    <row r="951" spans="3:11" x14ac:dyDescent="0.25">
      <c r="C951" s="21"/>
      <c r="F951" s="21"/>
      <c r="J951" s="21"/>
      <c r="K951" s="22"/>
    </row>
    <row r="952" spans="3:11" x14ac:dyDescent="0.25">
      <c r="C952" s="21"/>
      <c r="F952" s="21"/>
      <c r="J952" s="21"/>
      <c r="K952" s="22"/>
    </row>
    <row r="953" spans="3:11" x14ac:dyDescent="0.25">
      <c r="C953" s="21"/>
      <c r="F953" s="21"/>
      <c r="J953" s="21"/>
      <c r="K953" s="22"/>
    </row>
    <row r="954" spans="3:11" x14ac:dyDescent="0.25">
      <c r="C954" s="21"/>
      <c r="F954" s="21"/>
      <c r="J954" s="21"/>
      <c r="K954" s="22"/>
    </row>
    <row r="955" spans="3:11" x14ac:dyDescent="0.25">
      <c r="C955" s="21"/>
      <c r="F955" s="21"/>
      <c r="J955" s="21"/>
      <c r="K955" s="22"/>
    </row>
    <row r="956" spans="3:11" x14ac:dyDescent="0.25">
      <c r="C956" s="21"/>
      <c r="F956" s="21"/>
      <c r="J956" s="21"/>
      <c r="K956" s="22"/>
    </row>
    <row r="957" spans="3:11" x14ac:dyDescent="0.25">
      <c r="C957" s="21"/>
      <c r="F957" s="21"/>
      <c r="J957" s="21"/>
      <c r="K957" s="22"/>
    </row>
    <row r="958" spans="3:11" x14ac:dyDescent="0.25">
      <c r="C958" s="21"/>
      <c r="F958" s="21"/>
      <c r="J958" s="21"/>
      <c r="K958" s="22"/>
    </row>
    <row r="959" spans="3:11" x14ac:dyDescent="0.25">
      <c r="C959" s="21"/>
      <c r="F959" s="21"/>
      <c r="J959" s="21"/>
      <c r="K959" s="22"/>
    </row>
    <row r="960" spans="3:11" x14ac:dyDescent="0.25">
      <c r="C960" s="21"/>
      <c r="F960" s="21"/>
      <c r="J960" s="21"/>
      <c r="K960" s="22"/>
    </row>
    <row r="961" spans="3:11" x14ac:dyDescent="0.25">
      <c r="C961" s="21"/>
      <c r="F961" s="21"/>
      <c r="J961" s="21"/>
      <c r="K961" s="22"/>
    </row>
    <row r="962" spans="3:11" x14ac:dyDescent="0.25">
      <c r="C962" s="21"/>
      <c r="F962" s="21"/>
      <c r="J962" s="21"/>
      <c r="K962" s="22"/>
    </row>
    <row r="963" spans="3:11" x14ac:dyDescent="0.25">
      <c r="C963" s="21"/>
      <c r="F963" s="21"/>
      <c r="J963" s="21"/>
      <c r="K963" s="22"/>
    </row>
    <row r="964" spans="3:11" x14ac:dyDescent="0.25">
      <c r="C964" s="21"/>
      <c r="F964" s="21"/>
      <c r="J964" s="21"/>
      <c r="K964" s="22"/>
    </row>
    <row r="965" spans="3:11" x14ac:dyDescent="0.25">
      <c r="C965" s="21"/>
      <c r="F965" s="21"/>
      <c r="J965" s="21"/>
      <c r="K965" s="22"/>
    </row>
    <row r="966" spans="3:11" x14ac:dyDescent="0.25">
      <c r="C966" s="21"/>
      <c r="F966" s="21"/>
      <c r="J966" s="21"/>
      <c r="K966" s="22"/>
    </row>
    <row r="967" spans="3:11" x14ac:dyDescent="0.25">
      <c r="C967" s="21"/>
      <c r="F967" s="21"/>
      <c r="J967" s="21"/>
      <c r="K967" s="22"/>
    </row>
    <row r="968" spans="3:11" x14ac:dyDescent="0.25">
      <c r="C968" s="21"/>
      <c r="F968" s="21"/>
      <c r="J968" s="21"/>
      <c r="K968" s="22"/>
    </row>
    <row r="969" spans="3:11" x14ac:dyDescent="0.25">
      <c r="C969" s="21"/>
      <c r="F969" s="21"/>
      <c r="J969" s="21"/>
      <c r="K969" s="22"/>
    </row>
    <row r="970" spans="3:11" x14ac:dyDescent="0.25">
      <c r="C970" s="21"/>
      <c r="F970" s="21"/>
      <c r="J970" s="21"/>
      <c r="K970" s="22"/>
    </row>
    <row r="971" spans="3:11" x14ac:dyDescent="0.25">
      <c r="C971" s="21"/>
      <c r="F971" s="21"/>
      <c r="J971" s="21"/>
      <c r="K971" s="22"/>
    </row>
    <row r="972" spans="3:11" x14ac:dyDescent="0.25">
      <c r="C972" s="21"/>
      <c r="F972" s="21"/>
      <c r="J972" s="21"/>
      <c r="K972" s="22"/>
    </row>
    <row r="973" spans="3:11" x14ac:dyDescent="0.25">
      <c r="C973" s="21"/>
      <c r="F973" s="21"/>
      <c r="J973" s="21"/>
      <c r="K973" s="22"/>
    </row>
    <row r="974" spans="3:11" x14ac:dyDescent="0.25">
      <c r="C974" s="21"/>
      <c r="F974" s="21"/>
      <c r="J974" s="21"/>
      <c r="K974" s="22"/>
    </row>
    <row r="975" spans="3:11" x14ac:dyDescent="0.25">
      <c r="C975" s="21"/>
      <c r="F975" s="21"/>
      <c r="J975" s="21"/>
      <c r="K975" s="22"/>
    </row>
    <row r="976" spans="3:11" x14ac:dyDescent="0.25">
      <c r="C976" s="21"/>
      <c r="F976" s="21"/>
      <c r="J976" s="21"/>
      <c r="K976" s="22"/>
    </row>
    <row r="977" spans="3:11" x14ac:dyDescent="0.25">
      <c r="C977" s="21"/>
      <c r="F977" s="21"/>
      <c r="J977" s="21"/>
      <c r="K977" s="22"/>
    </row>
    <row r="978" spans="3:11" x14ac:dyDescent="0.25">
      <c r="C978" s="21"/>
      <c r="F978" s="21"/>
      <c r="J978" s="21"/>
      <c r="K978" s="22"/>
    </row>
    <row r="979" spans="3:11" x14ac:dyDescent="0.25">
      <c r="C979" s="21"/>
      <c r="F979" s="21"/>
      <c r="J979" s="21"/>
      <c r="K979" s="22"/>
    </row>
    <row r="980" spans="3:11" x14ac:dyDescent="0.25">
      <c r="C980" s="21"/>
      <c r="F980" s="21"/>
      <c r="J980" s="21"/>
      <c r="K980" s="22"/>
    </row>
    <row r="981" spans="3:11" x14ac:dyDescent="0.25">
      <c r="C981" s="21"/>
      <c r="F981" s="21"/>
      <c r="J981" s="21"/>
      <c r="K981" s="22"/>
    </row>
    <row r="982" spans="3:11" x14ac:dyDescent="0.25">
      <c r="C982" s="21"/>
      <c r="F982" s="21"/>
      <c r="J982" s="21"/>
      <c r="K982" s="22"/>
    </row>
    <row r="983" spans="3:11" x14ac:dyDescent="0.25">
      <c r="C983" s="21"/>
      <c r="F983" s="21"/>
      <c r="J983" s="21"/>
      <c r="K983" s="22"/>
    </row>
    <row r="984" spans="3:11" x14ac:dyDescent="0.25">
      <c r="C984" s="21"/>
      <c r="F984" s="21"/>
      <c r="J984" s="21"/>
      <c r="K984" s="22"/>
    </row>
    <row r="985" spans="3:11" x14ac:dyDescent="0.25">
      <c r="C985" s="21"/>
      <c r="F985" s="21"/>
      <c r="J985" s="21"/>
      <c r="K985" s="22"/>
    </row>
    <row r="986" spans="3:11" x14ac:dyDescent="0.25">
      <c r="C986" s="21"/>
      <c r="F986" s="21"/>
      <c r="J986" s="21"/>
      <c r="K986" s="22"/>
    </row>
    <row r="987" spans="3:11" x14ac:dyDescent="0.25">
      <c r="C987" s="21"/>
      <c r="F987" s="21"/>
      <c r="J987" s="21"/>
      <c r="K987" s="22"/>
    </row>
    <row r="988" spans="3:11" x14ac:dyDescent="0.25">
      <c r="C988" s="21"/>
      <c r="F988" s="21"/>
      <c r="J988" s="21"/>
      <c r="K988" s="22"/>
    </row>
    <row r="989" spans="3:11" x14ac:dyDescent="0.25">
      <c r="C989" s="21"/>
      <c r="F989" s="21"/>
      <c r="J989" s="21"/>
      <c r="K989" s="22"/>
    </row>
    <row r="990" spans="3:11" x14ac:dyDescent="0.25">
      <c r="C990" s="21"/>
      <c r="F990" s="21"/>
      <c r="J990" s="21"/>
      <c r="K990" s="22"/>
    </row>
    <row r="991" spans="3:11" x14ac:dyDescent="0.25">
      <c r="C991" s="21"/>
      <c r="F991" s="21"/>
      <c r="J991" s="21"/>
      <c r="K991" s="22"/>
    </row>
    <row r="992" spans="3:11" x14ac:dyDescent="0.25">
      <c r="C992" s="21"/>
      <c r="F992" s="21"/>
      <c r="J992" s="21"/>
      <c r="K992" s="22"/>
    </row>
    <row r="993" spans="3:11" x14ac:dyDescent="0.25">
      <c r="C993" s="21"/>
      <c r="F993" s="21"/>
      <c r="J993" s="21"/>
      <c r="K993" s="22"/>
    </row>
    <row r="994" spans="3:11" x14ac:dyDescent="0.25">
      <c r="C994" s="21"/>
      <c r="F994" s="21"/>
      <c r="J994" s="21"/>
      <c r="K994" s="22"/>
    </row>
    <row r="995" spans="3:11" x14ac:dyDescent="0.25">
      <c r="C995" s="21"/>
      <c r="F995" s="21"/>
      <c r="J995" s="21"/>
      <c r="K995" s="22"/>
    </row>
    <row r="996" spans="3:11" x14ac:dyDescent="0.25">
      <c r="C996" s="21"/>
      <c r="F996" s="21"/>
      <c r="J996" s="21"/>
      <c r="K996" s="22"/>
    </row>
    <row r="997" spans="3:11" x14ac:dyDescent="0.25">
      <c r="C997" s="21"/>
      <c r="F997" s="21"/>
      <c r="J997" s="21"/>
      <c r="K997" s="22"/>
    </row>
    <row r="998" spans="3:11" x14ac:dyDescent="0.25">
      <c r="C998" s="21"/>
      <c r="F998" s="21"/>
      <c r="J998" s="21"/>
      <c r="K998" s="22"/>
    </row>
    <row r="999" spans="3:11" x14ac:dyDescent="0.25">
      <c r="C999" s="21"/>
      <c r="F999" s="21"/>
      <c r="J999" s="21"/>
      <c r="K999" s="22"/>
    </row>
    <row r="1000" spans="3:11" x14ac:dyDescent="0.25">
      <c r="C1000" s="21"/>
      <c r="F1000" s="21"/>
      <c r="J1000" s="21"/>
      <c r="K1000" s="22"/>
    </row>
    <row r="1001" spans="3:11" x14ac:dyDescent="0.25">
      <c r="C1001" s="21"/>
      <c r="F1001" s="21"/>
      <c r="J1001" s="21"/>
      <c r="K1001" s="22"/>
    </row>
    <row r="1002" spans="3:11" x14ac:dyDescent="0.25">
      <c r="C1002" s="21"/>
      <c r="F1002" s="21"/>
      <c r="J1002" s="21"/>
      <c r="K1002" s="22"/>
    </row>
    <row r="1003" spans="3:11" x14ac:dyDescent="0.25">
      <c r="C1003" s="21"/>
      <c r="F1003" s="21"/>
      <c r="J1003" s="21"/>
      <c r="K1003" s="22"/>
    </row>
    <row r="1004" spans="3:11" x14ac:dyDescent="0.25">
      <c r="C1004" s="21"/>
      <c r="F1004" s="21"/>
      <c r="J1004" s="21"/>
      <c r="K1004" s="22"/>
    </row>
    <row r="1005" spans="3:11" x14ac:dyDescent="0.25">
      <c r="C1005" s="21"/>
      <c r="F1005" s="21"/>
      <c r="J1005" s="21"/>
      <c r="K1005" s="22"/>
    </row>
    <row r="1006" spans="3:11" x14ac:dyDescent="0.25">
      <c r="C1006" s="21"/>
      <c r="F1006" s="21"/>
      <c r="J1006" s="21"/>
      <c r="K1006" s="22"/>
    </row>
    <row r="1007" spans="3:11" x14ac:dyDescent="0.25">
      <c r="C1007" s="21"/>
      <c r="F1007" s="21"/>
      <c r="J1007" s="21"/>
      <c r="K1007" s="22"/>
    </row>
    <row r="1008" spans="3:11" x14ac:dyDescent="0.25">
      <c r="C1008" s="21"/>
      <c r="F1008" s="21"/>
      <c r="J1008" s="21"/>
      <c r="K1008" s="22"/>
    </row>
    <row r="1009" spans="3:11" x14ac:dyDescent="0.25">
      <c r="C1009" s="21"/>
      <c r="F1009" s="21"/>
      <c r="J1009" s="21"/>
      <c r="K1009" s="22"/>
    </row>
    <row r="1010" spans="3:11" x14ac:dyDescent="0.25">
      <c r="C1010" s="21"/>
      <c r="F1010" s="21"/>
      <c r="J1010" s="21"/>
      <c r="K1010" s="22"/>
    </row>
    <row r="1011" spans="3:11" x14ac:dyDescent="0.25">
      <c r="C1011" s="21"/>
      <c r="F1011" s="21"/>
      <c r="J1011" s="21"/>
      <c r="K1011" s="22"/>
    </row>
    <row r="1012" spans="3:11" x14ac:dyDescent="0.25">
      <c r="C1012" s="21"/>
      <c r="F1012" s="21"/>
      <c r="J1012" s="21"/>
      <c r="K1012" s="22"/>
    </row>
    <row r="1013" spans="3:11" x14ac:dyDescent="0.25">
      <c r="C1013" s="21"/>
      <c r="F1013" s="21"/>
      <c r="J1013" s="21"/>
      <c r="K1013" s="22"/>
    </row>
    <row r="1014" spans="3:11" x14ac:dyDescent="0.25">
      <c r="C1014" s="21"/>
      <c r="F1014" s="21"/>
      <c r="J1014" s="21"/>
      <c r="K1014" s="22"/>
    </row>
    <row r="1015" spans="3:11" x14ac:dyDescent="0.25">
      <c r="C1015" s="21"/>
      <c r="F1015" s="21"/>
      <c r="J1015" s="21"/>
      <c r="K1015" s="22"/>
    </row>
    <row r="1016" spans="3:11" x14ac:dyDescent="0.25">
      <c r="C1016" s="21"/>
      <c r="F1016" s="21"/>
      <c r="J1016" s="21"/>
      <c r="K1016" s="22"/>
    </row>
    <row r="1017" spans="3:11" x14ac:dyDescent="0.25">
      <c r="C1017" s="21"/>
      <c r="F1017" s="21"/>
      <c r="J1017" s="21"/>
      <c r="K1017" s="22"/>
    </row>
    <row r="1018" spans="3:11" x14ac:dyDescent="0.25">
      <c r="C1018" s="21"/>
      <c r="F1018" s="21"/>
      <c r="J1018" s="21"/>
      <c r="K1018" s="22"/>
    </row>
    <row r="1019" spans="3:11" x14ac:dyDescent="0.25">
      <c r="C1019" s="21"/>
      <c r="F1019" s="21"/>
      <c r="J1019" s="21"/>
      <c r="K1019" s="22"/>
    </row>
    <row r="1020" spans="3:11" x14ac:dyDescent="0.25">
      <c r="C1020" s="21"/>
      <c r="F1020" s="21"/>
      <c r="J1020" s="21"/>
      <c r="K1020" s="22"/>
    </row>
    <row r="1021" spans="3:11" x14ac:dyDescent="0.25">
      <c r="C1021" s="21"/>
      <c r="F1021" s="21"/>
      <c r="J1021" s="21"/>
      <c r="K1021" s="22"/>
    </row>
    <row r="1022" spans="3:11" x14ac:dyDescent="0.25">
      <c r="C1022" s="21"/>
      <c r="F1022" s="21"/>
      <c r="J1022" s="21"/>
      <c r="K1022" s="22"/>
    </row>
    <row r="1023" spans="3:11" x14ac:dyDescent="0.25">
      <c r="C1023" s="21"/>
      <c r="F1023" s="21"/>
      <c r="J1023" s="21"/>
      <c r="K1023" s="22"/>
    </row>
    <row r="1024" spans="3:11" x14ac:dyDescent="0.25">
      <c r="C1024" s="21"/>
      <c r="F1024" s="21"/>
      <c r="J1024" s="21"/>
      <c r="K1024" s="22"/>
    </row>
    <row r="1025" spans="3:11" x14ac:dyDescent="0.25">
      <c r="C1025" s="21"/>
      <c r="F1025" s="21"/>
      <c r="J1025" s="21"/>
      <c r="K1025" s="22"/>
    </row>
    <row r="1026" spans="3:11" x14ac:dyDescent="0.25">
      <c r="C1026" s="21"/>
      <c r="F1026" s="21"/>
      <c r="J1026" s="21"/>
      <c r="K1026" s="22"/>
    </row>
    <row r="1027" spans="3:11" x14ac:dyDescent="0.25">
      <c r="C1027" s="21"/>
      <c r="F1027" s="21"/>
      <c r="J1027" s="21"/>
      <c r="K1027" s="22"/>
    </row>
    <row r="1028" spans="3:11" x14ac:dyDescent="0.25">
      <c r="C1028" s="21"/>
      <c r="F1028" s="21"/>
      <c r="J1028" s="21"/>
      <c r="K1028" s="22"/>
    </row>
    <row r="1029" spans="3:11" x14ac:dyDescent="0.25">
      <c r="C1029" s="21"/>
      <c r="F1029" s="21"/>
      <c r="J1029" s="21"/>
      <c r="K1029" s="22"/>
    </row>
    <row r="1030" spans="3:11" x14ac:dyDescent="0.25">
      <c r="C1030" s="21"/>
      <c r="F1030" s="21"/>
      <c r="J1030" s="21"/>
      <c r="K1030" s="22"/>
    </row>
    <row r="1031" spans="3:11" x14ac:dyDescent="0.25">
      <c r="C1031" s="21"/>
      <c r="F1031" s="21"/>
      <c r="J1031" s="21"/>
      <c r="K1031" s="22"/>
    </row>
    <row r="1032" spans="3:11" x14ac:dyDescent="0.25">
      <c r="C1032" s="21"/>
      <c r="F1032" s="21"/>
      <c r="J1032" s="21"/>
      <c r="K1032" s="22"/>
    </row>
    <row r="1033" spans="3:11" x14ac:dyDescent="0.25">
      <c r="C1033" s="21"/>
      <c r="F1033" s="21"/>
      <c r="J1033" s="21"/>
      <c r="K1033" s="22"/>
    </row>
    <row r="1034" spans="3:11" x14ac:dyDescent="0.25">
      <c r="C1034" s="21"/>
      <c r="F1034" s="21"/>
      <c r="J1034" s="21"/>
      <c r="K1034" s="22"/>
    </row>
    <row r="1035" spans="3:11" x14ac:dyDescent="0.25">
      <c r="C1035" s="21"/>
      <c r="F1035" s="21"/>
      <c r="J1035" s="21"/>
      <c r="K1035" s="22"/>
    </row>
    <row r="1036" spans="3:11" x14ac:dyDescent="0.25">
      <c r="C1036" s="21"/>
      <c r="F1036" s="21"/>
      <c r="J1036" s="21"/>
      <c r="K1036" s="22"/>
    </row>
    <row r="1037" spans="3:11" x14ac:dyDescent="0.25">
      <c r="C1037" s="21"/>
      <c r="F1037" s="21"/>
      <c r="J1037" s="21"/>
      <c r="K1037" s="22"/>
    </row>
    <row r="1038" spans="3:11" x14ac:dyDescent="0.25">
      <c r="C1038" s="21"/>
      <c r="F1038" s="21"/>
      <c r="J1038" s="21"/>
      <c r="K1038" s="22"/>
    </row>
    <row r="1039" spans="3:11" x14ac:dyDescent="0.25">
      <c r="C1039" s="21"/>
      <c r="F1039" s="21"/>
      <c r="J1039" s="21"/>
      <c r="K1039" s="22"/>
    </row>
    <row r="1040" spans="3:11" x14ac:dyDescent="0.25">
      <c r="C1040" s="21"/>
      <c r="F1040" s="21"/>
      <c r="J1040" s="21"/>
      <c r="K1040" s="22"/>
    </row>
    <row r="1041" spans="3:11" x14ac:dyDescent="0.25">
      <c r="C1041" s="21"/>
      <c r="F1041" s="21"/>
      <c r="J1041" s="21"/>
      <c r="K1041" s="22"/>
    </row>
    <row r="1042" spans="3:11" x14ac:dyDescent="0.25">
      <c r="C1042" s="21"/>
      <c r="F1042" s="21"/>
      <c r="J1042" s="21"/>
      <c r="K1042" s="22"/>
    </row>
    <row r="1043" spans="3:11" x14ac:dyDescent="0.25">
      <c r="C1043" s="21"/>
      <c r="F1043" s="21"/>
      <c r="J1043" s="21"/>
      <c r="K1043" s="22"/>
    </row>
    <row r="1044" spans="3:11" x14ac:dyDescent="0.25">
      <c r="C1044" s="21"/>
      <c r="F1044" s="21"/>
      <c r="J1044" s="21"/>
      <c r="K1044" s="22"/>
    </row>
    <row r="1045" spans="3:11" x14ac:dyDescent="0.25">
      <c r="C1045" s="21"/>
      <c r="F1045" s="21"/>
      <c r="J1045" s="21"/>
      <c r="K1045" s="22"/>
    </row>
    <row r="1046" spans="3:11" x14ac:dyDescent="0.25">
      <c r="C1046" s="21"/>
      <c r="F1046" s="21"/>
      <c r="J1046" s="21"/>
      <c r="K1046" s="22"/>
    </row>
    <row r="1047" spans="3:11" x14ac:dyDescent="0.25">
      <c r="C1047" s="21"/>
      <c r="F1047" s="21"/>
      <c r="J1047" s="21"/>
      <c r="K1047" s="22"/>
    </row>
    <row r="1048" spans="3:11" x14ac:dyDescent="0.25">
      <c r="C1048" s="21"/>
      <c r="F1048" s="21"/>
      <c r="J1048" s="21"/>
      <c r="K1048" s="22"/>
    </row>
    <row r="1049" spans="3:11" x14ac:dyDescent="0.25">
      <c r="C1049" s="21"/>
      <c r="F1049" s="21"/>
      <c r="J1049" s="21"/>
      <c r="K1049" s="22"/>
    </row>
    <row r="1050" spans="3:11" x14ac:dyDescent="0.25">
      <c r="C1050" s="21"/>
      <c r="F1050" s="21"/>
      <c r="J1050" s="21"/>
      <c r="K1050" s="22"/>
    </row>
    <row r="1051" spans="3:11" x14ac:dyDescent="0.25">
      <c r="C1051" s="21"/>
      <c r="F1051" s="21"/>
      <c r="J1051" s="21"/>
      <c r="K1051" s="22"/>
    </row>
    <row r="1052" spans="3:11" x14ac:dyDescent="0.25">
      <c r="C1052" s="21"/>
      <c r="F1052" s="21"/>
      <c r="J1052" s="21"/>
      <c r="K1052" s="22"/>
    </row>
    <row r="1053" spans="3:11" x14ac:dyDescent="0.25">
      <c r="C1053" s="21"/>
      <c r="F1053" s="21"/>
      <c r="J1053" s="21"/>
      <c r="K1053" s="22"/>
    </row>
    <row r="1054" spans="3:11" x14ac:dyDescent="0.25">
      <c r="C1054" s="21"/>
      <c r="F1054" s="21"/>
      <c r="J1054" s="21"/>
      <c r="K1054" s="22"/>
    </row>
    <row r="1055" spans="3:11" x14ac:dyDescent="0.25">
      <c r="C1055" s="21"/>
      <c r="F1055" s="21"/>
      <c r="J1055" s="21"/>
      <c r="K1055" s="22"/>
    </row>
    <row r="1056" spans="3:11" x14ac:dyDescent="0.25">
      <c r="C1056" s="21"/>
      <c r="F1056" s="21"/>
      <c r="J1056" s="21"/>
      <c r="K1056" s="22"/>
    </row>
    <row r="1057" spans="3:11" x14ac:dyDescent="0.25">
      <c r="C1057" s="21"/>
      <c r="F1057" s="21"/>
      <c r="J1057" s="21"/>
      <c r="K1057" s="22"/>
    </row>
    <row r="1058" spans="3:11" x14ac:dyDescent="0.25">
      <c r="C1058" s="21"/>
      <c r="F1058" s="21"/>
      <c r="J1058" s="21"/>
      <c r="K1058" s="22"/>
    </row>
    <row r="1059" spans="3:11" x14ac:dyDescent="0.25">
      <c r="C1059" s="21"/>
      <c r="F1059" s="21"/>
      <c r="J1059" s="21"/>
      <c r="K1059" s="22"/>
    </row>
    <row r="1060" spans="3:11" x14ac:dyDescent="0.25">
      <c r="C1060" s="21"/>
      <c r="F1060" s="21"/>
      <c r="J1060" s="21"/>
      <c r="K1060" s="22"/>
    </row>
    <row r="1061" spans="3:11" x14ac:dyDescent="0.25">
      <c r="C1061" s="21"/>
      <c r="F1061" s="21"/>
      <c r="J1061" s="21"/>
      <c r="K1061" s="22"/>
    </row>
    <row r="1062" spans="3:11" x14ac:dyDescent="0.25">
      <c r="C1062" s="21"/>
      <c r="F1062" s="21"/>
      <c r="J1062" s="21"/>
      <c r="K1062" s="22"/>
    </row>
    <row r="1063" spans="3:11" x14ac:dyDescent="0.25">
      <c r="C1063" s="21"/>
      <c r="F1063" s="21"/>
      <c r="J1063" s="21"/>
      <c r="K1063" s="22"/>
    </row>
    <row r="1064" spans="3:11" x14ac:dyDescent="0.25">
      <c r="C1064" s="21"/>
      <c r="F1064" s="21"/>
      <c r="J1064" s="21"/>
      <c r="K1064" s="22"/>
    </row>
    <row r="1065" spans="3:11" x14ac:dyDescent="0.25">
      <c r="C1065" s="21"/>
      <c r="F1065" s="21"/>
      <c r="J1065" s="21"/>
      <c r="K1065" s="22"/>
    </row>
    <row r="1066" spans="3:11" x14ac:dyDescent="0.25">
      <c r="C1066" s="21"/>
      <c r="F1066" s="21"/>
      <c r="J1066" s="21"/>
      <c r="K1066" s="22"/>
    </row>
    <row r="1067" spans="3:11" x14ac:dyDescent="0.25">
      <c r="C1067" s="21"/>
      <c r="F1067" s="21"/>
      <c r="J1067" s="21"/>
      <c r="K1067" s="22"/>
    </row>
    <row r="1068" spans="3:11" x14ac:dyDescent="0.25">
      <c r="C1068" s="21"/>
      <c r="F1068" s="21"/>
      <c r="J1068" s="21"/>
      <c r="K1068" s="22"/>
    </row>
    <row r="1069" spans="3:11" x14ac:dyDescent="0.25">
      <c r="C1069" s="21"/>
      <c r="F1069" s="21"/>
      <c r="J1069" s="21"/>
      <c r="K1069" s="22"/>
    </row>
    <row r="1070" spans="3:11" x14ac:dyDescent="0.25">
      <c r="C1070" s="21"/>
      <c r="F1070" s="21"/>
      <c r="J1070" s="21"/>
      <c r="K1070" s="22"/>
    </row>
    <row r="1071" spans="3:11" x14ac:dyDescent="0.25">
      <c r="C1071" s="21"/>
      <c r="F1071" s="21"/>
      <c r="J1071" s="21"/>
      <c r="K1071" s="22"/>
    </row>
    <row r="1072" spans="3:11" x14ac:dyDescent="0.25">
      <c r="C1072" s="21"/>
      <c r="F1072" s="21"/>
      <c r="J1072" s="21"/>
      <c r="K1072" s="22"/>
    </row>
    <row r="1073" spans="3:11" x14ac:dyDescent="0.25">
      <c r="C1073" s="21"/>
      <c r="F1073" s="21"/>
      <c r="J1073" s="21"/>
      <c r="K1073" s="22"/>
    </row>
    <row r="1074" spans="3:11" x14ac:dyDescent="0.25">
      <c r="C1074" s="21"/>
      <c r="F1074" s="21"/>
      <c r="J1074" s="21"/>
      <c r="K1074" s="22"/>
    </row>
    <row r="1075" spans="3:11" x14ac:dyDescent="0.25">
      <c r="C1075" s="21"/>
      <c r="F1075" s="21"/>
      <c r="J1075" s="21"/>
      <c r="K1075" s="22"/>
    </row>
    <row r="1076" spans="3:11" x14ac:dyDescent="0.25">
      <c r="C1076" s="21"/>
      <c r="F1076" s="21"/>
      <c r="J1076" s="21"/>
      <c r="K1076" s="22"/>
    </row>
    <row r="1077" spans="3:11" x14ac:dyDescent="0.25">
      <c r="C1077" s="21"/>
      <c r="F1077" s="21"/>
      <c r="J1077" s="21"/>
      <c r="K1077" s="22"/>
    </row>
    <row r="1078" spans="3:11" x14ac:dyDescent="0.25">
      <c r="C1078" s="21"/>
      <c r="F1078" s="21"/>
      <c r="J1078" s="21"/>
      <c r="K1078" s="22"/>
    </row>
    <row r="1079" spans="3:11" x14ac:dyDescent="0.25">
      <c r="C1079" s="21"/>
      <c r="F1079" s="21"/>
      <c r="J1079" s="21"/>
      <c r="K1079" s="22"/>
    </row>
    <row r="1080" spans="3:11" x14ac:dyDescent="0.25">
      <c r="C1080" s="21"/>
      <c r="F1080" s="21"/>
      <c r="J1080" s="21"/>
      <c r="K1080" s="22"/>
    </row>
    <row r="1081" spans="3:11" x14ac:dyDescent="0.25">
      <c r="C1081" s="21"/>
      <c r="F1081" s="21"/>
      <c r="J1081" s="21"/>
      <c r="K1081" s="22"/>
    </row>
    <row r="1082" spans="3:11" x14ac:dyDescent="0.25">
      <c r="C1082" s="21"/>
      <c r="F1082" s="21"/>
      <c r="J1082" s="21"/>
      <c r="K1082" s="22"/>
    </row>
    <row r="1083" spans="3:11" x14ac:dyDescent="0.25">
      <c r="C1083" s="21"/>
      <c r="F1083" s="21"/>
      <c r="J1083" s="21"/>
      <c r="K1083" s="22"/>
    </row>
    <row r="1084" spans="3:11" x14ac:dyDescent="0.25">
      <c r="C1084" s="21"/>
      <c r="F1084" s="21"/>
      <c r="J1084" s="21"/>
      <c r="K1084" s="22"/>
    </row>
    <row r="1085" spans="3:11" x14ac:dyDescent="0.25">
      <c r="C1085" s="21"/>
      <c r="F1085" s="21"/>
      <c r="J1085" s="21"/>
      <c r="K1085" s="22"/>
    </row>
    <row r="1086" spans="3:11" x14ac:dyDescent="0.25">
      <c r="C1086" s="21"/>
      <c r="F1086" s="21"/>
      <c r="J1086" s="21"/>
      <c r="K1086" s="22"/>
    </row>
    <row r="1087" spans="3:11" x14ac:dyDescent="0.25">
      <c r="C1087" s="21"/>
      <c r="F1087" s="21"/>
      <c r="J1087" s="21"/>
      <c r="K1087" s="22"/>
    </row>
    <row r="1088" spans="3:11" x14ac:dyDescent="0.25">
      <c r="C1088" s="21"/>
      <c r="F1088" s="21"/>
      <c r="J1088" s="21"/>
      <c r="K1088" s="22"/>
    </row>
    <row r="1089" spans="3:11" x14ac:dyDescent="0.25">
      <c r="C1089" s="21"/>
      <c r="F1089" s="21"/>
      <c r="J1089" s="21"/>
      <c r="K1089" s="22"/>
    </row>
    <row r="1090" spans="3:11" x14ac:dyDescent="0.25">
      <c r="C1090" s="21"/>
      <c r="F1090" s="21"/>
      <c r="J1090" s="21"/>
      <c r="K1090" s="22"/>
    </row>
    <row r="1091" spans="3:11" x14ac:dyDescent="0.25">
      <c r="C1091" s="21"/>
      <c r="F1091" s="21"/>
      <c r="J1091" s="21"/>
      <c r="K1091" s="22"/>
    </row>
    <row r="1092" spans="3:11" x14ac:dyDescent="0.25">
      <c r="C1092" s="21"/>
      <c r="F1092" s="21"/>
      <c r="J1092" s="21"/>
      <c r="K1092" s="22"/>
    </row>
    <row r="1093" spans="3:11" x14ac:dyDescent="0.25">
      <c r="C1093" s="21"/>
      <c r="F1093" s="21"/>
      <c r="J1093" s="21"/>
      <c r="K1093" s="22"/>
    </row>
    <row r="1094" spans="3:11" x14ac:dyDescent="0.25">
      <c r="C1094" s="21"/>
      <c r="F1094" s="21"/>
      <c r="J1094" s="21"/>
      <c r="K1094" s="22"/>
    </row>
    <row r="1095" spans="3:11" x14ac:dyDescent="0.25">
      <c r="C1095" s="21"/>
      <c r="F1095" s="21"/>
      <c r="J1095" s="21"/>
      <c r="K1095" s="22"/>
    </row>
    <row r="1096" spans="3:11" x14ac:dyDescent="0.25">
      <c r="C1096" s="21"/>
      <c r="F1096" s="21"/>
      <c r="J1096" s="21"/>
      <c r="K1096" s="22"/>
    </row>
    <row r="1097" spans="3:11" x14ac:dyDescent="0.25">
      <c r="C1097" s="21"/>
      <c r="F1097" s="21"/>
      <c r="J1097" s="21"/>
      <c r="K1097" s="22"/>
    </row>
    <row r="1098" spans="3:11" x14ac:dyDescent="0.25">
      <c r="C1098" s="21"/>
      <c r="F1098" s="21"/>
      <c r="J1098" s="21"/>
      <c r="K1098" s="22"/>
    </row>
    <row r="1099" spans="3:11" x14ac:dyDescent="0.25">
      <c r="C1099" s="21"/>
      <c r="F1099" s="21"/>
      <c r="J1099" s="21"/>
      <c r="K1099" s="22"/>
    </row>
    <row r="1100" spans="3:11" x14ac:dyDescent="0.25">
      <c r="C1100" s="21"/>
      <c r="F1100" s="21"/>
      <c r="J1100" s="21"/>
      <c r="K1100" s="22"/>
    </row>
    <row r="1101" spans="3:11" x14ac:dyDescent="0.25">
      <c r="C1101" s="21"/>
      <c r="F1101" s="21"/>
      <c r="J1101" s="21"/>
      <c r="K1101" s="22"/>
    </row>
    <row r="1102" spans="3:11" x14ac:dyDescent="0.25">
      <c r="C1102" s="21"/>
      <c r="F1102" s="21"/>
      <c r="J1102" s="21"/>
      <c r="K1102" s="22"/>
    </row>
    <row r="1103" spans="3:11" x14ac:dyDescent="0.25">
      <c r="C1103" s="21"/>
      <c r="F1103" s="21"/>
      <c r="J1103" s="21"/>
      <c r="K1103" s="22"/>
    </row>
  </sheetData>
  <mergeCells count="1">
    <mergeCell ref="A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645"/>
  <sheetViews>
    <sheetView workbookViewId="0">
      <selection activeCell="E8" sqref="E8"/>
    </sheetView>
  </sheetViews>
  <sheetFormatPr defaultRowHeight="15" x14ac:dyDescent="0.25"/>
  <cols>
    <col min="1" max="1" width="7.28515625" customWidth="1"/>
    <col min="2" max="2" width="10.85546875" customWidth="1"/>
    <col min="3" max="3" width="33.85546875" customWidth="1"/>
    <col min="4" max="4" width="30.28515625" customWidth="1"/>
    <col min="5" max="5" width="13" customWidth="1"/>
    <col min="6" max="6" width="8.42578125" customWidth="1"/>
    <col min="7" max="10" width="6.7109375" customWidth="1"/>
    <col min="11" max="11" width="9.85546875" customWidth="1"/>
    <col min="12" max="15" width="6.7109375" customWidth="1"/>
  </cols>
  <sheetData>
    <row r="1" spans="1:15" ht="61.5" x14ac:dyDescent="0.25">
      <c r="A1" s="43" t="s">
        <v>72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25">
      <c r="C3" s="21"/>
      <c r="F3" s="21"/>
      <c r="J3" s="21"/>
      <c r="K3" s="22"/>
    </row>
    <row r="4" spans="1:15" ht="37.5" x14ac:dyDescent="0.25">
      <c r="A4" s="23" t="s">
        <v>18</v>
      </c>
      <c r="B4" s="24" t="s">
        <v>19</v>
      </c>
      <c r="C4" s="23" t="s">
        <v>20</v>
      </c>
      <c r="D4" s="23" t="s">
        <v>21</v>
      </c>
      <c r="E4" s="23" t="s">
        <v>22</v>
      </c>
      <c r="F4" s="24" t="s">
        <v>23</v>
      </c>
      <c r="G4" s="23" t="s">
        <v>24</v>
      </c>
      <c r="H4" s="23" t="s">
        <v>25</v>
      </c>
      <c r="I4" s="23" t="s">
        <v>26</v>
      </c>
      <c r="J4" s="24" t="s">
        <v>27</v>
      </c>
      <c r="K4" s="25" t="s">
        <v>28</v>
      </c>
      <c r="L4" s="23" t="s">
        <v>29</v>
      </c>
      <c r="M4" s="23" t="s">
        <v>30</v>
      </c>
      <c r="N4" s="23" t="s">
        <v>31</v>
      </c>
      <c r="O4" s="23" t="s">
        <v>32</v>
      </c>
    </row>
    <row r="5" spans="1:15" ht="60" customHeight="1" x14ac:dyDescent="0.25">
      <c r="A5" s="15">
        <v>2022</v>
      </c>
      <c r="B5" s="15" t="s">
        <v>5</v>
      </c>
      <c r="C5" s="34" t="s">
        <v>16</v>
      </c>
      <c r="D5" s="35" t="s">
        <v>33</v>
      </c>
      <c r="E5" s="15">
        <v>22</v>
      </c>
      <c r="F5" s="28">
        <v>21</v>
      </c>
      <c r="G5" s="15">
        <v>5</v>
      </c>
      <c r="H5" s="15">
        <v>1</v>
      </c>
      <c r="I5" s="15">
        <v>5</v>
      </c>
      <c r="J5" s="29">
        <v>11</v>
      </c>
      <c r="K5" s="30">
        <v>0.52380000000000004</v>
      </c>
      <c r="L5" s="15">
        <v>5</v>
      </c>
      <c r="M5" s="15">
        <v>5</v>
      </c>
      <c r="N5" s="15">
        <v>0</v>
      </c>
      <c r="O5" s="15">
        <v>1</v>
      </c>
    </row>
    <row r="6" spans="1:15" ht="60" customHeight="1" x14ac:dyDescent="0.25">
      <c r="A6" s="15">
        <v>2022</v>
      </c>
      <c r="B6" s="15" t="s">
        <v>5</v>
      </c>
      <c r="C6" s="34" t="s">
        <v>16</v>
      </c>
      <c r="D6" s="35" t="s">
        <v>34</v>
      </c>
      <c r="E6" s="15">
        <v>32</v>
      </c>
      <c r="F6" s="28">
        <v>29</v>
      </c>
      <c r="G6" s="15">
        <v>9</v>
      </c>
      <c r="H6" s="15">
        <v>13</v>
      </c>
      <c r="I6" s="15">
        <v>7</v>
      </c>
      <c r="J6" s="29">
        <v>29</v>
      </c>
      <c r="K6" s="30">
        <v>1</v>
      </c>
      <c r="L6" s="15">
        <v>0</v>
      </c>
      <c r="M6" s="15">
        <v>0</v>
      </c>
      <c r="N6" s="15">
        <v>0</v>
      </c>
      <c r="O6" s="15">
        <v>3</v>
      </c>
    </row>
    <row r="7" spans="1:15" ht="60" customHeight="1" x14ac:dyDescent="0.25">
      <c r="A7" s="15">
        <v>2022</v>
      </c>
      <c r="B7" s="15" t="s">
        <v>5</v>
      </c>
      <c r="C7" s="34" t="s">
        <v>16</v>
      </c>
      <c r="D7" s="35" t="s">
        <v>35</v>
      </c>
      <c r="E7" s="15">
        <v>15</v>
      </c>
      <c r="F7" s="28">
        <v>14</v>
      </c>
      <c r="G7" s="15">
        <v>0</v>
      </c>
      <c r="H7" s="15">
        <v>2</v>
      </c>
      <c r="I7" s="15">
        <v>4</v>
      </c>
      <c r="J7" s="29">
        <v>6</v>
      </c>
      <c r="K7" s="30">
        <v>0.42859999999999998</v>
      </c>
      <c r="L7" s="15">
        <v>1</v>
      </c>
      <c r="M7" s="15">
        <v>7</v>
      </c>
      <c r="N7" s="15">
        <v>0</v>
      </c>
      <c r="O7" s="15">
        <v>1</v>
      </c>
    </row>
    <row r="8" spans="1:15" ht="60" customHeight="1" x14ac:dyDescent="0.25">
      <c r="A8" s="15">
        <v>2022</v>
      </c>
      <c r="B8" s="15" t="s">
        <v>5</v>
      </c>
      <c r="C8" s="34" t="s">
        <v>16</v>
      </c>
      <c r="D8" s="35" t="s">
        <v>36</v>
      </c>
      <c r="E8" s="15">
        <v>38</v>
      </c>
      <c r="F8" s="28">
        <v>34</v>
      </c>
      <c r="G8" s="15">
        <v>4</v>
      </c>
      <c r="H8" s="15">
        <v>1</v>
      </c>
      <c r="I8" s="15">
        <v>9</v>
      </c>
      <c r="J8" s="29">
        <v>14</v>
      </c>
      <c r="K8" s="30">
        <v>0.4118</v>
      </c>
      <c r="L8" s="15">
        <v>12</v>
      </c>
      <c r="M8" s="15">
        <v>8</v>
      </c>
      <c r="N8" s="15">
        <v>0</v>
      </c>
      <c r="O8" s="15">
        <v>4</v>
      </c>
    </row>
    <row r="9" spans="1:15" ht="60" customHeight="1" x14ac:dyDescent="0.25">
      <c r="A9" s="15">
        <v>2022</v>
      </c>
      <c r="B9" s="15" t="s">
        <v>5</v>
      </c>
      <c r="C9" s="34" t="s">
        <v>16</v>
      </c>
      <c r="D9" s="35" t="s">
        <v>37</v>
      </c>
      <c r="E9" s="15">
        <v>33</v>
      </c>
      <c r="F9" s="28">
        <v>32</v>
      </c>
      <c r="G9" s="15">
        <v>1</v>
      </c>
      <c r="H9" s="15">
        <v>8</v>
      </c>
      <c r="I9" s="15">
        <v>14</v>
      </c>
      <c r="J9" s="29">
        <v>23</v>
      </c>
      <c r="K9" s="30">
        <v>0.71879999999999999</v>
      </c>
      <c r="L9" s="15">
        <v>4</v>
      </c>
      <c r="M9" s="15">
        <v>5</v>
      </c>
      <c r="N9" s="15">
        <v>0</v>
      </c>
      <c r="O9" s="15">
        <v>1</v>
      </c>
    </row>
    <row r="10" spans="1:15" ht="60" customHeight="1" x14ac:dyDescent="0.25">
      <c r="A10" s="15">
        <v>2022</v>
      </c>
      <c r="B10" s="15" t="s">
        <v>5</v>
      </c>
      <c r="C10" s="34" t="s">
        <v>16</v>
      </c>
      <c r="D10" s="35" t="s">
        <v>38</v>
      </c>
      <c r="E10" s="15">
        <v>108</v>
      </c>
      <c r="F10" s="28">
        <v>106</v>
      </c>
      <c r="G10" s="15">
        <v>40</v>
      </c>
      <c r="H10" s="15">
        <v>40</v>
      </c>
      <c r="I10" s="15">
        <v>22</v>
      </c>
      <c r="J10" s="29">
        <v>102</v>
      </c>
      <c r="K10" s="30">
        <v>0.96230000000000004</v>
      </c>
      <c r="L10" s="15">
        <v>4</v>
      </c>
      <c r="M10" s="15">
        <v>0</v>
      </c>
      <c r="N10" s="15">
        <v>0</v>
      </c>
      <c r="O10" s="15">
        <v>2</v>
      </c>
    </row>
    <row r="11" spans="1:15" ht="60" customHeight="1" x14ac:dyDescent="0.25">
      <c r="A11" s="15">
        <v>2022</v>
      </c>
      <c r="B11" s="15" t="s">
        <v>5</v>
      </c>
      <c r="C11" s="34" t="s">
        <v>16</v>
      </c>
      <c r="D11" s="35" t="s">
        <v>39</v>
      </c>
      <c r="E11" s="15">
        <v>42</v>
      </c>
      <c r="F11" s="28">
        <v>42</v>
      </c>
      <c r="G11" s="15">
        <v>2</v>
      </c>
      <c r="H11" s="15">
        <v>12</v>
      </c>
      <c r="I11" s="15">
        <v>13</v>
      </c>
      <c r="J11" s="29">
        <v>27</v>
      </c>
      <c r="K11" s="30">
        <v>0.64290000000000003</v>
      </c>
      <c r="L11" s="15">
        <v>6</v>
      </c>
      <c r="M11" s="15">
        <v>9</v>
      </c>
      <c r="N11" s="15">
        <v>0</v>
      </c>
      <c r="O11" s="15">
        <v>0</v>
      </c>
    </row>
    <row r="12" spans="1:15" ht="60" customHeight="1" x14ac:dyDescent="0.25">
      <c r="A12" s="15">
        <v>2022</v>
      </c>
      <c r="B12" s="15" t="s">
        <v>5</v>
      </c>
      <c r="C12" s="34" t="s">
        <v>16</v>
      </c>
      <c r="D12" s="35" t="s">
        <v>40</v>
      </c>
      <c r="E12" s="15">
        <v>48</v>
      </c>
      <c r="F12" s="28">
        <v>45</v>
      </c>
      <c r="G12" s="15">
        <v>3</v>
      </c>
      <c r="H12" s="15">
        <v>13</v>
      </c>
      <c r="I12" s="15">
        <v>21</v>
      </c>
      <c r="J12" s="29">
        <v>37</v>
      </c>
      <c r="K12" s="30">
        <v>0.82220000000000004</v>
      </c>
      <c r="L12" s="15">
        <v>4</v>
      </c>
      <c r="M12" s="15">
        <v>3</v>
      </c>
      <c r="N12" s="15">
        <v>0</v>
      </c>
      <c r="O12" s="15">
        <v>4</v>
      </c>
    </row>
    <row r="13" spans="1:15" ht="60" customHeight="1" x14ac:dyDescent="0.25">
      <c r="A13" s="15">
        <v>2022</v>
      </c>
      <c r="B13" s="15" t="s">
        <v>5</v>
      </c>
      <c r="C13" s="34" t="s">
        <v>16</v>
      </c>
      <c r="D13" s="35" t="s">
        <v>41</v>
      </c>
      <c r="E13" s="15">
        <v>76</v>
      </c>
      <c r="F13" s="28">
        <v>73</v>
      </c>
      <c r="G13" s="15">
        <v>3</v>
      </c>
      <c r="H13" s="15">
        <v>42</v>
      </c>
      <c r="I13" s="15">
        <v>19</v>
      </c>
      <c r="J13" s="29">
        <v>64</v>
      </c>
      <c r="K13" s="30">
        <v>0.87670000000000003</v>
      </c>
      <c r="L13" s="15">
        <v>8</v>
      </c>
      <c r="M13" s="15">
        <v>1</v>
      </c>
      <c r="N13" s="15">
        <v>0</v>
      </c>
      <c r="O13" s="15">
        <v>3</v>
      </c>
    </row>
    <row r="14" spans="1:15" ht="60" customHeight="1" x14ac:dyDescent="0.25">
      <c r="A14" s="15">
        <v>2022</v>
      </c>
      <c r="B14" s="15" t="s">
        <v>5</v>
      </c>
      <c r="C14" s="34" t="s">
        <v>16</v>
      </c>
      <c r="D14" s="35" t="s">
        <v>42</v>
      </c>
      <c r="E14" s="15">
        <v>53</v>
      </c>
      <c r="F14" s="28">
        <v>52</v>
      </c>
      <c r="G14" s="15">
        <v>10</v>
      </c>
      <c r="H14" s="15">
        <v>26</v>
      </c>
      <c r="I14" s="15">
        <v>12</v>
      </c>
      <c r="J14" s="29">
        <v>48</v>
      </c>
      <c r="K14" s="30">
        <v>0.92310000000000003</v>
      </c>
      <c r="L14" s="15">
        <v>2</v>
      </c>
      <c r="M14" s="15">
        <v>0</v>
      </c>
      <c r="N14" s="15">
        <v>0</v>
      </c>
      <c r="O14" s="15">
        <v>3</v>
      </c>
    </row>
    <row r="15" spans="1:15" ht="60" customHeight="1" x14ac:dyDescent="0.25">
      <c r="A15" s="15">
        <v>2022</v>
      </c>
      <c r="B15" s="15" t="s">
        <v>5</v>
      </c>
      <c r="C15" s="34" t="s">
        <v>16</v>
      </c>
      <c r="D15" s="35" t="s">
        <v>43</v>
      </c>
      <c r="E15" s="15">
        <v>108</v>
      </c>
      <c r="F15" s="28">
        <v>105</v>
      </c>
      <c r="G15" s="15">
        <v>10</v>
      </c>
      <c r="H15" s="15">
        <v>25</v>
      </c>
      <c r="I15" s="15">
        <v>34</v>
      </c>
      <c r="J15" s="29">
        <v>69</v>
      </c>
      <c r="K15" s="30">
        <v>0.65710000000000002</v>
      </c>
      <c r="L15" s="15">
        <v>31</v>
      </c>
      <c r="M15" s="15">
        <v>5</v>
      </c>
      <c r="N15" s="15">
        <v>0</v>
      </c>
      <c r="O15" s="15">
        <v>3</v>
      </c>
    </row>
    <row r="16" spans="1:15" ht="60" customHeight="1" x14ac:dyDescent="0.25">
      <c r="A16" s="15">
        <v>2022</v>
      </c>
      <c r="B16" s="15" t="s">
        <v>5</v>
      </c>
      <c r="C16" s="34" t="s">
        <v>16</v>
      </c>
      <c r="D16" s="35" t="s">
        <v>44</v>
      </c>
      <c r="E16" s="15">
        <v>11</v>
      </c>
      <c r="F16" s="28">
        <v>10</v>
      </c>
      <c r="G16" s="15">
        <v>0</v>
      </c>
      <c r="H16" s="15">
        <v>0</v>
      </c>
      <c r="I16" s="15">
        <v>8</v>
      </c>
      <c r="J16" s="29">
        <v>8</v>
      </c>
      <c r="K16" s="30">
        <v>0.8</v>
      </c>
      <c r="L16" s="15">
        <v>2</v>
      </c>
      <c r="M16" s="15">
        <v>0</v>
      </c>
      <c r="N16" s="15">
        <v>0</v>
      </c>
      <c r="O16" s="15">
        <v>1</v>
      </c>
    </row>
    <row r="17" spans="1:15" ht="60" customHeight="1" x14ac:dyDescent="0.25">
      <c r="A17" s="15">
        <v>2022</v>
      </c>
      <c r="B17" s="15" t="s">
        <v>5</v>
      </c>
      <c r="C17" s="34" t="s">
        <v>16</v>
      </c>
      <c r="D17" s="35" t="s">
        <v>45</v>
      </c>
      <c r="E17" s="15">
        <v>42</v>
      </c>
      <c r="F17" s="28">
        <v>42</v>
      </c>
      <c r="G17" s="15">
        <v>28</v>
      </c>
      <c r="H17" s="15">
        <v>14</v>
      </c>
      <c r="I17" s="15">
        <v>0</v>
      </c>
      <c r="J17" s="29">
        <v>42</v>
      </c>
      <c r="K17" s="30">
        <v>1</v>
      </c>
      <c r="L17" s="15">
        <v>0</v>
      </c>
      <c r="M17" s="15">
        <v>0</v>
      </c>
      <c r="N17" s="15">
        <v>0</v>
      </c>
      <c r="O17" s="15">
        <v>0</v>
      </c>
    </row>
    <row r="18" spans="1:15" ht="60" customHeight="1" x14ac:dyDescent="0.25">
      <c r="A18" s="15">
        <v>2022</v>
      </c>
      <c r="B18" s="15" t="s">
        <v>5</v>
      </c>
      <c r="C18" s="34" t="s">
        <v>16</v>
      </c>
      <c r="D18" s="35" t="s">
        <v>46</v>
      </c>
      <c r="E18" s="15">
        <v>36</v>
      </c>
      <c r="F18" s="28">
        <v>32</v>
      </c>
      <c r="G18" s="15">
        <v>5</v>
      </c>
      <c r="H18" s="15">
        <v>4</v>
      </c>
      <c r="I18" s="15">
        <v>10</v>
      </c>
      <c r="J18" s="29">
        <v>19</v>
      </c>
      <c r="K18" s="30">
        <v>0.59379999999999999</v>
      </c>
      <c r="L18" s="15">
        <v>7</v>
      </c>
      <c r="M18" s="15">
        <v>4</v>
      </c>
      <c r="N18" s="15">
        <v>1</v>
      </c>
      <c r="O18" s="15">
        <v>5</v>
      </c>
    </row>
    <row r="19" spans="1:15" ht="60" customHeight="1" x14ac:dyDescent="0.25">
      <c r="A19" s="15">
        <v>2022</v>
      </c>
      <c r="B19" s="15" t="s">
        <v>5</v>
      </c>
      <c r="C19" s="34" t="s">
        <v>16</v>
      </c>
      <c r="D19" s="35" t="s">
        <v>47</v>
      </c>
      <c r="E19" s="15">
        <v>37</v>
      </c>
      <c r="F19" s="28">
        <v>37</v>
      </c>
      <c r="G19" s="15">
        <v>6</v>
      </c>
      <c r="H19" s="15">
        <v>9</v>
      </c>
      <c r="I19" s="15">
        <v>15</v>
      </c>
      <c r="J19" s="29">
        <v>30</v>
      </c>
      <c r="K19" s="30">
        <v>0.81079999999999997</v>
      </c>
      <c r="L19" s="15">
        <v>6</v>
      </c>
      <c r="M19" s="15">
        <v>0</v>
      </c>
      <c r="N19" s="15">
        <v>0</v>
      </c>
      <c r="O19" s="15">
        <v>1</v>
      </c>
    </row>
    <row r="20" spans="1:15" ht="60" customHeight="1" x14ac:dyDescent="0.25">
      <c r="A20" s="15">
        <v>2022</v>
      </c>
      <c r="B20" s="15" t="s">
        <v>5</v>
      </c>
      <c r="C20" s="34" t="s">
        <v>16</v>
      </c>
      <c r="D20" s="35" t="s">
        <v>48</v>
      </c>
      <c r="E20" s="15">
        <v>57</v>
      </c>
      <c r="F20" s="28">
        <v>57</v>
      </c>
      <c r="G20" s="15">
        <v>10</v>
      </c>
      <c r="H20" s="15">
        <v>33</v>
      </c>
      <c r="I20" s="15">
        <v>10</v>
      </c>
      <c r="J20" s="29">
        <v>53</v>
      </c>
      <c r="K20" s="30">
        <v>0.92979999999999996</v>
      </c>
      <c r="L20" s="15">
        <v>3</v>
      </c>
      <c r="M20" s="15">
        <v>0</v>
      </c>
      <c r="N20" s="15">
        <v>0</v>
      </c>
      <c r="O20" s="15">
        <v>1</v>
      </c>
    </row>
    <row r="21" spans="1:15" ht="60" customHeight="1" x14ac:dyDescent="0.25">
      <c r="A21" s="15">
        <v>2022</v>
      </c>
      <c r="B21" s="15" t="s">
        <v>5</v>
      </c>
      <c r="C21" s="34" t="s">
        <v>16</v>
      </c>
      <c r="D21" s="35" t="s">
        <v>49</v>
      </c>
      <c r="E21" s="15">
        <v>55</v>
      </c>
      <c r="F21" s="28">
        <v>54</v>
      </c>
      <c r="G21" s="15">
        <v>0</v>
      </c>
      <c r="H21" s="15">
        <v>12</v>
      </c>
      <c r="I21" s="15">
        <v>29</v>
      </c>
      <c r="J21" s="29">
        <v>41</v>
      </c>
      <c r="K21" s="30">
        <v>0.75929999999999997</v>
      </c>
      <c r="L21" s="15">
        <v>6</v>
      </c>
      <c r="M21" s="15">
        <v>6</v>
      </c>
      <c r="N21" s="15">
        <v>0</v>
      </c>
      <c r="O21" s="15">
        <v>2</v>
      </c>
    </row>
    <row r="22" spans="1:15" ht="60" customHeight="1" x14ac:dyDescent="0.25">
      <c r="A22" s="15">
        <v>2022</v>
      </c>
      <c r="B22" s="15" t="s">
        <v>5</v>
      </c>
      <c r="C22" s="34" t="s">
        <v>16</v>
      </c>
      <c r="D22" s="35" t="s">
        <v>50</v>
      </c>
      <c r="E22" s="15">
        <v>37</v>
      </c>
      <c r="F22" s="28">
        <v>35</v>
      </c>
      <c r="G22" s="15">
        <v>0</v>
      </c>
      <c r="H22" s="15">
        <v>5</v>
      </c>
      <c r="I22" s="15">
        <v>4</v>
      </c>
      <c r="J22" s="29">
        <v>9</v>
      </c>
      <c r="K22" s="30">
        <v>0.2571</v>
      </c>
      <c r="L22" s="15">
        <v>13</v>
      </c>
      <c r="M22" s="15">
        <v>13</v>
      </c>
      <c r="N22" s="15">
        <v>0</v>
      </c>
      <c r="O22" s="15">
        <v>2</v>
      </c>
    </row>
    <row r="23" spans="1:15" ht="60" customHeight="1" x14ac:dyDescent="0.25">
      <c r="A23" s="15">
        <v>2022</v>
      </c>
      <c r="B23" s="15" t="s">
        <v>5</v>
      </c>
      <c r="C23" s="34" t="s">
        <v>16</v>
      </c>
      <c r="D23" s="35" t="s">
        <v>51</v>
      </c>
      <c r="E23" s="15">
        <v>13</v>
      </c>
      <c r="F23" s="28">
        <v>8</v>
      </c>
      <c r="G23" s="15">
        <v>0</v>
      </c>
      <c r="H23" s="15">
        <v>0</v>
      </c>
      <c r="I23" s="15">
        <v>6</v>
      </c>
      <c r="J23" s="29">
        <v>6</v>
      </c>
      <c r="K23" s="30">
        <v>0.75</v>
      </c>
      <c r="L23" s="15">
        <v>1</v>
      </c>
      <c r="M23" s="15">
        <v>1</v>
      </c>
      <c r="N23" s="15">
        <v>0</v>
      </c>
      <c r="O23" s="15">
        <v>5</v>
      </c>
    </row>
    <row r="24" spans="1:15" ht="18.75" x14ac:dyDescent="0.25">
      <c r="A24" s="31" t="s">
        <v>73</v>
      </c>
      <c r="B24" s="31" t="s">
        <v>5</v>
      </c>
      <c r="C24" s="32" t="s">
        <v>16</v>
      </c>
      <c r="D24" s="32" t="str">
        <f>"TOTAL"</f>
        <v>TOTAL</v>
      </c>
      <c r="E24" s="37">
        <f>SUBTOTAL(109,[1]!Table13[Registered])</f>
        <v>863</v>
      </c>
      <c r="F24" s="31">
        <f>SUBTOTAL(109,[1]!Table13[Wrote])</f>
        <v>828</v>
      </c>
      <c r="G24" s="37">
        <f>SUBTOTAL(109,[1]!Table13[I])</f>
        <v>136</v>
      </c>
      <c r="H24" s="37">
        <f>SUBTOTAL(109,[1]!Table13[II])</f>
        <v>260</v>
      </c>
      <c r="I24" s="37">
        <f>SUBTOTAL(109,[1]!Table13[III])</f>
        <v>242</v>
      </c>
      <c r="J24" s="31">
        <f>SUBTOTAL(109,[1]!Table13[Total         I-III])</f>
        <v>638</v>
      </c>
      <c r="K24" s="36">
        <f>IF([1]!Table13[[#Totals],[Wrote]]&lt;&gt;0, [1]!Table13[[#Totals],[Total         I-III]]/[1]!Table13[[#Totals],[Wrote]], 0%)</f>
        <v>0.77053140096618356</v>
      </c>
      <c r="L24" s="37">
        <f>SUBTOTAL(109,[1]!Table13[IV])</f>
        <v>115</v>
      </c>
      <c r="M24" s="37">
        <f>SUBTOTAL(109,[1]!Table13[V])</f>
        <v>67</v>
      </c>
      <c r="N24" s="37">
        <f>SUBTOTAL(109,[1]!Table13[VI])</f>
        <v>1</v>
      </c>
      <c r="O24" s="37">
        <f>SUBTOTAL(109,[1]!Table13[Other])</f>
        <v>42</v>
      </c>
    </row>
    <row r="25" spans="1:15" x14ac:dyDescent="0.25">
      <c r="C25" s="21"/>
      <c r="F25" s="21"/>
      <c r="J25" s="21"/>
      <c r="K25" s="22"/>
    </row>
    <row r="26" spans="1:15" x14ac:dyDescent="0.25">
      <c r="C26" s="21"/>
      <c r="F26" s="21"/>
      <c r="J26" s="21"/>
      <c r="K26" s="22"/>
    </row>
    <row r="27" spans="1:15" x14ac:dyDescent="0.25">
      <c r="C27" s="21"/>
      <c r="F27" s="21"/>
      <c r="J27" s="21"/>
      <c r="K27" s="22"/>
    </row>
    <row r="28" spans="1:15" x14ac:dyDescent="0.25">
      <c r="C28" s="21"/>
      <c r="F28" s="21"/>
      <c r="J28" s="21"/>
      <c r="K28" s="22"/>
    </row>
    <row r="29" spans="1:15" x14ac:dyDescent="0.25">
      <c r="C29" s="21"/>
      <c r="F29" s="21"/>
      <c r="J29" s="21"/>
      <c r="K29" s="22"/>
    </row>
    <row r="30" spans="1:15" x14ac:dyDescent="0.25">
      <c r="C30" s="21"/>
      <c r="F30" s="21"/>
      <c r="J30" s="21"/>
      <c r="K30" s="22"/>
    </row>
    <row r="31" spans="1:15" x14ac:dyDescent="0.25">
      <c r="C31" s="21"/>
      <c r="F31" s="21"/>
      <c r="J31" s="21"/>
      <c r="K31" s="22"/>
    </row>
    <row r="32" spans="1:15" x14ac:dyDescent="0.25">
      <c r="C32" s="21"/>
      <c r="F32" s="21"/>
      <c r="J32" s="21"/>
      <c r="K32" s="22"/>
    </row>
    <row r="33" spans="3:11" x14ac:dyDescent="0.25">
      <c r="C33" s="21"/>
      <c r="F33" s="21"/>
      <c r="J33" s="21"/>
      <c r="K33" s="22"/>
    </row>
    <row r="34" spans="3:11" x14ac:dyDescent="0.25">
      <c r="C34" s="21"/>
      <c r="F34" s="21"/>
      <c r="J34" s="21"/>
      <c r="K34" s="22"/>
    </row>
    <row r="35" spans="3:11" x14ac:dyDescent="0.25">
      <c r="C35" s="21"/>
      <c r="F35" s="21"/>
      <c r="J35" s="21"/>
      <c r="K35" s="22"/>
    </row>
    <row r="36" spans="3:11" x14ac:dyDescent="0.25">
      <c r="C36" s="21"/>
      <c r="F36" s="21"/>
      <c r="J36" s="21"/>
      <c r="K36" s="22"/>
    </row>
    <row r="37" spans="3:11" x14ac:dyDescent="0.25">
      <c r="C37" s="21"/>
      <c r="F37" s="21"/>
      <c r="J37" s="21"/>
      <c r="K37" s="22"/>
    </row>
    <row r="38" spans="3:11" x14ac:dyDescent="0.25">
      <c r="C38" s="21"/>
      <c r="F38" s="21"/>
      <c r="J38" s="21"/>
      <c r="K38" s="22"/>
    </row>
    <row r="39" spans="3:11" x14ac:dyDescent="0.25">
      <c r="C39" s="21"/>
      <c r="F39" s="21"/>
      <c r="J39" s="21"/>
      <c r="K39" s="22"/>
    </row>
    <row r="40" spans="3:11" x14ac:dyDescent="0.25">
      <c r="C40" s="21"/>
      <c r="F40" s="21"/>
      <c r="J40" s="21"/>
      <c r="K40" s="22"/>
    </row>
    <row r="41" spans="3:11" x14ac:dyDescent="0.25">
      <c r="C41" s="21"/>
      <c r="F41" s="21"/>
      <c r="J41" s="21"/>
      <c r="K41" s="22"/>
    </row>
    <row r="42" spans="3:11" x14ac:dyDescent="0.25">
      <c r="C42" s="21"/>
      <c r="F42" s="21"/>
      <c r="J42" s="21"/>
      <c r="K42" s="22"/>
    </row>
    <row r="43" spans="3:11" x14ac:dyDescent="0.25">
      <c r="C43" s="21"/>
      <c r="F43" s="21"/>
      <c r="J43" s="21"/>
      <c r="K43" s="22"/>
    </row>
    <row r="44" spans="3:11" x14ac:dyDescent="0.25">
      <c r="C44" s="21"/>
      <c r="F44" s="21"/>
      <c r="J44" s="21"/>
      <c r="K44" s="22"/>
    </row>
    <row r="45" spans="3:11" x14ac:dyDescent="0.25">
      <c r="C45" s="21"/>
      <c r="F45" s="21"/>
      <c r="J45" s="21"/>
      <c r="K45" s="22"/>
    </row>
    <row r="46" spans="3:11" x14ac:dyDescent="0.25">
      <c r="C46" s="21"/>
      <c r="F46" s="21"/>
      <c r="J46" s="21"/>
      <c r="K46" s="22"/>
    </row>
    <row r="47" spans="3:11" x14ac:dyDescent="0.25">
      <c r="C47" s="21"/>
      <c r="F47" s="21"/>
      <c r="J47" s="21"/>
      <c r="K47" s="22"/>
    </row>
    <row r="48" spans="3:11" x14ac:dyDescent="0.25">
      <c r="C48" s="21"/>
      <c r="F48" s="21"/>
      <c r="J48" s="21"/>
      <c r="K48" s="22"/>
    </row>
    <row r="49" spans="3:11" x14ac:dyDescent="0.25">
      <c r="C49" s="21"/>
      <c r="F49" s="21"/>
      <c r="J49" s="21"/>
      <c r="K49" s="22"/>
    </row>
    <row r="50" spans="3:11" x14ac:dyDescent="0.25">
      <c r="C50" s="21"/>
      <c r="F50" s="21"/>
      <c r="J50" s="21"/>
      <c r="K50" s="22"/>
    </row>
    <row r="51" spans="3:11" x14ac:dyDescent="0.25">
      <c r="C51" s="21"/>
      <c r="F51" s="21"/>
      <c r="J51" s="21"/>
      <c r="K51" s="22"/>
    </row>
    <row r="52" spans="3:11" x14ac:dyDescent="0.25">
      <c r="C52" s="21"/>
      <c r="F52" s="21"/>
      <c r="J52" s="21"/>
      <c r="K52" s="22"/>
    </row>
    <row r="53" spans="3:11" x14ac:dyDescent="0.25">
      <c r="C53" s="21"/>
      <c r="F53" s="21"/>
      <c r="J53" s="21"/>
      <c r="K53" s="22"/>
    </row>
    <row r="54" spans="3:11" x14ac:dyDescent="0.25">
      <c r="C54" s="21"/>
      <c r="F54" s="21"/>
      <c r="J54" s="21"/>
      <c r="K54" s="22"/>
    </row>
    <row r="55" spans="3:11" x14ac:dyDescent="0.25">
      <c r="C55" s="21"/>
      <c r="F55" s="21"/>
      <c r="J55" s="21"/>
      <c r="K55" s="22"/>
    </row>
    <row r="56" spans="3:11" x14ac:dyDescent="0.25">
      <c r="C56" s="21"/>
      <c r="F56" s="21"/>
      <c r="J56" s="21"/>
      <c r="K56" s="22"/>
    </row>
    <row r="57" spans="3:11" x14ac:dyDescent="0.25">
      <c r="C57" s="21"/>
      <c r="F57" s="21"/>
      <c r="J57" s="21"/>
      <c r="K57" s="22"/>
    </row>
    <row r="58" spans="3:11" x14ac:dyDescent="0.25">
      <c r="C58" s="21"/>
      <c r="F58" s="21"/>
      <c r="J58" s="21"/>
      <c r="K58" s="22"/>
    </row>
    <row r="59" spans="3:11" x14ac:dyDescent="0.25">
      <c r="C59" s="21"/>
      <c r="F59" s="21"/>
      <c r="J59" s="21"/>
      <c r="K59" s="22"/>
    </row>
    <row r="60" spans="3:11" x14ac:dyDescent="0.25">
      <c r="C60" s="21"/>
      <c r="F60" s="21"/>
      <c r="J60" s="21"/>
      <c r="K60" s="22"/>
    </row>
    <row r="61" spans="3:11" x14ac:dyDescent="0.25">
      <c r="C61" s="21"/>
      <c r="F61" s="21"/>
      <c r="J61" s="21"/>
      <c r="K61" s="22"/>
    </row>
    <row r="62" spans="3:11" x14ac:dyDescent="0.25">
      <c r="C62" s="21"/>
      <c r="F62" s="21"/>
      <c r="J62" s="21"/>
      <c r="K62" s="22"/>
    </row>
    <row r="63" spans="3:11" x14ac:dyDescent="0.25">
      <c r="C63" s="21"/>
      <c r="F63" s="21"/>
      <c r="J63" s="21"/>
      <c r="K63" s="22"/>
    </row>
    <row r="64" spans="3:11" x14ac:dyDescent="0.25">
      <c r="C64" s="21"/>
      <c r="F64" s="21"/>
      <c r="J64" s="21"/>
      <c r="K64" s="22"/>
    </row>
    <row r="65" spans="3:11" x14ac:dyDescent="0.25">
      <c r="C65" s="21"/>
      <c r="F65" s="21"/>
      <c r="J65" s="21"/>
      <c r="K65" s="22"/>
    </row>
    <row r="66" spans="3:11" x14ac:dyDescent="0.25">
      <c r="C66" s="21"/>
      <c r="F66" s="21"/>
      <c r="J66" s="21"/>
      <c r="K66" s="22"/>
    </row>
    <row r="67" spans="3:11" x14ac:dyDescent="0.25">
      <c r="C67" s="21"/>
      <c r="F67" s="21"/>
      <c r="J67" s="21"/>
      <c r="K67" s="22"/>
    </row>
    <row r="68" spans="3:11" x14ac:dyDescent="0.25">
      <c r="C68" s="21"/>
      <c r="F68" s="21"/>
      <c r="J68" s="21"/>
      <c r="K68" s="22"/>
    </row>
    <row r="69" spans="3:11" x14ac:dyDescent="0.25">
      <c r="C69" s="21"/>
      <c r="F69" s="21"/>
      <c r="J69" s="21"/>
      <c r="K69" s="22"/>
    </row>
    <row r="70" spans="3:11" x14ac:dyDescent="0.25">
      <c r="C70" s="21"/>
      <c r="F70" s="21"/>
      <c r="J70" s="21"/>
      <c r="K70" s="22"/>
    </row>
    <row r="71" spans="3:11" x14ac:dyDescent="0.25">
      <c r="C71" s="21"/>
      <c r="F71" s="21"/>
      <c r="J71" s="21"/>
      <c r="K71" s="22"/>
    </row>
    <row r="72" spans="3:11" x14ac:dyDescent="0.25">
      <c r="C72" s="21"/>
      <c r="F72" s="21"/>
      <c r="J72" s="21"/>
      <c r="K72" s="22"/>
    </row>
    <row r="73" spans="3:11" x14ac:dyDescent="0.25">
      <c r="C73" s="21"/>
      <c r="F73" s="21"/>
      <c r="J73" s="21"/>
      <c r="K73" s="22"/>
    </row>
    <row r="74" spans="3:11" x14ac:dyDescent="0.25">
      <c r="C74" s="21"/>
      <c r="F74" s="21"/>
      <c r="J74" s="21"/>
      <c r="K74" s="22"/>
    </row>
    <row r="75" spans="3:11" x14ac:dyDescent="0.25">
      <c r="C75" s="21"/>
      <c r="F75" s="21"/>
      <c r="J75" s="21"/>
      <c r="K75" s="22"/>
    </row>
    <row r="76" spans="3:11" x14ac:dyDescent="0.25">
      <c r="C76" s="21"/>
      <c r="F76" s="21"/>
      <c r="J76" s="21"/>
      <c r="K76" s="22"/>
    </row>
    <row r="77" spans="3:11" x14ac:dyDescent="0.25">
      <c r="C77" s="21"/>
      <c r="F77" s="21"/>
      <c r="J77" s="21"/>
      <c r="K77" s="22"/>
    </row>
    <row r="78" spans="3:11" x14ac:dyDescent="0.25">
      <c r="C78" s="21"/>
      <c r="F78" s="21"/>
      <c r="J78" s="21"/>
      <c r="K78" s="22"/>
    </row>
    <row r="79" spans="3:11" x14ac:dyDescent="0.25">
      <c r="C79" s="21"/>
      <c r="F79" s="21"/>
      <c r="J79" s="21"/>
      <c r="K79" s="22"/>
    </row>
    <row r="80" spans="3:11" x14ac:dyDescent="0.25">
      <c r="C80" s="21"/>
      <c r="F80" s="21"/>
      <c r="J80" s="21"/>
      <c r="K80" s="22"/>
    </row>
    <row r="81" spans="3:11" x14ac:dyDescent="0.25">
      <c r="C81" s="21"/>
      <c r="F81" s="21"/>
      <c r="J81" s="21"/>
      <c r="K81" s="22"/>
    </row>
    <row r="82" spans="3:11" x14ac:dyDescent="0.25">
      <c r="C82" s="21"/>
      <c r="F82" s="21"/>
      <c r="J82" s="21"/>
      <c r="K82" s="22"/>
    </row>
    <row r="83" spans="3:11" x14ac:dyDescent="0.25">
      <c r="C83" s="21"/>
      <c r="F83" s="21"/>
      <c r="J83" s="21"/>
      <c r="K83" s="22"/>
    </row>
    <row r="84" spans="3:11" x14ac:dyDescent="0.25">
      <c r="C84" s="21"/>
      <c r="F84" s="21"/>
      <c r="J84" s="21"/>
      <c r="K84" s="22"/>
    </row>
    <row r="85" spans="3:11" x14ac:dyDescent="0.25">
      <c r="C85" s="21"/>
      <c r="F85" s="21"/>
      <c r="J85" s="21"/>
      <c r="K85" s="22"/>
    </row>
    <row r="86" spans="3:11" x14ac:dyDescent="0.25">
      <c r="C86" s="21"/>
      <c r="F86" s="21"/>
      <c r="J86" s="21"/>
      <c r="K86" s="22"/>
    </row>
    <row r="87" spans="3:11" x14ac:dyDescent="0.25">
      <c r="C87" s="21"/>
      <c r="F87" s="21"/>
      <c r="J87" s="21"/>
      <c r="K87" s="22"/>
    </row>
    <row r="88" spans="3:11" x14ac:dyDescent="0.25">
      <c r="C88" s="21"/>
      <c r="F88" s="21"/>
      <c r="J88" s="21"/>
      <c r="K88" s="22"/>
    </row>
    <row r="89" spans="3:11" x14ac:dyDescent="0.25">
      <c r="C89" s="21"/>
      <c r="F89" s="21"/>
      <c r="J89" s="21"/>
      <c r="K89" s="22"/>
    </row>
    <row r="90" spans="3:11" x14ac:dyDescent="0.25">
      <c r="C90" s="21"/>
      <c r="F90" s="21"/>
      <c r="J90" s="21"/>
      <c r="K90" s="22"/>
    </row>
    <row r="91" spans="3:11" x14ac:dyDescent="0.25">
      <c r="C91" s="21"/>
      <c r="F91" s="21"/>
      <c r="J91" s="21"/>
      <c r="K91" s="22"/>
    </row>
    <row r="92" spans="3:11" x14ac:dyDescent="0.25">
      <c r="C92" s="21"/>
      <c r="F92" s="21"/>
      <c r="J92" s="21"/>
      <c r="K92" s="22"/>
    </row>
    <row r="93" spans="3:11" x14ac:dyDescent="0.25">
      <c r="C93" s="21"/>
      <c r="F93" s="21"/>
      <c r="J93" s="21"/>
      <c r="K93" s="22"/>
    </row>
    <row r="94" spans="3:11" x14ac:dyDescent="0.25">
      <c r="C94" s="21"/>
      <c r="F94" s="21"/>
      <c r="J94" s="21"/>
      <c r="K94" s="22"/>
    </row>
    <row r="95" spans="3:11" x14ac:dyDescent="0.25">
      <c r="C95" s="21"/>
      <c r="F95" s="21"/>
      <c r="J95" s="21"/>
      <c r="K95" s="22"/>
    </row>
    <row r="96" spans="3:11" x14ac:dyDescent="0.25">
      <c r="C96" s="21"/>
      <c r="F96" s="21"/>
      <c r="J96" s="21"/>
      <c r="K96" s="22"/>
    </row>
    <row r="97" spans="3:11" x14ac:dyDescent="0.25">
      <c r="C97" s="21"/>
      <c r="F97" s="21"/>
      <c r="J97" s="21"/>
      <c r="K97" s="22"/>
    </row>
    <row r="98" spans="3:11" x14ac:dyDescent="0.25">
      <c r="C98" s="21"/>
      <c r="F98" s="21"/>
      <c r="J98" s="21"/>
      <c r="K98" s="22"/>
    </row>
    <row r="99" spans="3:11" x14ac:dyDescent="0.25">
      <c r="C99" s="21"/>
      <c r="F99" s="21"/>
      <c r="J99" s="21"/>
      <c r="K99" s="22"/>
    </row>
    <row r="100" spans="3:11" x14ac:dyDescent="0.25">
      <c r="C100" s="21"/>
      <c r="F100" s="21"/>
      <c r="J100" s="21"/>
      <c r="K100" s="22"/>
    </row>
    <row r="101" spans="3:11" x14ac:dyDescent="0.25">
      <c r="C101" s="21"/>
      <c r="F101" s="21"/>
      <c r="J101" s="21"/>
      <c r="K101" s="22"/>
    </row>
    <row r="102" spans="3:11" x14ac:dyDescent="0.25">
      <c r="C102" s="21"/>
      <c r="F102" s="21"/>
      <c r="J102" s="21"/>
      <c r="K102" s="22"/>
    </row>
    <row r="103" spans="3:11" x14ac:dyDescent="0.25">
      <c r="C103" s="21"/>
      <c r="F103" s="21"/>
      <c r="J103" s="21"/>
      <c r="K103" s="22"/>
    </row>
    <row r="104" spans="3:11" x14ac:dyDescent="0.25">
      <c r="C104" s="21"/>
      <c r="F104" s="21"/>
      <c r="J104" s="21"/>
      <c r="K104" s="22"/>
    </row>
    <row r="105" spans="3:11" x14ac:dyDescent="0.25">
      <c r="C105" s="21"/>
      <c r="F105" s="21"/>
      <c r="J105" s="21"/>
      <c r="K105" s="22"/>
    </row>
    <row r="106" spans="3:11" x14ac:dyDescent="0.25">
      <c r="C106" s="21"/>
      <c r="F106" s="21"/>
      <c r="J106" s="21"/>
      <c r="K106" s="22"/>
    </row>
    <row r="107" spans="3:11" x14ac:dyDescent="0.25">
      <c r="C107" s="21"/>
      <c r="F107" s="21"/>
      <c r="J107" s="21"/>
      <c r="K107" s="22"/>
    </row>
    <row r="108" spans="3:11" x14ac:dyDescent="0.25">
      <c r="C108" s="21"/>
      <c r="F108" s="21"/>
      <c r="J108" s="21"/>
      <c r="K108" s="22"/>
    </row>
    <row r="109" spans="3:11" x14ac:dyDescent="0.25">
      <c r="C109" s="21"/>
      <c r="F109" s="21"/>
      <c r="J109" s="21"/>
      <c r="K109" s="22"/>
    </row>
    <row r="110" spans="3:11" x14ac:dyDescent="0.25">
      <c r="C110" s="21"/>
      <c r="F110" s="21"/>
      <c r="J110" s="21"/>
      <c r="K110" s="22"/>
    </row>
    <row r="111" spans="3:11" x14ac:dyDescent="0.25">
      <c r="C111" s="21"/>
      <c r="F111" s="21"/>
      <c r="J111" s="21"/>
      <c r="K111" s="22"/>
    </row>
    <row r="112" spans="3:11" x14ac:dyDescent="0.25">
      <c r="C112" s="21"/>
      <c r="F112" s="21"/>
      <c r="J112" s="21"/>
      <c r="K112" s="22"/>
    </row>
    <row r="113" spans="3:11" x14ac:dyDescent="0.25">
      <c r="C113" s="21"/>
      <c r="F113" s="21"/>
      <c r="J113" s="21"/>
      <c r="K113" s="22"/>
    </row>
    <row r="114" spans="3:11" x14ac:dyDescent="0.25">
      <c r="C114" s="21"/>
      <c r="F114" s="21"/>
      <c r="J114" s="21"/>
      <c r="K114" s="22"/>
    </row>
    <row r="115" spans="3:11" x14ac:dyDescent="0.25">
      <c r="C115" s="21"/>
      <c r="F115" s="21"/>
      <c r="J115" s="21"/>
      <c r="K115" s="22"/>
    </row>
    <row r="116" spans="3:11" x14ac:dyDescent="0.25">
      <c r="C116" s="21"/>
      <c r="F116" s="21"/>
      <c r="J116" s="21"/>
      <c r="K116" s="22"/>
    </row>
    <row r="117" spans="3:11" x14ac:dyDescent="0.25">
      <c r="C117" s="21"/>
      <c r="F117" s="21"/>
      <c r="J117" s="21"/>
      <c r="K117" s="22"/>
    </row>
    <row r="118" spans="3:11" x14ac:dyDescent="0.25">
      <c r="C118" s="21"/>
      <c r="F118" s="21"/>
      <c r="J118" s="21"/>
      <c r="K118" s="22"/>
    </row>
    <row r="119" spans="3:11" x14ac:dyDescent="0.25">
      <c r="C119" s="21"/>
      <c r="F119" s="21"/>
      <c r="J119" s="21"/>
      <c r="K119" s="22"/>
    </row>
    <row r="120" spans="3:11" x14ac:dyDescent="0.25">
      <c r="C120" s="21"/>
      <c r="F120" s="21"/>
      <c r="J120" s="21"/>
      <c r="K120" s="22"/>
    </row>
    <row r="121" spans="3:11" x14ac:dyDescent="0.25">
      <c r="C121" s="21"/>
      <c r="F121" s="21"/>
      <c r="J121" s="21"/>
      <c r="K121" s="22"/>
    </row>
    <row r="122" spans="3:11" x14ac:dyDescent="0.25">
      <c r="C122" s="21"/>
      <c r="F122" s="21"/>
      <c r="J122" s="21"/>
      <c r="K122" s="22"/>
    </row>
    <row r="123" spans="3:11" x14ac:dyDescent="0.25">
      <c r="C123" s="21"/>
      <c r="F123" s="21"/>
      <c r="J123" s="21"/>
      <c r="K123" s="22"/>
    </row>
    <row r="124" spans="3:11" x14ac:dyDescent="0.25">
      <c r="C124" s="21"/>
      <c r="F124" s="21"/>
      <c r="J124" s="21"/>
      <c r="K124" s="22"/>
    </row>
    <row r="125" spans="3:11" x14ac:dyDescent="0.25">
      <c r="C125" s="21"/>
      <c r="F125" s="21"/>
      <c r="J125" s="21"/>
      <c r="K125" s="22"/>
    </row>
    <row r="126" spans="3:11" x14ac:dyDescent="0.25">
      <c r="C126" s="21"/>
      <c r="F126" s="21"/>
      <c r="J126" s="21"/>
      <c r="K126" s="22"/>
    </row>
    <row r="127" spans="3:11" x14ac:dyDescent="0.25">
      <c r="C127" s="21"/>
      <c r="F127" s="21"/>
      <c r="J127" s="21"/>
      <c r="K127" s="22"/>
    </row>
    <row r="128" spans="3:11" x14ac:dyDescent="0.25">
      <c r="C128" s="21"/>
      <c r="F128" s="21"/>
      <c r="J128" s="21"/>
      <c r="K128" s="22"/>
    </row>
    <row r="129" spans="3:11" x14ac:dyDescent="0.25">
      <c r="C129" s="21"/>
      <c r="F129" s="21"/>
      <c r="J129" s="21"/>
      <c r="K129" s="22"/>
    </row>
    <row r="130" spans="3:11" x14ac:dyDescent="0.25">
      <c r="C130" s="21"/>
      <c r="F130" s="21"/>
      <c r="J130" s="21"/>
      <c r="K130" s="22"/>
    </row>
    <row r="131" spans="3:11" x14ac:dyDescent="0.25">
      <c r="C131" s="21"/>
      <c r="F131" s="21"/>
      <c r="J131" s="21"/>
      <c r="K131" s="22"/>
    </row>
    <row r="132" spans="3:11" x14ac:dyDescent="0.25">
      <c r="C132" s="21"/>
      <c r="F132" s="21"/>
      <c r="J132" s="21"/>
      <c r="K132" s="22"/>
    </row>
    <row r="133" spans="3:11" x14ac:dyDescent="0.25">
      <c r="C133" s="21"/>
      <c r="F133" s="21"/>
      <c r="J133" s="21"/>
      <c r="K133" s="22"/>
    </row>
    <row r="134" spans="3:11" x14ac:dyDescent="0.25">
      <c r="C134" s="21"/>
      <c r="F134" s="21"/>
      <c r="J134" s="21"/>
      <c r="K134" s="22"/>
    </row>
    <row r="135" spans="3:11" x14ac:dyDescent="0.25">
      <c r="C135" s="21"/>
      <c r="F135" s="21"/>
      <c r="J135" s="21"/>
      <c r="K135" s="22"/>
    </row>
    <row r="136" spans="3:11" x14ac:dyDescent="0.25">
      <c r="C136" s="21"/>
      <c r="F136" s="21"/>
      <c r="J136" s="21"/>
      <c r="K136" s="22"/>
    </row>
    <row r="137" spans="3:11" x14ac:dyDescent="0.25">
      <c r="C137" s="21"/>
      <c r="F137" s="21"/>
      <c r="J137" s="21"/>
      <c r="K137" s="22"/>
    </row>
    <row r="138" spans="3:11" x14ac:dyDescent="0.25">
      <c r="C138" s="21"/>
      <c r="F138" s="21"/>
      <c r="J138" s="21"/>
      <c r="K138" s="22"/>
    </row>
    <row r="139" spans="3:11" x14ac:dyDescent="0.25">
      <c r="C139" s="21"/>
      <c r="F139" s="21"/>
      <c r="J139" s="21"/>
      <c r="K139" s="22"/>
    </row>
    <row r="140" spans="3:11" x14ac:dyDescent="0.25">
      <c r="C140" s="21"/>
      <c r="F140" s="21"/>
      <c r="J140" s="21"/>
      <c r="K140" s="22"/>
    </row>
    <row r="141" spans="3:11" x14ac:dyDescent="0.25">
      <c r="C141" s="21"/>
      <c r="F141" s="21"/>
      <c r="J141" s="21"/>
      <c r="K141" s="22"/>
    </row>
    <row r="142" spans="3:11" x14ac:dyDescent="0.25">
      <c r="C142" s="21"/>
      <c r="F142" s="21"/>
      <c r="J142" s="21"/>
      <c r="K142" s="22"/>
    </row>
    <row r="143" spans="3:11" x14ac:dyDescent="0.25">
      <c r="C143" s="21"/>
      <c r="F143" s="21"/>
      <c r="J143" s="21"/>
      <c r="K143" s="22"/>
    </row>
    <row r="144" spans="3:11" x14ac:dyDescent="0.25">
      <c r="C144" s="21"/>
      <c r="F144" s="21"/>
      <c r="J144" s="21"/>
      <c r="K144" s="22"/>
    </row>
    <row r="145" spans="3:11" x14ac:dyDescent="0.25">
      <c r="C145" s="21"/>
      <c r="F145" s="21"/>
      <c r="J145" s="21"/>
      <c r="K145" s="22"/>
    </row>
    <row r="146" spans="3:11" x14ac:dyDescent="0.25">
      <c r="C146" s="21"/>
      <c r="F146" s="21"/>
      <c r="J146" s="21"/>
      <c r="K146" s="22"/>
    </row>
    <row r="147" spans="3:11" x14ac:dyDescent="0.25">
      <c r="C147" s="21"/>
      <c r="F147" s="21"/>
      <c r="J147" s="21"/>
      <c r="K147" s="22"/>
    </row>
    <row r="148" spans="3:11" x14ac:dyDescent="0.25">
      <c r="C148" s="21"/>
      <c r="F148" s="21"/>
      <c r="J148" s="21"/>
      <c r="K148" s="22"/>
    </row>
    <row r="149" spans="3:11" x14ac:dyDescent="0.25">
      <c r="C149" s="21"/>
      <c r="F149" s="21"/>
      <c r="J149" s="21"/>
      <c r="K149" s="22"/>
    </row>
    <row r="150" spans="3:11" x14ac:dyDescent="0.25">
      <c r="C150" s="21"/>
      <c r="F150" s="21"/>
      <c r="J150" s="21"/>
      <c r="K150" s="22"/>
    </row>
    <row r="151" spans="3:11" x14ac:dyDescent="0.25">
      <c r="C151" s="21"/>
      <c r="F151" s="21"/>
      <c r="J151" s="21"/>
      <c r="K151" s="22"/>
    </row>
    <row r="152" spans="3:11" x14ac:dyDescent="0.25">
      <c r="C152" s="21"/>
      <c r="F152" s="21"/>
      <c r="J152" s="21"/>
      <c r="K152" s="22"/>
    </row>
    <row r="153" spans="3:11" x14ac:dyDescent="0.25">
      <c r="C153" s="21"/>
      <c r="F153" s="21"/>
      <c r="J153" s="21"/>
      <c r="K153" s="22"/>
    </row>
    <row r="154" spans="3:11" x14ac:dyDescent="0.25">
      <c r="C154" s="21"/>
      <c r="F154" s="21"/>
      <c r="J154" s="21"/>
      <c r="K154" s="22"/>
    </row>
    <row r="155" spans="3:11" x14ac:dyDescent="0.25">
      <c r="C155" s="21"/>
      <c r="F155" s="21"/>
      <c r="J155" s="21"/>
      <c r="K155" s="22"/>
    </row>
    <row r="156" spans="3:11" x14ac:dyDescent="0.25">
      <c r="C156" s="21"/>
      <c r="F156" s="21"/>
      <c r="J156" s="21"/>
      <c r="K156" s="22"/>
    </row>
    <row r="157" spans="3:11" x14ac:dyDescent="0.25">
      <c r="C157" s="21"/>
      <c r="F157" s="21"/>
      <c r="J157" s="21"/>
      <c r="K157" s="22"/>
    </row>
    <row r="158" spans="3:11" x14ac:dyDescent="0.25">
      <c r="C158" s="21"/>
      <c r="F158" s="21"/>
      <c r="J158" s="21"/>
      <c r="K158" s="22"/>
    </row>
    <row r="159" spans="3:11" x14ac:dyDescent="0.25">
      <c r="C159" s="21"/>
      <c r="F159" s="21"/>
      <c r="J159" s="21"/>
      <c r="K159" s="22"/>
    </row>
    <row r="160" spans="3:11" x14ac:dyDescent="0.25">
      <c r="C160" s="21"/>
      <c r="F160" s="21"/>
      <c r="J160" s="21"/>
      <c r="K160" s="22"/>
    </row>
    <row r="161" spans="3:11" x14ac:dyDescent="0.25">
      <c r="C161" s="21"/>
      <c r="F161" s="21"/>
      <c r="J161" s="21"/>
      <c r="K161" s="22"/>
    </row>
    <row r="162" spans="3:11" x14ac:dyDescent="0.25">
      <c r="C162" s="21"/>
      <c r="F162" s="21"/>
      <c r="J162" s="21"/>
      <c r="K162" s="22"/>
    </row>
    <row r="163" spans="3:11" x14ac:dyDescent="0.25">
      <c r="C163" s="21"/>
      <c r="F163" s="21"/>
      <c r="J163" s="21"/>
      <c r="K163" s="22"/>
    </row>
    <row r="164" spans="3:11" x14ac:dyDescent="0.25">
      <c r="C164" s="21"/>
      <c r="F164" s="21"/>
      <c r="J164" s="21"/>
      <c r="K164" s="22"/>
    </row>
    <row r="165" spans="3:11" x14ac:dyDescent="0.25">
      <c r="C165" s="21"/>
      <c r="F165" s="21"/>
      <c r="J165" s="21"/>
      <c r="K165" s="22"/>
    </row>
    <row r="166" spans="3:11" x14ac:dyDescent="0.25">
      <c r="C166" s="21"/>
      <c r="F166" s="21"/>
      <c r="J166" s="21"/>
      <c r="K166" s="22"/>
    </row>
    <row r="167" spans="3:11" x14ac:dyDescent="0.25">
      <c r="C167" s="21"/>
      <c r="F167" s="21"/>
      <c r="J167" s="21"/>
      <c r="K167" s="22"/>
    </row>
    <row r="168" spans="3:11" x14ac:dyDescent="0.25">
      <c r="C168" s="21"/>
      <c r="F168" s="21"/>
      <c r="J168" s="21"/>
      <c r="K168" s="22"/>
    </row>
    <row r="169" spans="3:11" x14ac:dyDescent="0.25">
      <c r="C169" s="21"/>
      <c r="F169" s="21"/>
      <c r="J169" s="21"/>
      <c r="K169" s="22"/>
    </row>
    <row r="170" spans="3:11" x14ac:dyDescent="0.25">
      <c r="C170" s="21"/>
      <c r="F170" s="21"/>
      <c r="J170" s="21"/>
      <c r="K170" s="22"/>
    </row>
    <row r="171" spans="3:11" x14ac:dyDescent="0.25">
      <c r="C171" s="21"/>
      <c r="F171" s="21"/>
      <c r="J171" s="21"/>
      <c r="K171" s="22"/>
    </row>
    <row r="172" spans="3:11" x14ac:dyDescent="0.25">
      <c r="C172" s="21"/>
      <c r="F172" s="21"/>
      <c r="J172" s="21"/>
      <c r="K172" s="22"/>
    </row>
    <row r="173" spans="3:11" x14ac:dyDescent="0.25">
      <c r="C173" s="21"/>
      <c r="F173" s="21"/>
      <c r="J173" s="21"/>
      <c r="K173" s="22"/>
    </row>
    <row r="174" spans="3:11" x14ac:dyDescent="0.25">
      <c r="C174" s="21"/>
      <c r="F174" s="21"/>
      <c r="J174" s="21"/>
      <c r="K174" s="22"/>
    </row>
    <row r="175" spans="3:11" x14ac:dyDescent="0.25">
      <c r="C175" s="21"/>
      <c r="F175" s="21"/>
      <c r="J175" s="21"/>
      <c r="K175" s="22"/>
    </row>
    <row r="176" spans="3:11" x14ac:dyDescent="0.25">
      <c r="C176" s="21"/>
      <c r="F176" s="21"/>
      <c r="J176" s="21"/>
      <c r="K176" s="22"/>
    </row>
    <row r="177" spans="3:11" x14ac:dyDescent="0.25">
      <c r="C177" s="21"/>
      <c r="F177" s="21"/>
      <c r="J177" s="21"/>
      <c r="K177" s="22"/>
    </row>
    <row r="178" spans="3:11" x14ac:dyDescent="0.25">
      <c r="C178" s="21"/>
      <c r="F178" s="21"/>
      <c r="J178" s="21"/>
      <c r="K178" s="22"/>
    </row>
    <row r="179" spans="3:11" x14ac:dyDescent="0.25">
      <c r="C179" s="21"/>
      <c r="F179" s="21"/>
      <c r="J179" s="21"/>
      <c r="K179" s="22"/>
    </row>
    <row r="180" spans="3:11" x14ac:dyDescent="0.25">
      <c r="C180" s="21"/>
      <c r="F180" s="21"/>
      <c r="J180" s="21"/>
      <c r="K180" s="22"/>
    </row>
    <row r="181" spans="3:11" x14ac:dyDescent="0.25">
      <c r="C181" s="21"/>
      <c r="F181" s="21"/>
      <c r="J181" s="21"/>
      <c r="K181" s="22"/>
    </row>
    <row r="182" spans="3:11" x14ac:dyDescent="0.25">
      <c r="C182" s="21"/>
      <c r="F182" s="21"/>
      <c r="J182" s="21"/>
      <c r="K182" s="22"/>
    </row>
    <row r="183" spans="3:11" x14ac:dyDescent="0.25">
      <c r="C183" s="21"/>
      <c r="F183" s="21"/>
      <c r="J183" s="21"/>
      <c r="K183" s="22"/>
    </row>
    <row r="184" spans="3:11" x14ac:dyDescent="0.25">
      <c r="C184" s="21"/>
      <c r="F184" s="21"/>
      <c r="J184" s="21"/>
      <c r="K184" s="22"/>
    </row>
    <row r="185" spans="3:11" x14ac:dyDescent="0.25">
      <c r="C185" s="21"/>
      <c r="F185" s="21"/>
      <c r="J185" s="21"/>
      <c r="K185" s="22"/>
    </row>
    <row r="186" spans="3:11" x14ac:dyDescent="0.25">
      <c r="C186" s="21"/>
      <c r="F186" s="21"/>
      <c r="J186" s="21"/>
      <c r="K186" s="22"/>
    </row>
    <row r="187" spans="3:11" x14ac:dyDescent="0.25">
      <c r="C187" s="21"/>
      <c r="F187" s="21"/>
      <c r="J187" s="21"/>
      <c r="K187" s="22"/>
    </row>
    <row r="188" spans="3:11" x14ac:dyDescent="0.25">
      <c r="C188" s="21"/>
      <c r="F188" s="21"/>
      <c r="J188" s="21"/>
      <c r="K188" s="22"/>
    </row>
    <row r="189" spans="3:11" x14ac:dyDescent="0.25">
      <c r="C189" s="21"/>
      <c r="F189" s="21"/>
      <c r="J189" s="21"/>
      <c r="K189" s="22"/>
    </row>
    <row r="190" spans="3:11" x14ac:dyDescent="0.25">
      <c r="C190" s="21"/>
      <c r="F190" s="21"/>
      <c r="J190" s="21"/>
      <c r="K190" s="22"/>
    </row>
    <row r="191" spans="3:11" x14ac:dyDescent="0.25">
      <c r="C191" s="21"/>
      <c r="F191" s="21"/>
      <c r="J191" s="21"/>
      <c r="K191" s="22"/>
    </row>
    <row r="192" spans="3:11" x14ac:dyDescent="0.25">
      <c r="C192" s="21"/>
      <c r="F192" s="21"/>
      <c r="J192" s="21"/>
      <c r="K192" s="22"/>
    </row>
    <row r="193" spans="3:11" x14ac:dyDescent="0.25">
      <c r="C193" s="21"/>
      <c r="F193" s="21"/>
      <c r="J193" s="21"/>
      <c r="K193" s="22"/>
    </row>
    <row r="194" spans="3:11" x14ac:dyDescent="0.25">
      <c r="C194" s="21"/>
      <c r="F194" s="21"/>
      <c r="J194" s="21"/>
      <c r="K194" s="22"/>
    </row>
    <row r="195" spans="3:11" x14ac:dyDescent="0.25">
      <c r="C195" s="21"/>
      <c r="F195" s="21"/>
      <c r="J195" s="21"/>
      <c r="K195" s="22"/>
    </row>
    <row r="196" spans="3:11" x14ac:dyDescent="0.25">
      <c r="C196" s="21"/>
      <c r="F196" s="21"/>
      <c r="J196" s="21"/>
      <c r="K196" s="22"/>
    </row>
    <row r="197" spans="3:11" x14ac:dyDescent="0.25">
      <c r="C197" s="21"/>
      <c r="F197" s="21"/>
      <c r="J197" s="21"/>
      <c r="K197" s="22"/>
    </row>
    <row r="198" spans="3:11" x14ac:dyDescent="0.25">
      <c r="C198" s="21"/>
      <c r="F198" s="21"/>
      <c r="J198" s="21"/>
      <c r="K198" s="22"/>
    </row>
    <row r="199" spans="3:11" x14ac:dyDescent="0.25">
      <c r="C199" s="21"/>
      <c r="F199" s="21"/>
      <c r="J199" s="21"/>
      <c r="K199" s="22"/>
    </row>
    <row r="200" spans="3:11" x14ac:dyDescent="0.25">
      <c r="C200" s="21"/>
      <c r="F200" s="21"/>
      <c r="J200" s="21"/>
      <c r="K200" s="22"/>
    </row>
    <row r="201" spans="3:11" x14ac:dyDescent="0.25">
      <c r="C201" s="21"/>
      <c r="F201" s="21"/>
      <c r="J201" s="21"/>
      <c r="K201" s="22"/>
    </row>
    <row r="202" spans="3:11" x14ac:dyDescent="0.25">
      <c r="C202" s="21"/>
      <c r="F202" s="21"/>
      <c r="J202" s="21"/>
      <c r="K202" s="22"/>
    </row>
    <row r="203" spans="3:11" x14ac:dyDescent="0.25">
      <c r="C203" s="21"/>
      <c r="F203" s="21"/>
      <c r="J203" s="21"/>
      <c r="K203" s="22"/>
    </row>
    <row r="204" spans="3:11" x14ac:dyDescent="0.25">
      <c r="C204" s="21"/>
      <c r="F204" s="21"/>
      <c r="J204" s="21"/>
      <c r="K204" s="22"/>
    </row>
    <row r="205" spans="3:11" x14ac:dyDescent="0.25">
      <c r="C205" s="21"/>
      <c r="F205" s="21"/>
      <c r="J205" s="21"/>
      <c r="K205" s="22"/>
    </row>
    <row r="206" spans="3:11" x14ac:dyDescent="0.25">
      <c r="C206" s="21"/>
      <c r="F206" s="21"/>
      <c r="J206" s="21"/>
      <c r="K206" s="22"/>
    </row>
    <row r="207" spans="3:11" x14ac:dyDescent="0.25">
      <c r="C207" s="21"/>
      <c r="F207" s="21"/>
      <c r="J207" s="21"/>
      <c r="K207" s="22"/>
    </row>
    <row r="208" spans="3:11" x14ac:dyDescent="0.25">
      <c r="C208" s="21"/>
      <c r="F208" s="21"/>
      <c r="J208" s="21"/>
      <c r="K208" s="22"/>
    </row>
    <row r="209" spans="3:11" x14ac:dyDescent="0.25">
      <c r="C209" s="21"/>
      <c r="F209" s="21"/>
      <c r="J209" s="21"/>
      <c r="K209" s="22"/>
    </row>
    <row r="210" spans="3:11" x14ac:dyDescent="0.25">
      <c r="C210" s="21"/>
      <c r="F210" s="21"/>
      <c r="J210" s="21"/>
      <c r="K210" s="22"/>
    </row>
    <row r="211" spans="3:11" x14ac:dyDescent="0.25">
      <c r="C211" s="21"/>
      <c r="F211" s="21"/>
      <c r="J211" s="21"/>
      <c r="K211" s="22"/>
    </row>
    <row r="212" spans="3:11" x14ac:dyDescent="0.25">
      <c r="C212" s="21"/>
      <c r="F212" s="21"/>
      <c r="J212" s="21"/>
      <c r="K212" s="22"/>
    </row>
    <row r="213" spans="3:11" x14ac:dyDescent="0.25">
      <c r="C213" s="21"/>
      <c r="F213" s="21"/>
      <c r="J213" s="21"/>
      <c r="K213" s="22"/>
    </row>
    <row r="214" spans="3:11" x14ac:dyDescent="0.25">
      <c r="C214" s="21"/>
      <c r="F214" s="21"/>
      <c r="J214" s="21"/>
      <c r="K214" s="22"/>
    </row>
    <row r="215" spans="3:11" x14ac:dyDescent="0.25">
      <c r="C215" s="21"/>
      <c r="F215" s="21"/>
      <c r="J215" s="21"/>
      <c r="K215" s="22"/>
    </row>
    <row r="216" spans="3:11" x14ac:dyDescent="0.25">
      <c r="C216" s="21"/>
      <c r="F216" s="21"/>
      <c r="J216" s="21"/>
      <c r="K216" s="22"/>
    </row>
    <row r="217" spans="3:11" x14ac:dyDescent="0.25">
      <c r="C217" s="21"/>
      <c r="F217" s="21"/>
      <c r="J217" s="21"/>
      <c r="K217" s="22"/>
    </row>
    <row r="218" spans="3:11" x14ac:dyDescent="0.25">
      <c r="C218" s="21"/>
      <c r="F218" s="21"/>
      <c r="J218" s="21"/>
      <c r="K218" s="22"/>
    </row>
    <row r="219" spans="3:11" x14ac:dyDescent="0.25">
      <c r="C219" s="21"/>
      <c r="F219" s="21"/>
      <c r="J219" s="21"/>
      <c r="K219" s="22"/>
    </row>
    <row r="220" spans="3:11" x14ac:dyDescent="0.25">
      <c r="C220" s="21"/>
      <c r="F220" s="21"/>
      <c r="J220" s="21"/>
      <c r="K220" s="22"/>
    </row>
    <row r="221" spans="3:11" x14ac:dyDescent="0.25">
      <c r="C221" s="21"/>
      <c r="F221" s="21"/>
      <c r="J221" s="21"/>
      <c r="K221" s="22"/>
    </row>
    <row r="222" spans="3:11" x14ac:dyDescent="0.25">
      <c r="C222" s="21"/>
      <c r="F222" s="21"/>
      <c r="J222" s="21"/>
      <c r="K222" s="22"/>
    </row>
    <row r="223" spans="3:11" x14ac:dyDescent="0.25">
      <c r="C223" s="21"/>
      <c r="F223" s="21"/>
      <c r="J223" s="21"/>
      <c r="K223" s="22"/>
    </row>
    <row r="224" spans="3:11" x14ac:dyDescent="0.25">
      <c r="C224" s="21"/>
      <c r="F224" s="21"/>
      <c r="J224" s="21"/>
      <c r="K224" s="22"/>
    </row>
    <row r="225" spans="3:11" x14ac:dyDescent="0.25">
      <c r="C225" s="21"/>
      <c r="F225" s="21"/>
      <c r="J225" s="21"/>
      <c r="K225" s="22"/>
    </row>
    <row r="226" spans="3:11" x14ac:dyDescent="0.25">
      <c r="C226" s="21"/>
      <c r="F226" s="21"/>
      <c r="J226" s="21"/>
      <c r="K226" s="22"/>
    </row>
    <row r="227" spans="3:11" x14ac:dyDescent="0.25">
      <c r="C227" s="21"/>
      <c r="F227" s="21"/>
      <c r="J227" s="21"/>
      <c r="K227" s="22"/>
    </row>
    <row r="228" spans="3:11" x14ac:dyDescent="0.25">
      <c r="C228" s="21"/>
      <c r="F228" s="21"/>
      <c r="J228" s="21"/>
      <c r="K228" s="22"/>
    </row>
    <row r="229" spans="3:11" x14ac:dyDescent="0.25">
      <c r="C229" s="21"/>
      <c r="F229" s="21"/>
      <c r="J229" s="21"/>
      <c r="K229" s="22"/>
    </row>
    <row r="230" spans="3:11" x14ac:dyDescent="0.25">
      <c r="C230" s="21"/>
      <c r="F230" s="21"/>
      <c r="J230" s="21"/>
      <c r="K230" s="22"/>
    </row>
    <row r="231" spans="3:11" x14ac:dyDescent="0.25">
      <c r="C231" s="21"/>
      <c r="F231" s="21"/>
      <c r="J231" s="21"/>
      <c r="K231" s="22"/>
    </row>
    <row r="232" spans="3:11" x14ac:dyDescent="0.25">
      <c r="C232" s="21"/>
      <c r="F232" s="21"/>
      <c r="J232" s="21"/>
      <c r="K232" s="22"/>
    </row>
    <row r="233" spans="3:11" x14ac:dyDescent="0.25">
      <c r="C233" s="21"/>
      <c r="F233" s="21"/>
      <c r="J233" s="21"/>
      <c r="K233" s="22"/>
    </row>
    <row r="234" spans="3:11" x14ac:dyDescent="0.25">
      <c r="C234" s="21"/>
      <c r="F234" s="21"/>
      <c r="J234" s="21"/>
      <c r="K234" s="22"/>
    </row>
    <row r="235" spans="3:11" x14ac:dyDescent="0.25">
      <c r="C235" s="21"/>
      <c r="F235" s="21"/>
      <c r="J235" s="21"/>
      <c r="K235" s="22"/>
    </row>
    <row r="236" spans="3:11" x14ac:dyDescent="0.25">
      <c r="C236" s="21"/>
      <c r="F236" s="21"/>
      <c r="J236" s="21"/>
      <c r="K236" s="22"/>
    </row>
    <row r="237" spans="3:11" x14ac:dyDescent="0.25">
      <c r="C237" s="21"/>
      <c r="F237" s="21"/>
      <c r="J237" s="21"/>
      <c r="K237" s="22"/>
    </row>
    <row r="238" spans="3:11" x14ac:dyDescent="0.25">
      <c r="C238" s="21"/>
      <c r="F238" s="21"/>
      <c r="J238" s="21"/>
      <c r="K238" s="22"/>
    </row>
    <row r="239" spans="3:11" x14ac:dyDescent="0.25">
      <c r="C239" s="21"/>
      <c r="F239" s="21"/>
      <c r="J239" s="21"/>
      <c r="K239" s="22"/>
    </row>
    <row r="240" spans="3:11" x14ac:dyDescent="0.25">
      <c r="C240" s="21"/>
      <c r="F240" s="21"/>
      <c r="J240" s="21"/>
      <c r="K240" s="22"/>
    </row>
    <row r="241" spans="3:11" x14ac:dyDescent="0.25">
      <c r="C241" s="21"/>
      <c r="F241" s="21"/>
      <c r="J241" s="21"/>
      <c r="K241" s="22"/>
    </row>
    <row r="242" spans="3:11" x14ac:dyDescent="0.25">
      <c r="C242" s="21"/>
      <c r="F242" s="21"/>
      <c r="J242" s="21"/>
      <c r="K242" s="22"/>
    </row>
    <row r="243" spans="3:11" x14ac:dyDescent="0.25">
      <c r="C243" s="21"/>
      <c r="F243" s="21"/>
      <c r="J243" s="21"/>
      <c r="K243" s="22"/>
    </row>
    <row r="244" spans="3:11" x14ac:dyDescent="0.25">
      <c r="C244" s="21"/>
      <c r="F244" s="21"/>
      <c r="J244" s="21"/>
      <c r="K244" s="22"/>
    </row>
    <row r="245" spans="3:11" x14ac:dyDescent="0.25">
      <c r="C245" s="21"/>
      <c r="F245" s="21"/>
      <c r="J245" s="21"/>
      <c r="K245" s="22"/>
    </row>
    <row r="246" spans="3:11" x14ac:dyDescent="0.25">
      <c r="C246" s="21"/>
      <c r="F246" s="21"/>
      <c r="J246" s="21"/>
      <c r="K246" s="22"/>
    </row>
    <row r="247" spans="3:11" x14ac:dyDescent="0.25">
      <c r="C247" s="21"/>
      <c r="F247" s="21"/>
      <c r="J247" s="21"/>
      <c r="K247" s="22"/>
    </row>
    <row r="248" spans="3:11" x14ac:dyDescent="0.25">
      <c r="C248" s="21"/>
      <c r="F248" s="21"/>
      <c r="J248" s="21"/>
      <c r="K248" s="22"/>
    </row>
    <row r="249" spans="3:11" x14ac:dyDescent="0.25">
      <c r="C249" s="21"/>
      <c r="F249" s="21"/>
      <c r="J249" s="21"/>
      <c r="K249" s="22"/>
    </row>
    <row r="250" spans="3:11" x14ac:dyDescent="0.25">
      <c r="C250" s="21"/>
      <c r="F250" s="21"/>
      <c r="J250" s="21"/>
      <c r="K250" s="22"/>
    </row>
    <row r="251" spans="3:11" x14ac:dyDescent="0.25">
      <c r="C251" s="21"/>
      <c r="F251" s="21"/>
      <c r="J251" s="21"/>
      <c r="K251" s="22"/>
    </row>
    <row r="252" spans="3:11" x14ac:dyDescent="0.25">
      <c r="C252" s="21"/>
      <c r="F252" s="21"/>
      <c r="J252" s="21"/>
      <c r="K252" s="22"/>
    </row>
    <row r="253" spans="3:11" x14ac:dyDescent="0.25">
      <c r="C253" s="21"/>
      <c r="F253" s="21"/>
      <c r="J253" s="21"/>
      <c r="K253" s="22"/>
    </row>
    <row r="254" spans="3:11" x14ac:dyDescent="0.25">
      <c r="C254" s="21"/>
      <c r="F254" s="21"/>
      <c r="J254" s="21"/>
      <c r="K254" s="22"/>
    </row>
    <row r="255" spans="3:11" x14ac:dyDescent="0.25">
      <c r="C255" s="21"/>
      <c r="F255" s="21"/>
      <c r="J255" s="21"/>
      <c r="K255" s="22"/>
    </row>
    <row r="256" spans="3:11" x14ac:dyDescent="0.25">
      <c r="C256" s="21"/>
      <c r="F256" s="21"/>
      <c r="J256" s="21"/>
      <c r="K256" s="22"/>
    </row>
    <row r="257" spans="3:11" x14ac:dyDescent="0.25">
      <c r="C257" s="21"/>
      <c r="F257" s="21"/>
      <c r="J257" s="21"/>
      <c r="K257" s="22"/>
    </row>
    <row r="258" spans="3:11" x14ac:dyDescent="0.25">
      <c r="C258" s="21"/>
      <c r="F258" s="21"/>
      <c r="J258" s="21"/>
      <c r="K258" s="22"/>
    </row>
    <row r="259" spans="3:11" x14ac:dyDescent="0.25">
      <c r="C259" s="21"/>
      <c r="F259" s="21"/>
      <c r="J259" s="21"/>
      <c r="K259" s="22"/>
    </row>
    <row r="260" spans="3:11" x14ac:dyDescent="0.25">
      <c r="C260" s="21"/>
      <c r="F260" s="21"/>
      <c r="J260" s="21"/>
      <c r="K260" s="22"/>
    </row>
    <row r="261" spans="3:11" x14ac:dyDescent="0.25">
      <c r="C261" s="21"/>
      <c r="F261" s="21"/>
      <c r="J261" s="21"/>
      <c r="K261" s="22"/>
    </row>
    <row r="262" spans="3:11" x14ac:dyDescent="0.25">
      <c r="C262" s="21"/>
      <c r="F262" s="21"/>
      <c r="J262" s="21"/>
      <c r="K262" s="22"/>
    </row>
    <row r="263" spans="3:11" x14ac:dyDescent="0.25">
      <c r="C263" s="21"/>
      <c r="F263" s="21"/>
      <c r="J263" s="21"/>
      <c r="K263" s="22"/>
    </row>
    <row r="264" spans="3:11" x14ac:dyDescent="0.25">
      <c r="C264" s="21"/>
      <c r="F264" s="21"/>
      <c r="J264" s="21"/>
      <c r="K264" s="22"/>
    </row>
    <row r="265" spans="3:11" x14ac:dyDescent="0.25">
      <c r="C265" s="21"/>
      <c r="F265" s="21"/>
      <c r="J265" s="21"/>
      <c r="K265" s="22"/>
    </row>
    <row r="266" spans="3:11" x14ac:dyDescent="0.25">
      <c r="C266" s="21"/>
      <c r="F266" s="21"/>
      <c r="J266" s="21"/>
      <c r="K266" s="22"/>
    </row>
    <row r="267" spans="3:11" x14ac:dyDescent="0.25">
      <c r="C267" s="21"/>
      <c r="F267" s="21"/>
      <c r="J267" s="21"/>
      <c r="K267" s="22"/>
    </row>
    <row r="268" spans="3:11" x14ac:dyDescent="0.25">
      <c r="C268" s="21"/>
      <c r="F268" s="21"/>
      <c r="J268" s="21"/>
      <c r="K268" s="22"/>
    </row>
    <row r="269" spans="3:11" x14ac:dyDescent="0.25">
      <c r="C269" s="21"/>
      <c r="F269" s="21"/>
      <c r="J269" s="21"/>
      <c r="K269" s="22"/>
    </row>
    <row r="270" spans="3:11" x14ac:dyDescent="0.25">
      <c r="C270" s="21"/>
      <c r="F270" s="21"/>
      <c r="J270" s="21"/>
      <c r="K270" s="22"/>
    </row>
    <row r="271" spans="3:11" x14ac:dyDescent="0.25">
      <c r="C271" s="21"/>
      <c r="F271" s="21"/>
      <c r="J271" s="21"/>
      <c r="K271" s="22"/>
    </row>
    <row r="272" spans="3:11" x14ac:dyDescent="0.25">
      <c r="C272" s="21"/>
      <c r="F272" s="21"/>
      <c r="J272" s="21"/>
      <c r="K272" s="22"/>
    </row>
    <row r="273" spans="3:11" x14ac:dyDescent="0.25">
      <c r="C273" s="21"/>
      <c r="F273" s="21"/>
      <c r="J273" s="21"/>
      <c r="K273" s="22"/>
    </row>
    <row r="274" spans="3:11" x14ac:dyDescent="0.25">
      <c r="C274" s="21"/>
      <c r="F274" s="21"/>
      <c r="J274" s="21"/>
      <c r="K274" s="22"/>
    </row>
    <row r="275" spans="3:11" x14ac:dyDescent="0.25">
      <c r="C275" s="21"/>
      <c r="F275" s="21"/>
      <c r="J275" s="21"/>
      <c r="K275" s="22"/>
    </row>
    <row r="276" spans="3:11" x14ac:dyDescent="0.25">
      <c r="C276" s="21"/>
      <c r="F276" s="21"/>
      <c r="J276" s="21"/>
      <c r="K276" s="22"/>
    </row>
    <row r="277" spans="3:11" x14ac:dyDescent="0.25">
      <c r="C277" s="21"/>
      <c r="F277" s="21"/>
      <c r="J277" s="21"/>
      <c r="K277" s="22"/>
    </row>
    <row r="278" spans="3:11" x14ac:dyDescent="0.25">
      <c r="C278" s="21"/>
      <c r="F278" s="21"/>
      <c r="J278" s="21"/>
      <c r="K278" s="22"/>
    </row>
    <row r="279" spans="3:11" x14ac:dyDescent="0.25">
      <c r="C279" s="21"/>
      <c r="F279" s="21"/>
      <c r="J279" s="21"/>
      <c r="K279" s="22"/>
    </row>
    <row r="280" spans="3:11" x14ac:dyDescent="0.25">
      <c r="C280" s="21"/>
      <c r="F280" s="21"/>
      <c r="J280" s="21"/>
      <c r="K280" s="22"/>
    </row>
    <row r="281" spans="3:11" x14ac:dyDescent="0.25">
      <c r="C281" s="21"/>
      <c r="F281" s="21"/>
      <c r="J281" s="21"/>
      <c r="K281" s="22"/>
    </row>
    <row r="282" spans="3:11" x14ac:dyDescent="0.25">
      <c r="C282" s="21"/>
      <c r="F282" s="21"/>
      <c r="J282" s="21"/>
      <c r="K282" s="22"/>
    </row>
    <row r="283" spans="3:11" x14ac:dyDescent="0.25">
      <c r="C283" s="21"/>
      <c r="F283" s="21"/>
      <c r="J283" s="21"/>
      <c r="K283" s="22"/>
    </row>
    <row r="284" spans="3:11" x14ac:dyDescent="0.25">
      <c r="C284" s="21"/>
      <c r="F284" s="21"/>
      <c r="J284" s="21"/>
      <c r="K284" s="22"/>
    </row>
    <row r="285" spans="3:11" x14ac:dyDescent="0.25">
      <c r="C285" s="21"/>
      <c r="F285" s="21"/>
      <c r="J285" s="21"/>
      <c r="K285" s="22"/>
    </row>
    <row r="286" spans="3:11" x14ac:dyDescent="0.25">
      <c r="C286" s="21"/>
      <c r="F286" s="21"/>
      <c r="J286" s="21"/>
      <c r="K286" s="22"/>
    </row>
    <row r="287" spans="3:11" x14ac:dyDescent="0.25">
      <c r="C287" s="21"/>
      <c r="F287" s="21"/>
      <c r="J287" s="21"/>
      <c r="K287" s="22"/>
    </row>
    <row r="288" spans="3:11" x14ac:dyDescent="0.25">
      <c r="C288" s="21"/>
      <c r="F288" s="21"/>
      <c r="J288" s="21"/>
      <c r="K288" s="22"/>
    </row>
    <row r="289" spans="3:11" x14ac:dyDescent="0.25">
      <c r="C289" s="21"/>
      <c r="F289" s="21"/>
      <c r="J289" s="21"/>
      <c r="K289" s="22"/>
    </row>
    <row r="290" spans="3:11" x14ac:dyDescent="0.25">
      <c r="C290" s="21"/>
      <c r="F290" s="21"/>
      <c r="J290" s="21"/>
      <c r="K290" s="22"/>
    </row>
    <row r="291" spans="3:11" x14ac:dyDescent="0.25">
      <c r="C291" s="21"/>
      <c r="F291" s="21"/>
      <c r="J291" s="21"/>
      <c r="K291" s="22"/>
    </row>
    <row r="292" spans="3:11" x14ac:dyDescent="0.25">
      <c r="C292" s="21"/>
      <c r="F292" s="21"/>
      <c r="J292" s="21"/>
      <c r="K292" s="22"/>
    </row>
    <row r="293" spans="3:11" x14ac:dyDescent="0.25">
      <c r="C293" s="21"/>
      <c r="F293" s="21"/>
      <c r="J293" s="21"/>
      <c r="K293" s="22"/>
    </row>
    <row r="294" spans="3:11" x14ac:dyDescent="0.25">
      <c r="C294" s="21"/>
      <c r="F294" s="21"/>
      <c r="J294" s="21"/>
      <c r="K294" s="22"/>
    </row>
    <row r="295" spans="3:11" x14ac:dyDescent="0.25">
      <c r="C295" s="21"/>
      <c r="F295" s="21"/>
      <c r="J295" s="21"/>
      <c r="K295" s="22"/>
    </row>
    <row r="296" spans="3:11" x14ac:dyDescent="0.25">
      <c r="C296" s="21"/>
      <c r="F296" s="21"/>
      <c r="J296" s="21"/>
      <c r="K296" s="22"/>
    </row>
    <row r="297" spans="3:11" x14ac:dyDescent="0.25">
      <c r="C297" s="21"/>
      <c r="F297" s="21"/>
      <c r="J297" s="21"/>
      <c r="K297" s="22"/>
    </row>
    <row r="298" spans="3:11" x14ac:dyDescent="0.25">
      <c r="C298" s="21"/>
      <c r="F298" s="21"/>
      <c r="J298" s="21"/>
      <c r="K298" s="22"/>
    </row>
    <row r="299" spans="3:11" x14ac:dyDescent="0.25">
      <c r="C299" s="21"/>
      <c r="F299" s="21"/>
      <c r="J299" s="21"/>
      <c r="K299" s="22"/>
    </row>
    <row r="300" spans="3:11" x14ac:dyDescent="0.25">
      <c r="C300" s="21"/>
      <c r="F300" s="21"/>
      <c r="J300" s="21"/>
      <c r="K300" s="22"/>
    </row>
    <row r="301" spans="3:11" x14ac:dyDescent="0.25">
      <c r="C301" s="21"/>
      <c r="F301" s="21"/>
      <c r="J301" s="21"/>
      <c r="K301" s="22"/>
    </row>
    <row r="302" spans="3:11" x14ac:dyDescent="0.25">
      <c r="C302" s="21"/>
      <c r="F302" s="21"/>
      <c r="J302" s="21"/>
      <c r="K302" s="22"/>
    </row>
    <row r="303" spans="3:11" x14ac:dyDescent="0.25">
      <c r="C303" s="21"/>
      <c r="F303" s="21"/>
      <c r="J303" s="21"/>
      <c r="K303" s="22"/>
    </row>
    <row r="304" spans="3:11" x14ac:dyDescent="0.25">
      <c r="C304" s="21"/>
      <c r="F304" s="21"/>
      <c r="J304" s="21"/>
      <c r="K304" s="22"/>
    </row>
    <row r="305" spans="3:11" x14ac:dyDescent="0.25">
      <c r="C305" s="21"/>
      <c r="F305" s="21"/>
      <c r="J305" s="21"/>
      <c r="K305" s="22"/>
    </row>
    <row r="306" spans="3:11" x14ac:dyDescent="0.25">
      <c r="C306" s="21"/>
      <c r="F306" s="21"/>
      <c r="J306" s="21"/>
      <c r="K306" s="22"/>
    </row>
    <row r="307" spans="3:11" x14ac:dyDescent="0.25">
      <c r="C307" s="21"/>
      <c r="F307" s="21"/>
      <c r="J307" s="21"/>
      <c r="K307" s="22"/>
    </row>
    <row r="308" spans="3:11" x14ac:dyDescent="0.25">
      <c r="C308" s="21"/>
      <c r="F308" s="21"/>
      <c r="J308" s="21"/>
      <c r="K308" s="22"/>
    </row>
    <row r="309" spans="3:11" x14ac:dyDescent="0.25">
      <c r="C309" s="21"/>
      <c r="F309" s="21"/>
      <c r="J309" s="21"/>
      <c r="K309" s="22"/>
    </row>
    <row r="310" spans="3:11" x14ac:dyDescent="0.25">
      <c r="C310" s="21"/>
      <c r="F310" s="21"/>
      <c r="J310" s="21"/>
      <c r="K310" s="22"/>
    </row>
    <row r="311" spans="3:11" x14ac:dyDescent="0.25">
      <c r="C311" s="21"/>
      <c r="F311" s="21"/>
      <c r="J311" s="21"/>
      <c r="K311" s="22"/>
    </row>
    <row r="312" spans="3:11" x14ac:dyDescent="0.25">
      <c r="C312" s="21"/>
      <c r="F312" s="21"/>
      <c r="J312" s="21"/>
      <c r="K312" s="22"/>
    </row>
    <row r="313" spans="3:11" x14ac:dyDescent="0.25">
      <c r="C313" s="21"/>
      <c r="F313" s="21"/>
      <c r="J313" s="21"/>
      <c r="K313" s="22"/>
    </row>
    <row r="314" spans="3:11" x14ac:dyDescent="0.25">
      <c r="C314" s="21"/>
      <c r="F314" s="21"/>
      <c r="J314" s="21"/>
      <c r="K314" s="22"/>
    </row>
    <row r="315" spans="3:11" x14ac:dyDescent="0.25">
      <c r="C315" s="21"/>
      <c r="F315" s="21"/>
      <c r="J315" s="21"/>
      <c r="K315" s="22"/>
    </row>
    <row r="316" spans="3:11" x14ac:dyDescent="0.25">
      <c r="C316" s="21"/>
      <c r="F316" s="21"/>
      <c r="J316" s="21"/>
      <c r="K316" s="22"/>
    </row>
    <row r="317" spans="3:11" x14ac:dyDescent="0.25">
      <c r="C317" s="21"/>
      <c r="F317" s="21"/>
      <c r="J317" s="21"/>
      <c r="K317" s="22"/>
    </row>
    <row r="318" spans="3:11" x14ac:dyDescent="0.25">
      <c r="C318" s="21"/>
      <c r="F318" s="21"/>
      <c r="J318" s="21"/>
      <c r="K318" s="22"/>
    </row>
    <row r="319" spans="3:11" x14ac:dyDescent="0.25">
      <c r="C319" s="21"/>
      <c r="F319" s="21"/>
      <c r="J319" s="21"/>
      <c r="K319" s="22"/>
    </row>
    <row r="320" spans="3:11" x14ac:dyDescent="0.25">
      <c r="C320" s="21"/>
      <c r="F320" s="21"/>
      <c r="J320" s="21"/>
      <c r="K320" s="22"/>
    </row>
    <row r="321" spans="3:11" x14ac:dyDescent="0.25">
      <c r="C321" s="21"/>
      <c r="F321" s="21"/>
      <c r="J321" s="21"/>
      <c r="K321" s="22"/>
    </row>
    <row r="322" spans="3:11" x14ac:dyDescent="0.25">
      <c r="C322" s="21"/>
      <c r="F322" s="21"/>
      <c r="J322" s="21"/>
      <c r="K322" s="22"/>
    </row>
    <row r="323" spans="3:11" x14ac:dyDescent="0.25">
      <c r="C323" s="21"/>
      <c r="F323" s="21"/>
      <c r="J323" s="21"/>
      <c r="K323" s="22"/>
    </row>
    <row r="324" spans="3:11" x14ac:dyDescent="0.25">
      <c r="C324" s="21"/>
      <c r="F324" s="21"/>
      <c r="J324" s="21"/>
      <c r="K324" s="22"/>
    </row>
    <row r="325" spans="3:11" x14ac:dyDescent="0.25">
      <c r="C325" s="21"/>
      <c r="F325" s="21"/>
      <c r="J325" s="21"/>
      <c r="K325" s="22"/>
    </row>
    <row r="326" spans="3:11" x14ac:dyDescent="0.25">
      <c r="C326" s="21"/>
      <c r="F326" s="21"/>
      <c r="J326" s="21"/>
      <c r="K326" s="22"/>
    </row>
    <row r="327" spans="3:11" x14ac:dyDescent="0.25">
      <c r="C327" s="21"/>
      <c r="F327" s="21"/>
      <c r="J327" s="21"/>
      <c r="K327" s="22"/>
    </row>
    <row r="328" spans="3:11" x14ac:dyDescent="0.25">
      <c r="C328" s="21"/>
      <c r="F328" s="21"/>
      <c r="J328" s="21"/>
      <c r="K328" s="22"/>
    </row>
    <row r="329" spans="3:11" x14ac:dyDescent="0.25">
      <c r="C329" s="21"/>
      <c r="F329" s="21"/>
      <c r="J329" s="21"/>
      <c r="K329" s="22"/>
    </row>
    <row r="330" spans="3:11" x14ac:dyDescent="0.25">
      <c r="C330" s="21"/>
      <c r="F330" s="21"/>
      <c r="J330" s="21"/>
      <c r="K330" s="22"/>
    </row>
    <row r="331" spans="3:11" x14ac:dyDescent="0.25">
      <c r="C331" s="21"/>
      <c r="F331" s="21"/>
      <c r="J331" s="21"/>
      <c r="K331" s="22"/>
    </row>
    <row r="332" spans="3:11" x14ac:dyDescent="0.25">
      <c r="C332" s="21"/>
      <c r="F332" s="21"/>
      <c r="J332" s="21"/>
      <c r="K332" s="22"/>
    </row>
    <row r="333" spans="3:11" x14ac:dyDescent="0.25">
      <c r="C333" s="21"/>
      <c r="F333" s="21"/>
      <c r="J333" s="21"/>
      <c r="K333" s="22"/>
    </row>
    <row r="334" spans="3:11" x14ac:dyDescent="0.25">
      <c r="C334" s="21"/>
      <c r="F334" s="21"/>
      <c r="J334" s="21"/>
      <c r="K334" s="22"/>
    </row>
    <row r="335" spans="3:11" x14ac:dyDescent="0.25">
      <c r="C335" s="21"/>
      <c r="F335" s="21"/>
      <c r="J335" s="21"/>
      <c r="K335" s="22"/>
    </row>
    <row r="336" spans="3:11" x14ac:dyDescent="0.25">
      <c r="C336" s="21"/>
      <c r="F336" s="21"/>
      <c r="J336" s="21"/>
      <c r="K336" s="22"/>
    </row>
    <row r="337" spans="3:11" x14ac:dyDescent="0.25">
      <c r="C337" s="21"/>
      <c r="F337" s="21"/>
      <c r="J337" s="21"/>
      <c r="K337" s="22"/>
    </row>
    <row r="338" spans="3:11" x14ac:dyDescent="0.25">
      <c r="C338" s="21"/>
      <c r="F338" s="21"/>
      <c r="J338" s="21"/>
      <c r="K338" s="22"/>
    </row>
    <row r="339" spans="3:11" x14ac:dyDescent="0.25">
      <c r="C339" s="21"/>
      <c r="F339" s="21"/>
      <c r="J339" s="21"/>
      <c r="K339" s="22"/>
    </row>
    <row r="340" spans="3:11" x14ac:dyDescent="0.25">
      <c r="C340" s="21"/>
      <c r="F340" s="21"/>
      <c r="J340" s="21"/>
      <c r="K340" s="22"/>
    </row>
    <row r="341" spans="3:11" x14ac:dyDescent="0.25">
      <c r="C341" s="21"/>
      <c r="F341" s="21"/>
      <c r="J341" s="21"/>
      <c r="K341" s="22"/>
    </row>
    <row r="342" spans="3:11" x14ac:dyDescent="0.25">
      <c r="C342" s="21"/>
      <c r="F342" s="21"/>
      <c r="J342" s="21"/>
      <c r="K342" s="22"/>
    </row>
    <row r="343" spans="3:11" x14ac:dyDescent="0.25">
      <c r="C343" s="21"/>
      <c r="F343" s="21"/>
      <c r="J343" s="21"/>
      <c r="K343" s="22"/>
    </row>
    <row r="344" spans="3:11" x14ac:dyDescent="0.25">
      <c r="C344" s="21"/>
      <c r="F344" s="21"/>
      <c r="J344" s="21"/>
      <c r="K344" s="22"/>
    </row>
    <row r="345" spans="3:11" x14ac:dyDescent="0.25">
      <c r="C345" s="21"/>
      <c r="F345" s="21"/>
      <c r="J345" s="21"/>
      <c r="K345" s="22"/>
    </row>
    <row r="346" spans="3:11" x14ac:dyDescent="0.25">
      <c r="C346" s="21"/>
      <c r="F346" s="21"/>
      <c r="J346" s="21"/>
      <c r="K346" s="22"/>
    </row>
    <row r="347" spans="3:11" x14ac:dyDescent="0.25">
      <c r="C347" s="21"/>
      <c r="F347" s="21"/>
      <c r="J347" s="21"/>
      <c r="K347" s="22"/>
    </row>
    <row r="348" spans="3:11" x14ac:dyDescent="0.25">
      <c r="C348" s="21"/>
      <c r="F348" s="21"/>
      <c r="J348" s="21"/>
      <c r="K348" s="22"/>
    </row>
    <row r="349" spans="3:11" x14ac:dyDescent="0.25">
      <c r="C349" s="21"/>
      <c r="F349" s="21"/>
      <c r="J349" s="21"/>
      <c r="K349" s="22"/>
    </row>
    <row r="350" spans="3:11" x14ac:dyDescent="0.25">
      <c r="C350" s="21"/>
      <c r="F350" s="21"/>
      <c r="J350" s="21"/>
      <c r="K350" s="22"/>
    </row>
    <row r="351" spans="3:11" x14ac:dyDescent="0.25">
      <c r="C351" s="21"/>
      <c r="F351" s="21"/>
      <c r="J351" s="21"/>
      <c r="K351" s="22"/>
    </row>
    <row r="352" spans="3:11" x14ac:dyDescent="0.25">
      <c r="C352" s="21"/>
      <c r="F352" s="21"/>
      <c r="J352" s="21"/>
      <c r="K352" s="22"/>
    </row>
    <row r="353" spans="3:11" x14ac:dyDescent="0.25">
      <c r="C353" s="21"/>
      <c r="F353" s="21"/>
      <c r="J353" s="21"/>
      <c r="K353" s="22"/>
    </row>
    <row r="354" spans="3:11" x14ac:dyDescent="0.25">
      <c r="C354" s="21"/>
      <c r="F354" s="21"/>
      <c r="J354" s="21"/>
      <c r="K354" s="22"/>
    </row>
    <row r="355" spans="3:11" x14ac:dyDescent="0.25">
      <c r="C355" s="21"/>
      <c r="F355" s="21"/>
      <c r="J355" s="21"/>
      <c r="K355" s="22"/>
    </row>
    <row r="356" spans="3:11" x14ac:dyDescent="0.25">
      <c r="C356" s="21"/>
      <c r="F356" s="21"/>
      <c r="J356" s="21"/>
      <c r="K356" s="22"/>
    </row>
    <row r="357" spans="3:11" x14ac:dyDescent="0.25">
      <c r="C357" s="21"/>
      <c r="F357" s="21"/>
      <c r="J357" s="21"/>
      <c r="K357" s="22"/>
    </row>
    <row r="358" spans="3:11" x14ac:dyDescent="0.25">
      <c r="C358" s="21"/>
      <c r="F358" s="21"/>
      <c r="J358" s="21"/>
      <c r="K358" s="22"/>
    </row>
    <row r="359" spans="3:11" x14ac:dyDescent="0.25">
      <c r="C359" s="21"/>
      <c r="F359" s="21"/>
      <c r="J359" s="21"/>
      <c r="K359" s="22"/>
    </row>
    <row r="360" spans="3:11" x14ac:dyDescent="0.25">
      <c r="C360" s="21"/>
      <c r="F360" s="21"/>
      <c r="J360" s="21"/>
      <c r="K360" s="22"/>
    </row>
    <row r="361" spans="3:11" x14ac:dyDescent="0.25">
      <c r="C361" s="21"/>
      <c r="F361" s="21"/>
      <c r="J361" s="21"/>
      <c r="K361" s="22"/>
    </row>
    <row r="362" spans="3:11" x14ac:dyDescent="0.25">
      <c r="C362" s="21"/>
      <c r="F362" s="21"/>
      <c r="J362" s="21"/>
      <c r="K362" s="22"/>
    </row>
    <row r="363" spans="3:11" x14ac:dyDescent="0.25">
      <c r="C363" s="21"/>
      <c r="F363" s="21"/>
      <c r="J363" s="21"/>
      <c r="K363" s="22"/>
    </row>
    <row r="364" spans="3:11" x14ac:dyDescent="0.25">
      <c r="C364" s="21"/>
      <c r="F364" s="21"/>
      <c r="J364" s="21"/>
      <c r="K364" s="22"/>
    </row>
    <row r="365" spans="3:11" x14ac:dyDescent="0.25">
      <c r="C365" s="21"/>
      <c r="F365" s="21"/>
      <c r="J365" s="21"/>
      <c r="K365" s="22"/>
    </row>
    <row r="366" spans="3:11" x14ac:dyDescent="0.25">
      <c r="C366" s="21"/>
      <c r="F366" s="21"/>
      <c r="J366" s="21"/>
      <c r="K366" s="22"/>
    </row>
    <row r="367" spans="3:11" x14ac:dyDescent="0.25">
      <c r="C367" s="21"/>
      <c r="F367" s="21"/>
      <c r="J367" s="21"/>
      <c r="K367" s="22"/>
    </row>
    <row r="368" spans="3:11" x14ac:dyDescent="0.25">
      <c r="C368" s="21"/>
      <c r="F368" s="21"/>
      <c r="J368" s="21"/>
      <c r="K368" s="22"/>
    </row>
    <row r="369" spans="3:11" x14ac:dyDescent="0.25">
      <c r="C369" s="21"/>
      <c r="F369" s="21"/>
      <c r="J369" s="21"/>
      <c r="K369" s="22"/>
    </row>
    <row r="370" spans="3:11" x14ac:dyDescent="0.25">
      <c r="C370" s="21"/>
      <c r="F370" s="21"/>
      <c r="J370" s="21"/>
      <c r="K370" s="22"/>
    </row>
    <row r="371" spans="3:11" x14ac:dyDescent="0.25">
      <c r="C371" s="21"/>
      <c r="F371" s="21"/>
      <c r="J371" s="21"/>
      <c r="K371" s="22"/>
    </row>
    <row r="372" spans="3:11" x14ac:dyDescent="0.25">
      <c r="C372" s="21"/>
      <c r="F372" s="21"/>
      <c r="J372" s="21"/>
      <c r="K372" s="22"/>
    </row>
    <row r="373" spans="3:11" x14ac:dyDescent="0.25">
      <c r="C373" s="21"/>
      <c r="F373" s="21"/>
      <c r="J373" s="21"/>
      <c r="K373" s="22"/>
    </row>
    <row r="374" spans="3:11" x14ac:dyDescent="0.25">
      <c r="C374" s="21"/>
      <c r="F374" s="21"/>
      <c r="J374" s="21"/>
      <c r="K374" s="22"/>
    </row>
    <row r="375" spans="3:11" x14ac:dyDescent="0.25">
      <c r="C375" s="21"/>
      <c r="F375" s="21"/>
      <c r="J375" s="21"/>
      <c r="K375" s="22"/>
    </row>
    <row r="376" spans="3:11" x14ac:dyDescent="0.25">
      <c r="C376" s="21"/>
      <c r="F376" s="21"/>
      <c r="J376" s="21"/>
      <c r="K376" s="22"/>
    </row>
    <row r="377" spans="3:11" x14ac:dyDescent="0.25">
      <c r="C377" s="21"/>
      <c r="F377" s="21"/>
      <c r="J377" s="21"/>
      <c r="K377" s="22"/>
    </row>
    <row r="378" spans="3:11" x14ac:dyDescent="0.25">
      <c r="C378" s="21"/>
      <c r="F378" s="21"/>
      <c r="J378" s="21"/>
      <c r="K378" s="22"/>
    </row>
    <row r="379" spans="3:11" x14ac:dyDescent="0.25">
      <c r="C379" s="21"/>
      <c r="F379" s="21"/>
      <c r="J379" s="21"/>
      <c r="K379" s="22"/>
    </row>
    <row r="380" spans="3:11" x14ac:dyDescent="0.25">
      <c r="C380" s="21"/>
      <c r="F380" s="21"/>
      <c r="J380" s="21"/>
      <c r="K380" s="22"/>
    </row>
    <row r="381" spans="3:11" x14ac:dyDescent="0.25">
      <c r="C381" s="21"/>
      <c r="F381" s="21"/>
      <c r="J381" s="21"/>
      <c r="K381" s="22"/>
    </row>
    <row r="382" spans="3:11" x14ac:dyDescent="0.25">
      <c r="C382" s="21"/>
      <c r="F382" s="21"/>
      <c r="J382" s="21"/>
      <c r="K382" s="22"/>
    </row>
    <row r="383" spans="3:11" x14ac:dyDescent="0.25">
      <c r="C383" s="21"/>
      <c r="F383" s="21"/>
      <c r="J383" s="21"/>
      <c r="K383" s="22"/>
    </row>
    <row r="384" spans="3:11" x14ac:dyDescent="0.25">
      <c r="C384" s="21"/>
      <c r="F384" s="21"/>
      <c r="J384" s="21"/>
      <c r="K384" s="22"/>
    </row>
    <row r="385" spans="3:11" x14ac:dyDescent="0.25">
      <c r="C385" s="21"/>
      <c r="F385" s="21"/>
      <c r="J385" s="21"/>
      <c r="K385" s="22"/>
    </row>
    <row r="386" spans="3:11" x14ac:dyDescent="0.25">
      <c r="C386" s="21"/>
      <c r="F386" s="21"/>
      <c r="J386" s="21"/>
      <c r="K386" s="22"/>
    </row>
    <row r="387" spans="3:11" x14ac:dyDescent="0.25">
      <c r="C387" s="21"/>
      <c r="F387" s="21"/>
      <c r="J387" s="21"/>
      <c r="K387" s="22"/>
    </row>
    <row r="388" spans="3:11" x14ac:dyDescent="0.25">
      <c r="C388" s="21"/>
      <c r="F388" s="21"/>
      <c r="J388" s="21"/>
      <c r="K388" s="22"/>
    </row>
    <row r="389" spans="3:11" x14ac:dyDescent="0.25">
      <c r="C389" s="21"/>
      <c r="F389" s="21"/>
      <c r="J389" s="21"/>
      <c r="K389" s="22"/>
    </row>
    <row r="390" spans="3:11" x14ac:dyDescent="0.25">
      <c r="C390" s="21"/>
      <c r="F390" s="21"/>
      <c r="J390" s="21"/>
      <c r="K390" s="22"/>
    </row>
    <row r="391" spans="3:11" x14ac:dyDescent="0.25">
      <c r="C391" s="21"/>
      <c r="F391" s="21"/>
      <c r="J391" s="21"/>
      <c r="K391" s="22"/>
    </row>
    <row r="392" spans="3:11" x14ac:dyDescent="0.25">
      <c r="C392" s="21"/>
      <c r="F392" s="21"/>
      <c r="J392" s="21"/>
      <c r="K392" s="22"/>
    </row>
    <row r="393" spans="3:11" x14ac:dyDescent="0.25">
      <c r="C393" s="21"/>
      <c r="F393" s="21"/>
      <c r="J393" s="21"/>
      <c r="K393" s="22"/>
    </row>
    <row r="394" spans="3:11" x14ac:dyDescent="0.25">
      <c r="C394" s="21"/>
      <c r="F394" s="21"/>
      <c r="J394" s="21"/>
      <c r="K394" s="22"/>
    </row>
    <row r="395" spans="3:11" x14ac:dyDescent="0.25">
      <c r="C395" s="21"/>
      <c r="F395" s="21"/>
      <c r="J395" s="21"/>
      <c r="K395" s="22"/>
    </row>
    <row r="396" spans="3:11" x14ac:dyDescent="0.25">
      <c r="C396" s="21"/>
      <c r="F396" s="21"/>
      <c r="J396" s="21"/>
      <c r="K396" s="22"/>
    </row>
    <row r="397" spans="3:11" x14ac:dyDescent="0.25">
      <c r="C397" s="21"/>
      <c r="F397" s="21"/>
      <c r="J397" s="21"/>
      <c r="K397" s="22"/>
    </row>
    <row r="398" spans="3:11" x14ac:dyDescent="0.25">
      <c r="C398" s="21"/>
      <c r="F398" s="21"/>
      <c r="J398" s="21"/>
      <c r="K398" s="22"/>
    </row>
    <row r="399" spans="3:11" x14ac:dyDescent="0.25">
      <c r="C399" s="21"/>
      <c r="F399" s="21"/>
      <c r="J399" s="21"/>
      <c r="K399" s="22"/>
    </row>
    <row r="400" spans="3:11" x14ac:dyDescent="0.25">
      <c r="C400" s="21"/>
      <c r="F400" s="21"/>
      <c r="J400" s="21"/>
      <c r="K400" s="22"/>
    </row>
    <row r="401" spans="3:11" x14ac:dyDescent="0.25">
      <c r="C401" s="21"/>
      <c r="F401" s="21"/>
      <c r="J401" s="21"/>
      <c r="K401" s="22"/>
    </row>
    <row r="402" spans="3:11" x14ac:dyDescent="0.25">
      <c r="C402" s="21"/>
      <c r="F402" s="21"/>
      <c r="J402" s="21"/>
      <c r="K402" s="22"/>
    </row>
    <row r="403" spans="3:11" x14ac:dyDescent="0.25">
      <c r="C403" s="21"/>
      <c r="F403" s="21"/>
      <c r="J403" s="21"/>
      <c r="K403" s="22"/>
    </row>
    <row r="404" spans="3:11" x14ac:dyDescent="0.25">
      <c r="C404" s="21"/>
      <c r="F404" s="21"/>
      <c r="J404" s="21"/>
      <c r="K404" s="22"/>
    </row>
    <row r="405" spans="3:11" x14ac:dyDescent="0.25">
      <c r="C405" s="21"/>
      <c r="F405" s="21"/>
      <c r="J405" s="21"/>
      <c r="K405" s="22"/>
    </row>
    <row r="406" spans="3:11" x14ac:dyDescent="0.25">
      <c r="C406" s="21"/>
      <c r="F406" s="21"/>
      <c r="J406" s="21"/>
      <c r="K406" s="22"/>
    </row>
    <row r="407" spans="3:11" x14ac:dyDescent="0.25">
      <c r="C407" s="21"/>
      <c r="F407" s="21"/>
      <c r="J407" s="21"/>
      <c r="K407" s="22"/>
    </row>
    <row r="408" spans="3:11" x14ac:dyDescent="0.25">
      <c r="C408" s="21"/>
      <c r="F408" s="21"/>
      <c r="J408" s="21"/>
      <c r="K408" s="22"/>
    </row>
    <row r="409" spans="3:11" x14ac:dyDescent="0.25">
      <c r="C409" s="21"/>
      <c r="F409" s="21"/>
      <c r="J409" s="21"/>
      <c r="K409" s="22"/>
    </row>
    <row r="410" spans="3:11" x14ac:dyDescent="0.25">
      <c r="C410" s="21"/>
      <c r="F410" s="21"/>
      <c r="J410" s="21"/>
      <c r="K410" s="22"/>
    </row>
    <row r="411" spans="3:11" x14ac:dyDescent="0.25">
      <c r="C411" s="21"/>
      <c r="F411" s="21"/>
      <c r="J411" s="21"/>
      <c r="K411" s="22"/>
    </row>
    <row r="412" spans="3:11" x14ac:dyDescent="0.25">
      <c r="C412" s="21"/>
      <c r="F412" s="21"/>
      <c r="J412" s="21"/>
      <c r="K412" s="22"/>
    </row>
    <row r="413" spans="3:11" x14ac:dyDescent="0.25">
      <c r="C413" s="21"/>
      <c r="F413" s="21"/>
      <c r="J413" s="21"/>
      <c r="K413" s="22"/>
    </row>
    <row r="414" spans="3:11" x14ac:dyDescent="0.25">
      <c r="C414" s="21"/>
      <c r="F414" s="21"/>
      <c r="J414" s="21"/>
      <c r="K414" s="22"/>
    </row>
    <row r="415" spans="3:11" x14ac:dyDescent="0.25">
      <c r="C415" s="21"/>
      <c r="F415" s="21"/>
      <c r="J415" s="21"/>
      <c r="K415" s="22"/>
    </row>
    <row r="416" spans="3:11" x14ac:dyDescent="0.25">
      <c r="C416" s="21"/>
      <c r="F416" s="21"/>
      <c r="J416" s="21"/>
      <c r="K416" s="22"/>
    </row>
    <row r="417" spans="3:11" x14ac:dyDescent="0.25">
      <c r="C417" s="21"/>
      <c r="F417" s="21"/>
      <c r="J417" s="21"/>
      <c r="K417" s="22"/>
    </row>
    <row r="418" spans="3:11" x14ac:dyDescent="0.25">
      <c r="C418" s="21"/>
      <c r="F418" s="21"/>
      <c r="J418" s="21"/>
      <c r="K418" s="22"/>
    </row>
    <row r="419" spans="3:11" x14ac:dyDescent="0.25">
      <c r="C419" s="21"/>
      <c r="F419" s="21"/>
      <c r="J419" s="21"/>
      <c r="K419" s="22"/>
    </row>
    <row r="420" spans="3:11" x14ac:dyDescent="0.25">
      <c r="C420" s="21"/>
      <c r="F420" s="21"/>
      <c r="J420" s="21"/>
      <c r="K420" s="22"/>
    </row>
    <row r="421" spans="3:11" x14ac:dyDescent="0.25">
      <c r="C421" s="21"/>
      <c r="F421" s="21"/>
      <c r="J421" s="21"/>
      <c r="K421" s="22"/>
    </row>
    <row r="422" spans="3:11" x14ac:dyDescent="0.25">
      <c r="C422" s="21"/>
      <c r="F422" s="21"/>
      <c r="J422" s="21"/>
      <c r="K422" s="22"/>
    </row>
    <row r="423" spans="3:11" x14ac:dyDescent="0.25">
      <c r="C423" s="21"/>
      <c r="F423" s="21"/>
      <c r="J423" s="21"/>
      <c r="K423" s="22"/>
    </row>
    <row r="424" spans="3:11" x14ac:dyDescent="0.25">
      <c r="C424" s="21"/>
      <c r="F424" s="21"/>
      <c r="J424" s="21"/>
      <c r="K424" s="22"/>
    </row>
    <row r="425" spans="3:11" x14ac:dyDescent="0.25">
      <c r="C425" s="21"/>
      <c r="F425" s="21"/>
      <c r="J425" s="21"/>
      <c r="K425" s="22"/>
    </row>
    <row r="426" spans="3:11" x14ac:dyDescent="0.25">
      <c r="C426" s="21"/>
      <c r="F426" s="21"/>
      <c r="J426" s="21"/>
      <c r="K426" s="22"/>
    </row>
    <row r="427" spans="3:11" x14ac:dyDescent="0.25">
      <c r="C427" s="21"/>
      <c r="F427" s="21"/>
      <c r="J427" s="21"/>
      <c r="K427" s="22"/>
    </row>
    <row r="428" spans="3:11" x14ac:dyDescent="0.25">
      <c r="C428" s="21"/>
      <c r="F428" s="21"/>
      <c r="J428" s="21"/>
      <c r="K428" s="22"/>
    </row>
    <row r="429" spans="3:11" x14ac:dyDescent="0.25">
      <c r="C429" s="21"/>
      <c r="F429" s="21"/>
      <c r="J429" s="21"/>
      <c r="K429" s="22"/>
    </row>
    <row r="430" spans="3:11" x14ac:dyDescent="0.25">
      <c r="C430" s="21"/>
      <c r="F430" s="21"/>
      <c r="J430" s="21"/>
      <c r="K430" s="22"/>
    </row>
    <row r="431" spans="3:11" x14ac:dyDescent="0.25">
      <c r="C431" s="21"/>
      <c r="F431" s="21"/>
      <c r="J431" s="21"/>
      <c r="K431" s="22"/>
    </row>
    <row r="432" spans="3:11" x14ac:dyDescent="0.25">
      <c r="C432" s="21"/>
      <c r="F432" s="21"/>
      <c r="J432" s="21"/>
      <c r="K432" s="22"/>
    </row>
    <row r="433" spans="3:11" x14ac:dyDescent="0.25">
      <c r="C433" s="21"/>
      <c r="F433" s="21"/>
      <c r="J433" s="21"/>
      <c r="K433" s="22"/>
    </row>
    <row r="434" spans="3:11" x14ac:dyDescent="0.25">
      <c r="C434" s="21"/>
      <c r="F434" s="21"/>
      <c r="J434" s="21"/>
      <c r="K434" s="22"/>
    </row>
    <row r="435" spans="3:11" x14ac:dyDescent="0.25">
      <c r="C435" s="21"/>
      <c r="F435" s="21"/>
      <c r="J435" s="21"/>
      <c r="K435" s="22"/>
    </row>
    <row r="436" spans="3:11" x14ac:dyDescent="0.25">
      <c r="C436" s="21"/>
      <c r="F436" s="21"/>
      <c r="J436" s="21"/>
      <c r="K436" s="22"/>
    </row>
    <row r="437" spans="3:11" x14ac:dyDescent="0.25">
      <c r="C437" s="21"/>
      <c r="F437" s="21"/>
      <c r="J437" s="21"/>
      <c r="K437" s="22"/>
    </row>
    <row r="438" spans="3:11" x14ac:dyDescent="0.25">
      <c r="C438" s="21"/>
      <c r="F438" s="21"/>
      <c r="J438" s="21"/>
      <c r="K438" s="22"/>
    </row>
    <row r="439" spans="3:11" x14ac:dyDescent="0.25">
      <c r="C439" s="21"/>
      <c r="F439" s="21"/>
      <c r="J439" s="21"/>
      <c r="K439" s="22"/>
    </row>
    <row r="440" spans="3:11" x14ac:dyDescent="0.25">
      <c r="C440" s="21"/>
      <c r="F440" s="21"/>
      <c r="J440" s="21"/>
      <c r="K440" s="22"/>
    </row>
    <row r="441" spans="3:11" x14ac:dyDescent="0.25">
      <c r="C441" s="21"/>
      <c r="F441" s="21"/>
      <c r="J441" s="21"/>
      <c r="K441" s="22"/>
    </row>
    <row r="442" spans="3:11" x14ac:dyDescent="0.25">
      <c r="C442" s="21"/>
      <c r="F442" s="21"/>
      <c r="J442" s="21"/>
      <c r="K442" s="22"/>
    </row>
    <row r="443" spans="3:11" x14ac:dyDescent="0.25">
      <c r="C443" s="21"/>
      <c r="F443" s="21"/>
      <c r="J443" s="21"/>
      <c r="K443" s="22"/>
    </row>
    <row r="444" spans="3:11" x14ac:dyDescent="0.25">
      <c r="C444" s="21"/>
      <c r="F444" s="21"/>
      <c r="J444" s="21"/>
      <c r="K444" s="22"/>
    </row>
    <row r="445" spans="3:11" x14ac:dyDescent="0.25">
      <c r="C445" s="21"/>
      <c r="F445" s="21"/>
      <c r="J445" s="21"/>
      <c r="K445" s="22"/>
    </row>
    <row r="446" spans="3:11" x14ac:dyDescent="0.25">
      <c r="C446" s="21"/>
      <c r="F446" s="21"/>
      <c r="J446" s="21"/>
      <c r="K446" s="22"/>
    </row>
    <row r="447" spans="3:11" x14ac:dyDescent="0.25">
      <c r="C447" s="21"/>
      <c r="F447" s="21"/>
      <c r="J447" s="21"/>
      <c r="K447" s="22"/>
    </row>
    <row r="448" spans="3:11" x14ac:dyDescent="0.25">
      <c r="C448" s="21"/>
      <c r="F448" s="21"/>
      <c r="J448" s="21"/>
      <c r="K448" s="22"/>
    </row>
    <row r="449" spans="3:11" x14ac:dyDescent="0.25">
      <c r="C449" s="21"/>
      <c r="F449" s="21"/>
      <c r="J449" s="21"/>
      <c r="K449" s="22"/>
    </row>
    <row r="450" spans="3:11" x14ac:dyDescent="0.25">
      <c r="C450" s="21"/>
      <c r="F450" s="21"/>
      <c r="J450" s="21"/>
      <c r="K450" s="22"/>
    </row>
    <row r="451" spans="3:11" x14ac:dyDescent="0.25">
      <c r="C451" s="21"/>
      <c r="F451" s="21"/>
      <c r="J451" s="21"/>
      <c r="K451" s="22"/>
    </row>
    <row r="452" spans="3:11" x14ac:dyDescent="0.25">
      <c r="C452" s="21"/>
      <c r="F452" s="21"/>
      <c r="J452" s="21"/>
      <c r="K452" s="22"/>
    </row>
    <row r="453" spans="3:11" x14ac:dyDescent="0.25">
      <c r="C453" s="21"/>
      <c r="F453" s="21"/>
      <c r="J453" s="21"/>
      <c r="K453" s="22"/>
    </row>
    <row r="454" spans="3:11" x14ac:dyDescent="0.25">
      <c r="C454" s="21"/>
      <c r="F454" s="21"/>
      <c r="J454" s="21"/>
      <c r="K454" s="22"/>
    </row>
    <row r="455" spans="3:11" x14ac:dyDescent="0.25">
      <c r="C455" s="21"/>
      <c r="F455" s="21"/>
      <c r="J455" s="21"/>
      <c r="K455" s="22"/>
    </row>
    <row r="456" spans="3:11" x14ac:dyDescent="0.25">
      <c r="C456" s="21"/>
      <c r="F456" s="21"/>
      <c r="J456" s="21"/>
      <c r="K456" s="22"/>
    </row>
    <row r="457" spans="3:11" x14ac:dyDescent="0.25">
      <c r="C457" s="21"/>
      <c r="F457" s="21"/>
      <c r="J457" s="21"/>
      <c r="K457" s="22"/>
    </row>
    <row r="458" spans="3:11" x14ac:dyDescent="0.25">
      <c r="C458" s="21"/>
      <c r="F458" s="21"/>
      <c r="J458" s="21"/>
      <c r="K458" s="22"/>
    </row>
    <row r="459" spans="3:11" x14ac:dyDescent="0.25">
      <c r="C459" s="21"/>
      <c r="F459" s="21"/>
      <c r="J459" s="21"/>
      <c r="K459" s="22"/>
    </row>
    <row r="460" spans="3:11" x14ac:dyDescent="0.25">
      <c r="C460" s="21"/>
      <c r="F460" s="21"/>
      <c r="J460" s="21"/>
      <c r="K460" s="22"/>
    </row>
    <row r="461" spans="3:11" x14ac:dyDescent="0.25">
      <c r="C461" s="21"/>
      <c r="F461" s="21"/>
      <c r="J461" s="21"/>
      <c r="K461" s="22"/>
    </row>
    <row r="462" spans="3:11" x14ac:dyDescent="0.25">
      <c r="C462" s="21"/>
      <c r="F462" s="21"/>
      <c r="J462" s="21"/>
      <c r="K462" s="22"/>
    </row>
    <row r="463" spans="3:11" x14ac:dyDescent="0.25">
      <c r="C463" s="21"/>
      <c r="F463" s="21"/>
      <c r="J463" s="21"/>
      <c r="K463" s="22"/>
    </row>
    <row r="464" spans="3:11" x14ac:dyDescent="0.25">
      <c r="C464" s="21"/>
      <c r="F464" s="21"/>
      <c r="J464" s="21"/>
      <c r="K464" s="22"/>
    </row>
    <row r="465" spans="3:11" x14ac:dyDescent="0.25">
      <c r="C465" s="21"/>
      <c r="F465" s="21"/>
      <c r="J465" s="21"/>
      <c r="K465" s="22"/>
    </row>
    <row r="466" spans="3:11" x14ac:dyDescent="0.25">
      <c r="C466" s="21"/>
      <c r="F466" s="21"/>
      <c r="J466" s="21"/>
      <c r="K466" s="22"/>
    </row>
    <row r="467" spans="3:11" x14ac:dyDescent="0.25">
      <c r="C467" s="21"/>
      <c r="F467" s="21"/>
      <c r="J467" s="21"/>
      <c r="K467" s="22"/>
    </row>
    <row r="468" spans="3:11" x14ac:dyDescent="0.25">
      <c r="C468" s="21"/>
      <c r="F468" s="21"/>
      <c r="J468" s="21"/>
      <c r="K468" s="22"/>
    </row>
    <row r="469" spans="3:11" x14ac:dyDescent="0.25">
      <c r="C469" s="21"/>
      <c r="F469" s="21"/>
      <c r="J469" s="21"/>
      <c r="K469" s="22"/>
    </row>
    <row r="470" spans="3:11" x14ac:dyDescent="0.25">
      <c r="C470" s="21"/>
      <c r="F470" s="21"/>
      <c r="J470" s="21"/>
      <c r="K470" s="22"/>
    </row>
    <row r="471" spans="3:11" x14ac:dyDescent="0.25">
      <c r="C471" s="21"/>
      <c r="F471" s="21"/>
      <c r="J471" s="21"/>
      <c r="K471" s="22"/>
    </row>
    <row r="472" spans="3:11" x14ac:dyDescent="0.25">
      <c r="C472" s="21"/>
      <c r="F472" s="21"/>
      <c r="J472" s="21"/>
      <c r="K472" s="22"/>
    </row>
    <row r="473" spans="3:11" x14ac:dyDescent="0.25">
      <c r="C473" s="21"/>
      <c r="F473" s="21"/>
      <c r="J473" s="21"/>
      <c r="K473" s="22"/>
    </row>
    <row r="474" spans="3:11" x14ac:dyDescent="0.25">
      <c r="C474" s="21"/>
      <c r="F474" s="21"/>
      <c r="J474" s="21"/>
      <c r="K474" s="22"/>
    </row>
    <row r="475" spans="3:11" x14ac:dyDescent="0.25">
      <c r="C475" s="21"/>
      <c r="F475" s="21"/>
      <c r="J475" s="21"/>
      <c r="K475" s="22"/>
    </row>
    <row r="476" spans="3:11" x14ac:dyDescent="0.25">
      <c r="C476" s="21"/>
      <c r="F476" s="21"/>
      <c r="J476" s="21"/>
      <c r="K476" s="22"/>
    </row>
    <row r="477" spans="3:11" x14ac:dyDescent="0.25">
      <c r="C477" s="21"/>
      <c r="F477" s="21"/>
      <c r="J477" s="21"/>
      <c r="K477" s="22"/>
    </row>
    <row r="478" spans="3:11" x14ac:dyDescent="0.25">
      <c r="C478" s="21"/>
      <c r="F478" s="21"/>
      <c r="J478" s="21"/>
      <c r="K478" s="22"/>
    </row>
    <row r="479" spans="3:11" x14ac:dyDescent="0.25">
      <c r="C479" s="21"/>
      <c r="F479" s="21"/>
      <c r="J479" s="21"/>
      <c r="K479" s="22"/>
    </row>
    <row r="480" spans="3:11" x14ac:dyDescent="0.25">
      <c r="C480" s="21"/>
      <c r="F480" s="21"/>
      <c r="J480" s="21"/>
      <c r="K480" s="22"/>
    </row>
    <row r="481" spans="3:11" x14ac:dyDescent="0.25">
      <c r="C481" s="21"/>
      <c r="F481" s="21"/>
      <c r="J481" s="21"/>
      <c r="K481" s="22"/>
    </row>
    <row r="482" spans="3:11" x14ac:dyDescent="0.25">
      <c r="C482" s="21"/>
      <c r="F482" s="21"/>
      <c r="J482" s="21"/>
      <c r="K482" s="22"/>
    </row>
    <row r="483" spans="3:11" x14ac:dyDescent="0.25">
      <c r="C483" s="21"/>
      <c r="F483" s="21"/>
      <c r="J483" s="21"/>
      <c r="K483" s="22"/>
    </row>
    <row r="484" spans="3:11" x14ac:dyDescent="0.25">
      <c r="C484" s="21"/>
      <c r="F484" s="21"/>
      <c r="J484" s="21"/>
      <c r="K484" s="22"/>
    </row>
    <row r="485" spans="3:11" x14ac:dyDescent="0.25">
      <c r="C485" s="21"/>
      <c r="F485" s="21"/>
      <c r="J485" s="21"/>
      <c r="K485" s="22"/>
    </row>
    <row r="486" spans="3:11" x14ac:dyDescent="0.25">
      <c r="C486" s="21"/>
      <c r="F486" s="21"/>
      <c r="J486" s="21"/>
      <c r="K486" s="22"/>
    </row>
    <row r="487" spans="3:11" x14ac:dyDescent="0.25">
      <c r="C487" s="21"/>
      <c r="F487" s="21"/>
      <c r="J487" s="21"/>
      <c r="K487" s="22"/>
    </row>
    <row r="488" spans="3:11" x14ac:dyDescent="0.25">
      <c r="C488" s="21"/>
      <c r="F488" s="21"/>
      <c r="J488" s="21"/>
      <c r="K488" s="22"/>
    </row>
    <row r="489" spans="3:11" x14ac:dyDescent="0.25">
      <c r="C489" s="21"/>
      <c r="F489" s="21"/>
      <c r="J489" s="21"/>
      <c r="K489" s="22"/>
    </row>
    <row r="490" spans="3:11" x14ac:dyDescent="0.25">
      <c r="C490" s="21"/>
      <c r="F490" s="21"/>
      <c r="J490" s="21"/>
      <c r="K490" s="22"/>
    </row>
    <row r="491" spans="3:11" x14ac:dyDescent="0.25">
      <c r="C491" s="21"/>
      <c r="F491" s="21"/>
      <c r="J491" s="21"/>
      <c r="K491" s="22"/>
    </row>
    <row r="492" spans="3:11" x14ac:dyDescent="0.25">
      <c r="C492" s="21"/>
      <c r="F492" s="21"/>
      <c r="J492" s="21"/>
      <c r="K492" s="22"/>
    </row>
    <row r="493" spans="3:11" x14ac:dyDescent="0.25">
      <c r="C493" s="21"/>
      <c r="F493" s="21"/>
      <c r="J493" s="21"/>
      <c r="K493" s="22"/>
    </row>
    <row r="494" spans="3:11" x14ac:dyDescent="0.25">
      <c r="C494" s="21"/>
      <c r="F494" s="21"/>
      <c r="J494" s="21"/>
      <c r="K494" s="22"/>
    </row>
    <row r="495" spans="3:11" x14ac:dyDescent="0.25">
      <c r="C495" s="21"/>
      <c r="F495" s="21"/>
      <c r="J495" s="21"/>
      <c r="K495" s="22"/>
    </row>
    <row r="496" spans="3:11" x14ac:dyDescent="0.25">
      <c r="C496" s="21"/>
      <c r="F496" s="21"/>
      <c r="J496" s="21"/>
      <c r="K496" s="22"/>
    </row>
    <row r="497" spans="3:11" x14ac:dyDescent="0.25">
      <c r="C497" s="21"/>
      <c r="F497" s="21"/>
      <c r="J497" s="21"/>
      <c r="K497" s="22"/>
    </row>
    <row r="498" spans="3:11" x14ac:dyDescent="0.25">
      <c r="C498" s="21"/>
      <c r="F498" s="21"/>
      <c r="J498" s="21"/>
      <c r="K498" s="22"/>
    </row>
    <row r="499" spans="3:11" x14ac:dyDescent="0.25">
      <c r="C499" s="21"/>
      <c r="F499" s="21"/>
      <c r="J499" s="21"/>
      <c r="K499" s="22"/>
    </row>
    <row r="500" spans="3:11" x14ac:dyDescent="0.25">
      <c r="C500" s="21"/>
      <c r="F500" s="21"/>
      <c r="J500" s="21"/>
      <c r="K500" s="22"/>
    </row>
    <row r="501" spans="3:11" x14ac:dyDescent="0.25">
      <c r="C501" s="21"/>
      <c r="F501" s="21"/>
      <c r="J501" s="21"/>
      <c r="K501" s="22"/>
    </row>
    <row r="502" spans="3:11" x14ac:dyDescent="0.25">
      <c r="C502" s="21"/>
      <c r="F502" s="21"/>
      <c r="J502" s="21"/>
      <c r="K502" s="22"/>
    </row>
    <row r="503" spans="3:11" x14ac:dyDescent="0.25">
      <c r="C503" s="21"/>
      <c r="F503" s="21"/>
      <c r="J503" s="21"/>
      <c r="K503" s="22"/>
    </row>
    <row r="504" spans="3:11" x14ac:dyDescent="0.25">
      <c r="C504" s="21"/>
      <c r="F504" s="21"/>
      <c r="J504" s="21"/>
      <c r="K504" s="22"/>
    </row>
    <row r="505" spans="3:11" x14ac:dyDescent="0.25">
      <c r="C505" s="21"/>
      <c r="F505" s="21"/>
      <c r="J505" s="21"/>
      <c r="K505" s="22"/>
    </row>
    <row r="506" spans="3:11" x14ac:dyDescent="0.25">
      <c r="C506" s="21"/>
      <c r="F506" s="21"/>
      <c r="J506" s="21"/>
      <c r="K506" s="22"/>
    </row>
    <row r="507" spans="3:11" x14ac:dyDescent="0.25">
      <c r="C507" s="21"/>
      <c r="F507" s="21"/>
      <c r="J507" s="21"/>
      <c r="K507" s="22"/>
    </row>
    <row r="508" spans="3:11" x14ac:dyDescent="0.25">
      <c r="C508" s="21"/>
      <c r="F508" s="21"/>
      <c r="J508" s="21"/>
      <c r="K508" s="22"/>
    </row>
    <row r="509" spans="3:11" x14ac:dyDescent="0.25">
      <c r="C509" s="21"/>
      <c r="F509" s="21"/>
      <c r="J509" s="21"/>
      <c r="K509" s="22"/>
    </row>
    <row r="510" spans="3:11" x14ac:dyDescent="0.25">
      <c r="C510" s="21"/>
      <c r="F510" s="21"/>
      <c r="J510" s="21"/>
      <c r="K510" s="22"/>
    </row>
    <row r="511" spans="3:11" x14ac:dyDescent="0.25">
      <c r="C511" s="21"/>
      <c r="F511" s="21"/>
      <c r="J511" s="21"/>
      <c r="K511" s="22"/>
    </row>
    <row r="512" spans="3:11" x14ac:dyDescent="0.25">
      <c r="C512" s="21"/>
      <c r="F512" s="21"/>
      <c r="J512" s="21"/>
      <c r="K512" s="22"/>
    </row>
    <row r="513" spans="3:11" x14ac:dyDescent="0.25">
      <c r="C513" s="21"/>
      <c r="F513" s="21"/>
      <c r="J513" s="21"/>
      <c r="K513" s="22"/>
    </row>
    <row r="514" spans="3:11" x14ac:dyDescent="0.25">
      <c r="C514" s="21"/>
      <c r="F514" s="21"/>
      <c r="J514" s="21"/>
      <c r="K514" s="22"/>
    </row>
    <row r="515" spans="3:11" x14ac:dyDescent="0.25">
      <c r="C515" s="21"/>
      <c r="F515" s="21"/>
      <c r="J515" s="21"/>
      <c r="K515" s="22"/>
    </row>
    <row r="516" spans="3:11" x14ac:dyDescent="0.25">
      <c r="C516" s="21"/>
      <c r="F516" s="21"/>
      <c r="J516" s="21"/>
      <c r="K516" s="22"/>
    </row>
    <row r="517" spans="3:11" x14ac:dyDescent="0.25">
      <c r="C517" s="21"/>
      <c r="F517" s="21"/>
      <c r="J517" s="21"/>
      <c r="K517" s="22"/>
    </row>
    <row r="518" spans="3:11" x14ac:dyDescent="0.25">
      <c r="C518" s="21"/>
      <c r="F518" s="21"/>
      <c r="J518" s="21"/>
      <c r="K518" s="22"/>
    </row>
    <row r="519" spans="3:11" x14ac:dyDescent="0.25">
      <c r="C519" s="21"/>
      <c r="F519" s="21"/>
      <c r="J519" s="21"/>
      <c r="K519" s="22"/>
    </row>
    <row r="520" spans="3:11" x14ac:dyDescent="0.25">
      <c r="C520" s="21"/>
      <c r="F520" s="21"/>
      <c r="J520" s="21"/>
      <c r="K520" s="22"/>
    </row>
    <row r="521" spans="3:11" x14ac:dyDescent="0.25">
      <c r="C521" s="21"/>
      <c r="F521" s="21"/>
      <c r="J521" s="21"/>
      <c r="K521" s="22"/>
    </row>
    <row r="522" spans="3:11" x14ac:dyDescent="0.25">
      <c r="C522" s="21"/>
      <c r="F522" s="21"/>
      <c r="J522" s="21"/>
      <c r="K522" s="22"/>
    </row>
    <row r="523" spans="3:11" x14ac:dyDescent="0.25">
      <c r="C523" s="21"/>
      <c r="F523" s="21"/>
      <c r="J523" s="21"/>
      <c r="K523" s="22"/>
    </row>
    <row r="524" spans="3:11" x14ac:dyDescent="0.25">
      <c r="C524" s="21"/>
      <c r="F524" s="21"/>
      <c r="J524" s="21"/>
      <c r="K524" s="22"/>
    </row>
    <row r="525" spans="3:11" x14ac:dyDescent="0.25">
      <c r="C525" s="21"/>
      <c r="F525" s="21"/>
      <c r="J525" s="21"/>
      <c r="K525" s="22"/>
    </row>
    <row r="526" spans="3:11" x14ac:dyDescent="0.25">
      <c r="C526" s="21"/>
      <c r="F526" s="21"/>
      <c r="J526" s="21"/>
      <c r="K526" s="22"/>
    </row>
    <row r="527" spans="3:11" x14ac:dyDescent="0.25">
      <c r="C527" s="21"/>
      <c r="F527" s="21"/>
      <c r="J527" s="21"/>
      <c r="K527" s="22"/>
    </row>
    <row r="528" spans="3:11" x14ac:dyDescent="0.25">
      <c r="C528" s="21"/>
      <c r="F528" s="21"/>
      <c r="J528" s="21"/>
      <c r="K528" s="22"/>
    </row>
    <row r="529" spans="3:11" x14ac:dyDescent="0.25">
      <c r="C529" s="21"/>
      <c r="F529" s="21"/>
      <c r="J529" s="21"/>
      <c r="K529" s="22"/>
    </row>
    <row r="530" spans="3:11" x14ac:dyDescent="0.25">
      <c r="C530" s="21"/>
      <c r="F530" s="21"/>
      <c r="J530" s="21"/>
      <c r="K530" s="22"/>
    </row>
    <row r="531" spans="3:11" x14ac:dyDescent="0.25">
      <c r="C531" s="21"/>
      <c r="F531" s="21"/>
      <c r="J531" s="21"/>
      <c r="K531" s="22"/>
    </row>
    <row r="532" spans="3:11" x14ac:dyDescent="0.25">
      <c r="C532" s="21"/>
      <c r="F532" s="21"/>
      <c r="J532" s="21"/>
      <c r="K532" s="22"/>
    </row>
    <row r="533" spans="3:11" x14ac:dyDescent="0.25">
      <c r="C533" s="21"/>
      <c r="F533" s="21"/>
      <c r="J533" s="21"/>
      <c r="K533" s="22"/>
    </row>
    <row r="534" spans="3:11" x14ac:dyDescent="0.25">
      <c r="C534" s="21"/>
      <c r="F534" s="21"/>
      <c r="J534" s="21"/>
      <c r="K534" s="22"/>
    </row>
    <row r="535" spans="3:11" x14ac:dyDescent="0.25">
      <c r="C535" s="21"/>
      <c r="F535" s="21"/>
      <c r="J535" s="21"/>
      <c r="K535" s="22"/>
    </row>
    <row r="536" spans="3:11" x14ac:dyDescent="0.25">
      <c r="C536" s="21"/>
      <c r="F536" s="21"/>
      <c r="J536" s="21"/>
      <c r="K536" s="22"/>
    </row>
    <row r="537" spans="3:11" x14ac:dyDescent="0.25">
      <c r="C537" s="21"/>
      <c r="F537" s="21"/>
      <c r="J537" s="21"/>
      <c r="K537" s="22"/>
    </row>
    <row r="538" spans="3:11" x14ac:dyDescent="0.25">
      <c r="C538" s="21"/>
      <c r="F538" s="21"/>
      <c r="J538" s="21"/>
      <c r="K538" s="22"/>
    </row>
    <row r="539" spans="3:11" x14ac:dyDescent="0.25">
      <c r="C539" s="21"/>
      <c r="F539" s="21"/>
      <c r="J539" s="21"/>
      <c r="K539" s="22"/>
    </row>
    <row r="540" spans="3:11" x14ac:dyDescent="0.25">
      <c r="C540" s="21"/>
      <c r="F540" s="21"/>
      <c r="J540" s="21"/>
      <c r="K540" s="22"/>
    </row>
    <row r="541" spans="3:11" x14ac:dyDescent="0.25">
      <c r="C541" s="21"/>
      <c r="F541" s="21"/>
      <c r="J541" s="21"/>
      <c r="K541" s="22"/>
    </row>
    <row r="542" spans="3:11" x14ac:dyDescent="0.25">
      <c r="C542" s="21"/>
      <c r="F542" s="21"/>
      <c r="J542" s="21"/>
      <c r="K542" s="22"/>
    </row>
    <row r="543" spans="3:11" x14ac:dyDescent="0.25">
      <c r="C543" s="21"/>
      <c r="F543" s="21"/>
      <c r="J543" s="21"/>
      <c r="K543" s="22"/>
    </row>
    <row r="544" spans="3:11" x14ac:dyDescent="0.25">
      <c r="C544" s="21"/>
      <c r="F544" s="21"/>
      <c r="J544" s="21"/>
      <c r="K544" s="22"/>
    </row>
    <row r="545" spans="3:11" x14ac:dyDescent="0.25">
      <c r="C545" s="21"/>
      <c r="F545" s="21"/>
      <c r="J545" s="21"/>
      <c r="K545" s="22"/>
    </row>
    <row r="546" spans="3:11" x14ac:dyDescent="0.25">
      <c r="C546" s="21"/>
      <c r="F546" s="21"/>
      <c r="J546" s="21"/>
      <c r="K546" s="22"/>
    </row>
    <row r="547" spans="3:11" x14ac:dyDescent="0.25">
      <c r="C547" s="21"/>
      <c r="F547" s="21"/>
      <c r="J547" s="21"/>
      <c r="K547" s="22"/>
    </row>
    <row r="548" spans="3:11" x14ac:dyDescent="0.25">
      <c r="C548" s="21"/>
      <c r="F548" s="21"/>
      <c r="J548" s="21"/>
      <c r="K548" s="22"/>
    </row>
    <row r="549" spans="3:11" x14ac:dyDescent="0.25">
      <c r="C549" s="21"/>
      <c r="F549" s="21"/>
      <c r="J549" s="21"/>
      <c r="K549" s="22"/>
    </row>
    <row r="550" spans="3:11" x14ac:dyDescent="0.25">
      <c r="C550" s="21"/>
      <c r="F550" s="21"/>
      <c r="J550" s="21"/>
      <c r="K550" s="22"/>
    </row>
    <row r="551" spans="3:11" x14ac:dyDescent="0.25">
      <c r="C551" s="21"/>
      <c r="F551" s="21"/>
      <c r="J551" s="21"/>
      <c r="K551" s="22"/>
    </row>
    <row r="552" spans="3:11" x14ac:dyDescent="0.25">
      <c r="C552" s="21"/>
      <c r="F552" s="21"/>
      <c r="J552" s="21"/>
      <c r="K552" s="22"/>
    </row>
    <row r="553" spans="3:11" x14ac:dyDescent="0.25">
      <c r="C553" s="21"/>
      <c r="F553" s="21"/>
      <c r="J553" s="21"/>
      <c r="K553" s="22"/>
    </row>
    <row r="554" spans="3:11" x14ac:dyDescent="0.25">
      <c r="C554" s="21"/>
      <c r="F554" s="21"/>
      <c r="J554" s="21"/>
      <c r="K554" s="22"/>
    </row>
    <row r="555" spans="3:11" x14ac:dyDescent="0.25">
      <c r="C555" s="21"/>
      <c r="F555" s="21"/>
      <c r="J555" s="21"/>
      <c r="K555" s="22"/>
    </row>
    <row r="556" spans="3:11" x14ac:dyDescent="0.25">
      <c r="C556" s="21"/>
      <c r="F556" s="21"/>
      <c r="J556" s="21"/>
      <c r="K556" s="22"/>
    </row>
    <row r="557" spans="3:11" x14ac:dyDescent="0.25">
      <c r="C557" s="21"/>
      <c r="F557" s="21"/>
      <c r="J557" s="21"/>
      <c r="K557" s="22"/>
    </row>
    <row r="558" spans="3:11" x14ac:dyDescent="0.25">
      <c r="C558" s="21"/>
      <c r="F558" s="21"/>
      <c r="J558" s="21"/>
      <c r="K558" s="22"/>
    </row>
    <row r="559" spans="3:11" x14ac:dyDescent="0.25">
      <c r="C559" s="21"/>
      <c r="F559" s="21"/>
      <c r="J559" s="21"/>
      <c r="K559" s="22"/>
    </row>
    <row r="560" spans="3:11" x14ac:dyDescent="0.25">
      <c r="C560" s="21"/>
      <c r="F560" s="21"/>
      <c r="J560" s="21"/>
      <c r="K560" s="22"/>
    </row>
    <row r="561" spans="3:11" x14ac:dyDescent="0.25">
      <c r="C561" s="21"/>
      <c r="F561" s="21"/>
      <c r="J561" s="21"/>
      <c r="K561" s="22"/>
    </row>
    <row r="562" spans="3:11" x14ac:dyDescent="0.25">
      <c r="C562" s="21"/>
      <c r="F562" s="21"/>
      <c r="J562" s="21"/>
      <c r="K562" s="22"/>
    </row>
    <row r="563" spans="3:11" x14ac:dyDescent="0.25">
      <c r="C563" s="21"/>
      <c r="F563" s="21"/>
      <c r="J563" s="21"/>
      <c r="K563" s="22"/>
    </row>
    <row r="564" spans="3:11" x14ac:dyDescent="0.25">
      <c r="C564" s="21"/>
      <c r="F564" s="21"/>
      <c r="J564" s="21"/>
      <c r="K564" s="22"/>
    </row>
    <row r="565" spans="3:11" x14ac:dyDescent="0.25">
      <c r="C565" s="21"/>
      <c r="F565" s="21"/>
      <c r="J565" s="21"/>
      <c r="K565" s="22"/>
    </row>
    <row r="566" spans="3:11" x14ac:dyDescent="0.25">
      <c r="C566" s="21"/>
      <c r="F566" s="21"/>
      <c r="J566" s="21"/>
      <c r="K566" s="22"/>
    </row>
    <row r="567" spans="3:11" x14ac:dyDescent="0.25">
      <c r="C567" s="21"/>
      <c r="F567" s="21"/>
      <c r="J567" s="21"/>
      <c r="K567" s="22"/>
    </row>
    <row r="568" spans="3:11" x14ac:dyDescent="0.25">
      <c r="C568" s="21"/>
      <c r="F568" s="21"/>
      <c r="J568" s="21"/>
      <c r="K568" s="22"/>
    </row>
    <row r="569" spans="3:11" x14ac:dyDescent="0.25">
      <c r="C569" s="21"/>
      <c r="F569" s="21"/>
      <c r="J569" s="21"/>
      <c r="K569" s="22"/>
    </row>
    <row r="570" spans="3:11" x14ac:dyDescent="0.25">
      <c r="C570" s="21"/>
      <c r="F570" s="21"/>
      <c r="J570" s="21"/>
      <c r="K570" s="22"/>
    </row>
    <row r="571" spans="3:11" x14ac:dyDescent="0.25">
      <c r="C571" s="21"/>
      <c r="F571" s="21"/>
      <c r="J571" s="21"/>
      <c r="K571" s="22"/>
    </row>
    <row r="572" spans="3:11" x14ac:dyDescent="0.25">
      <c r="C572" s="21"/>
      <c r="F572" s="21"/>
      <c r="J572" s="21"/>
      <c r="K572" s="22"/>
    </row>
    <row r="573" spans="3:11" x14ac:dyDescent="0.25">
      <c r="C573" s="21"/>
      <c r="F573" s="21"/>
      <c r="J573" s="21"/>
      <c r="K573" s="22"/>
    </row>
    <row r="574" spans="3:11" x14ac:dyDescent="0.25">
      <c r="C574" s="21"/>
      <c r="F574" s="21"/>
      <c r="J574" s="21"/>
      <c r="K574" s="22"/>
    </row>
    <row r="575" spans="3:11" x14ac:dyDescent="0.25">
      <c r="C575" s="21"/>
      <c r="F575" s="21"/>
      <c r="J575" s="21"/>
      <c r="K575" s="22"/>
    </row>
    <row r="576" spans="3:11" x14ac:dyDescent="0.25">
      <c r="C576" s="21"/>
      <c r="F576" s="21"/>
      <c r="J576" s="21"/>
      <c r="K576" s="22"/>
    </row>
    <row r="577" spans="3:11" x14ac:dyDescent="0.25">
      <c r="C577" s="21"/>
      <c r="F577" s="21"/>
      <c r="J577" s="21"/>
      <c r="K577" s="22"/>
    </row>
    <row r="578" spans="3:11" x14ac:dyDescent="0.25">
      <c r="C578" s="21"/>
      <c r="F578" s="21"/>
      <c r="J578" s="21"/>
      <c r="K578" s="22"/>
    </row>
    <row r="579" spans="3:11" x14ac:dyDescent="0.25">
      <c r="C579" s="21"/>
      <c r="F579" s="21"/>
      <c r="J579" s="21"/>
      <c r="K579" s="22"/>
    </row>
    <row r="580" spans="3:11" x14ac:dyDescent="0.25">
      <c r="C580" s="21"/>
      <c r="F580" s="21"/>
      <c r="J580" s="21"/>
      <c r="K580" s="22"/>
    </row>
    <row r="581" spans="3:11" x14ac:dyDescent="0.25">
      <c r="C581" s="21"/>
      <c r="F581" s="21"/>
      <c r="J581" s="21"/>
      <c r="K581" s="22"/>
    </row>
    <row r="582" spans="3:11" x14ac:dyDescent="0.25">
      <c r="C582" s="21"/>
      <c r="F582" s="21"/>
      <c r="J582" s="21"/>
      <c r="K582" s="22"/>
    </row>
    <row r="583" spans="3:11" x14ac:dyDescent="0.25">
      <c r="C583" s="21"/>
      <c r="F583" s="21"/>
      <c r="J583" s="21"/>
      <c r="K583" s="22"/>
    </row>
    <row r="584" spans="3:11" x14ac:dyDescent="0.25">
      <c r="C584" s="21"/>
      <c r="F584" s="21"/>
      <c r="J584" s="21"/>
      <c r="K584" s="22"/>
    </row>
    <row r="585" spans="3:11" x14ac:dyDescent="0.25">
      <c r="C585" s="21"/>
      <c r="F585" s="21"/>
      <c r="J585" s="21"/>
      <c r="K585" s="22"/>
    </row>
    <row r="586" spans="3:11" x14ac:dyDescent="0.25">
      <c r="C586" s="21"/>
      <c r="F586" s="21"/>
      <c r="J586" s="21"/>
      <c r="K586" s="22"/>
    </row>
    <row r="587" spans="3:11" x14ac:dyDescent="0.25">
      <c r="C587" s="21"/>
      <c r="F587" s="21"/>
      <c r="J587" s="21"/>
      <c r="K587" s="22"/>
    </row>
    <row r="588" spans="3:11" x14ac:dyDescent="0.25">
      <c r="C588" s="21"/>
      <c r="F588" s="21"/>
      <c r="J588" s="21"/>
      <c r="K588" s="22"/>
    </row>
    <row r="589" spans="3:11" x14ac:dyDescent="0.25">
      <c r="C589" s="21"/>
      <c r="F589" s="21"/>
      <c r="J589" s="21"/>
      <c r="K589" s="22"/>
    </row>
    <row r="590" spans="3:11" x14ac:dyDescent="0.25">
      <c r="C590" s="21"/>
      <c r="F590" s="21"/>
      <c r="J590" s="21"/>
      <c r="K590" s="22"/>
    </row>
    <row r="591" spans="3:11" x14ac:dyDescent="0.25">
      <c r="C591" s="21"/>
      <c r="F591" s="21"/>
      <c r="J591" s="21"/>
      <c r="K591" s="22"/>
    </row>
    <row r="592" spans="3:11" x14ac:dyDescent="0.25">
      <c r="C592" s="21"/>
      <c r="F592" s="21"/>
      <c r="J592" s="21"/>
      <c r="K592" s="22"/>
    </row>
    <row r="593" spans="3:11" x14ac:dyDescent="0.25">
      <c r="C593" s="21"/>
      <c r="F593" s="21"/>
      <c r="J593" s="21"/>
      <c r="K593" s="22"/>
    </row>
    <row r="594" spans="3:11" x14ac:dyDescent="0.25">
      <c r="C594" s="21"/>
      <c r="F594" s="21"/>
      <c r="J594" s="21"/>
      <c r="K594" s="22"/>
    </row>
    <row r="595" spans="3:11" x14ac:dyDescent="0.25">
      <c r="C595" s="21"/>
      <c r="F595" s="21"/>
      <c r="J595" s="21"/>
      <c r="K595" s="22"/>
    </row>
    <row r="596" spans="3:11" x14ac:dyDescent="0.25">
      <c r="C596" s="21"/>
      <c r="F596" s="21"/>
      <c r="J596" s="21"/>
      <c r="K596" s="22"/>
    </row>
    <row r="597" spans="3:11" x14ac:dyDescent="0.25">
      <c r="C597" s="21"/>
      <c r="F597" s="21"/>
      <c r="J597" s="21"/>
      <c r="K597" s="22"/>
    </row>
    <row r="598" spans="3:11" x14ac:dyDescent="0.25">
      <c r="C598" s="21"/>
      <c r="F598" s="21"/>
      <c r="J598" s="21"/>
      <c r="K598" s="22"/>
    </row>
    <row r="599" spans="3:11" x14ac:dyDescent="0.25">
      <c r="C599" s="21"/>
      <c r="F599" s="21"/>
      <c r="J599" s="21"/>
      <c r="K599" s="22"/>
    </row>
    <row r="600" spans="3:11" x14ac:dyDescent="0.25">
      <c r="C600" s="21"/>
      <c r="F600" s="21"/>
      <c r="J600" s="21"/>
      <c r="K600" s="22"/>
    </row>
    <row r="601" spans="3:11" x14ac:dyDescent="0.25">
      <c r="C601" s="21"/>
      <c r="F601" s="21"/>
      <c r="J601" s="21"/>
      <c r="K601" s="22"/>
    </row>
    <row r="602" spans="3:11" x14ac:dyDescent="0.25">
      <c r="C602" s="21"/>
      <c r="F602" s="21"/>
      <c r="J602" s="21"/>
      <c r="K602" s="22"/>
    </row>
    <row r="603" spans="3:11" x14ac:dyDescent="0.25">
      <c r="C603" s="21"/>
      <c r="F603" s="21"/>
      <c r="J603" s="21"/>
      <c r="K603" s="22"/>
    </row>
    <row r="604" spans="3:11" x14ac:dyDescent="0.25">
      <c r="C604" s="21"/>
      <c r="F604" s="21"/>
      <c r="J604" s="21"/>
      <c r="K604" s="22"/>
    </row>
    <row r="605" spans="3:11" x14ac:dyDescent="0.25">
      <c r="C605" s="21"/>
      <c r="F605" s="21"/>
      <c r="J605" s="21"/>
      <c r="K605" s="22"/>
    </row>
    <row r="606" spans="3:11" x14ac:dyDescent="0.25">
      <c r="C606" s="21"/>
      <c r="F606" s="21"/>
      <c r="J606" s="21"/>
      <c r="K606" s="22"/>
    </row>
    <row r="607" spans="3:11" x14ac:dyDescent="0.25">
      <c r="C607" s="21"/>
      <c r="F607" s="21"/>
      <c r="J607" s="21"/>
      <c r="K607" s="22"/>
    </row>
    <row r="608" spans="3:11" x14ac:dyDescent="0.25">
      <c r="C608" s="21"/>
      <c r="F608" s="21"/>
      <c r="J608" s="21"/>
      <c r="K608" s="22"/>
    </row>
    <row r="609" spans="3:11" x14ac:dyDescent="0.25">
      <c r="C609" s="21"/>
      <c r="F609" s="21"/>
      <c r="J609" s="21"/>
      <c r="K609" s="22"/>
    </row>
    <row r="610" spans="3:11" x14ac:dyDescent="0.25">
      <c r="C610" s="21"/>
      <c r="F610" s="21"/>
      <c r="J610" s="21"/>
      <c r="K610" s="22"/>
    </row>
    <row r="611" spans="3:11" x14ac:dyDescent="0.25">
      <c r="C611" s="21"/>
      <c r="F611" s="21"/>
      <c r="J611" s="21"/>
      <c r="K611" s="22"/>
    </row>
    <row r="612" spans="3:11" x14ac:dyDescent="0.25">
      <c r="C612" s="21"/>
      <c r="F612" s="21"/>
      <c r="J612" s="21"/>
      <c r="K612" s="22"/>
    </row>
    <row r="613" spans="3:11" x14ac:dyDescent="0.25">
      <c r="C613" s="21"/>
      <c r="F613" s="21"/>
      <c r="J613" s="21"/>
      <c r="K613" s="22"/>
    </row>
    <row r="614" spans="3:11" x14ac:dyDescent="0.25">
      <c r="C614" s="21"/>
      <c r="F614" s="21"/>
      <c r="J614" s="21"/>
      <c r="K614" s="22"/>
    </row>
    <row r="615" spans="3:11" x14ac:dyDescent="0.25">
      <c r="C615" s="21"/>
      <c r="F615" s="21"/>
      <c r="J615" s="21"/>
      <c r="K615" s="22"/>
    </row>
    <row r="616" spans="3:11" x14ac:dyDescent="0.25">
      <c r="C616" s="21"/>
      <c r="F616" s="21"/>
      <c r="J616" s="21"/>
      <c r="K616" s="22"/>
    </row>
    <row r="617" spans="3:11" x14ac:dyDescent="0.25">
      <c r="C617" s="21"/>
      <c r="F617" s="21"/>
      <c r="J617" s="21"/>
      <c r="K617" s="22"/>
    </row>
    <row r="618" spans="3:11" x14ac:dyDescent="0.25">
      <c r="C618" s="21"/>
      <c r="F618" s="21"/>
      <c r="J618" s="21"/>
      <c r="K618" s="22"/>
    </row>
    <row r="619" spans="3:11" x14ac:dyDescent="0.25">
      <c r="C619" s="21"/>
      <c r="F619" s="21"/>
      <c r="J619" s="21"/>
      <c r="K619" s="22"/>
    </row>
    <row r="620" spans="3:11" x14ac:dyDescent="0.25">
      <c r="C620" s="21"/>
      <c r="F620" s="21"/>
      <c r="J620" s="21"/>
      <c r="K620" s="22"/>
    </row>
    <row r="621" spans="3:11" x14ac:dyDescent="0.25">
      <c r="C621" s="21"/>
      <c r="F621" s="21"/>
      <c r="J621" s="21"/>
      <c r="K621" s="22"/>
    </row>
    <row r="622" spans="3:11" x14ac:dyDescent="0.25">
      <c r="C622" s="21"/>
      <c r="F622" s="21"/>
      <c r="J622" s="21"/>
      <c r="K622" s="22"/>
    </row>
    <row r="623" spans="3:11" x14ac:dyDescent="0.25">
      <c r="C623" s="21"/>
      <c r="F623" s="21"/>
      <c r="J623" s="21"/>
      <c r="K623" s="22"/>
    </row>
    <row r="624" spans="3:11" x14ac:dyDescent="0.25">
      <c r="C624" s="21"/>
      <c r="F624" s="21"/>
      <c r="J624" s="21"/>
      <c r="K624" s="22"/>
    </row>
    <row r="625" spans="3:11" x14ac:dyDescent="0.25">
      <c r="C625" s="21"/>
      <c r="F625" s="21"/>
      <c r="J625" s="21"/>
      <c r="K625" s="22"/>
    </row>
    <row r="626" spans="3:11" x14ac:dyDescent="0.25">
      <c r="C626" s="21"/>
      <c r="F626" s="21"/>
      <c r="J626" s="21"/>
      <c r="K626" s="22"/>
    </row>
    <row r="627" spans="3:11" x14ac:dyDescent="0.25">
      <c r="C627" s="21"/>
      <c r="F627" s="21"/>
      <c r="J627" s="21"/>
      <c r="K627" s="22"/>
    </row>
    <row r="628" spans="3:11" x14ac:dyDescent="0.25">
      <c r="C628" s="21"/>
      <c r="F628" s="21"/>
      <c r="J628" s="21"/>
      <c r="K628" s="22"/>
    </row>
    <row r="629" spans="3:11" x14ac:dyDescent="0.25">
      <c r="C629" s="21"/>
      <c r="F629" s="21"/>
      <c r="J629" s="21"/>
      <c r="K629" s="22"/>
    </row>
    <row r="630" spans="3:11" x14ac:dyDescent="0.25">
      <c r="C630" s="21"/>
      <c r="F630" s="21"/>
      <c r="J630" s="21"/>
      <c r="K630" s="22"/>
    </row>
    <row r="631" spans="3:11" x14ac:dyDescent="0.25">
      <c r="C631" s="21"/>
      <c r="F631" s="21"/>
      <c r="J631" s="21"/>
      <c r="K631" s="22"/>
    </row>
    <row r="632" spans="3:11" x14ac:dyDescent="0.25">
      <c r="C632" s="21"/>
      <c r="F632" s="21"/>
      <c r="J632" s="21"/>
      <c r="K632" s="22"/>
    </row>
    <row r="633" spans="3:11" x14ac:dyDescent="0.25">
      <c r="C633" s="21"/>
      <c r="F633" s="21"/>
      <c r="J633" s="21"/>
      <c r="K633" s="22"/>
    </row>
    <row r="634" spans="3:11" x14ac:dyDescent="0.25">
      <c r="C634" s="21"/>
      <c r="F634" s="21"/>
      <c r="J634" s="21"/>
      <c r="K634" s="22"/>
    </row>
    <row r="635" spans="3:11" x14ac:dyDescent="0.25">
      <c r="C635" s="21"/>
      <c r="F635" s="21"/>
      <c r="J635" s="21"/>
      <c r="K635" s="22"/>
    </row>
    <row r="636" spans="3:11" x14ac:dyDescent="0.25">
      <c r="C636" s="21"/>
      <c r="F636" s="21"/>
      <c r="J636" s="21"/>
      <c r="K636" s="22"/>
    </row>
    <row r="637" spans="3:11" x14ac:dyDescent="0.25">
      <c r="C637" s="21"/>
      <c r="F637" s="21"/>
      <c r="J637" s="21"/>
      <c r="K637" s="22"/>
    </row>
    <row r="638" spans="3:11" x14ac:dyDescent="0.25">
      <c r="C638" s="21"/>
      <c r="F638" s="21"/>
      <c r="J638" s="21"/>
      <c r="K638" s="22"/>
    </row>
    <row r="639" spans="3:11" x14ac:dyDescent="0.25">
      <c r="C639" s="21"/>
      <c r="F639" s="21"/>
      <c r="J639" s="21"/>
      <c r="K639" s="22"/>
    </row>
    <row r="640" spans="3:11" x14ac:dyDescent="0.25">
      <c r="C640" s="21"/>
      <c r="F640" s="21"/>
      <c r="J640" s="21"/>
      <c r="K640" s="22"/>
    </row>
    <row r="641" spans="3:11" x14ac:dyDescent="0.25">
      <c r="C641" s="21"/>
      <c r="F641" s="21"/>
      <c r="J641" s="21"/>
      <c r="K641" s="22"/>
    </row>
    <row r="642" spans="3:11" x14ac:dyDescent="0.25">
      <c r="C642" s="21"/>
      <c r="F642" s="21"/>
      <c r="J642" s="21"/>
      <c r="K642" s="22"/>
    </row>
    <row r="643" spans="3:11" x14ac:dyDescent="0.25">
      <c r="C643" s="21"/>
      <c r="F643" s="21"/>
      <c r="J643" s="21"/>
      <c r="K643" s="22"/>
    </row>
    <row r="644" spans="3:11" x14ac:dyDescent="0.25">
      <c r="C644" s="21"/>
      <c r="F644" s="21"/>
      <c r="J644" s="21"/>
      <c r="K644" s="22"/>
    </row>
    <row r="645" spans="3:11" x14ac:dyDescent="0.25">
      <c r="C645" s="21"/>
      <c r="F645" s="21"/>
      <c r="J645" s="21"/>
      <c r="K645" s="22"/>
    </row>
  </sheetData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772"/>
  <sheetViews>
    <sheetView topLeftCell="A10" workbookViewId="0">
      <selection activeCell="C10" sqref="C10"/>
    </sheetView>
  </sheetViews>
  <sheetFormatPr defaultRowHeight="15" x14ac:dyDescent="0.25"/>
  <cols>
    <col min="1" max="1" width="11.42578125" customWidth="1"/>
    <col min="2" max="2" width="18.7109375" customWidth="1"/>
    <col min="3" max="3" width="54.42578125" customWidth="1"/>
    <col min="4" max="7" width="20.7109375" customWidth="1"/>
  </cols>
  <sheetData>
    <row r="1" spans="1:7" ht="31.5" x14ac:dyDescent="0.5">
      <c r="A1" s="14" t="s">
        <v>10</v>
      </c>
    </row>
    <row r="2" spans="1:7" ht="15" customHeight="1" x14ac:dyDescent="0.25"/>
    <row r="3" spans="1:7" ht="15" customHeight="1" x14ac:dyDescent="0.25"/>
    <row r="4" spans="1:7" ht="18.75" x14ac:dyDescent="0.25">
      <c r="A4" s="18" t="s">
        <v>8</v>
      </c>
      <c r="B4" s="18" t="s">
        <v>4</v>
      </c>
      <c r="C4" s="18" t="s">
        <v>11</v>
      </c>
      <c r="D4" s="18" t="s">
        <v>12</v>
      </c>
      <c r="E4" s="18" t="s">
        <v>13</v>
      </c>
      <c r="F4" s="18" t="s">
        <v>14</v>
      </c>
      <c r="G4" s="19" t="s">
        <v>15</v>
      </c>
    </row>
    <row r="5" spans="1:7" ht="18.75" x14ac:dyDescent="0.25">
      <c r="A5" s="15">
        <v>2013</v>
      </c>
      <c r="B5" s="15" t="s">
        <v>5</v>
      </c>
      <c r="C5" s="17" t="s">
        <v>16</v>
      </c>
      <c r="D5" s="15">
        <v>110</v>
      </c>
      <c r="E5" s="15">
        <v>90</v>
      </c>
      <c r="F5" s="15">
        <v>85</v>
      </c>
      <c r="G5" s="16">
        <v>0.94444444444444442</v>
      </c>
    </row>
    <row r="6" spans="1:7" ht="18.75" x14ac:dyDescent="0.25">
      <c r="A6" s="15">
        <v>2014</v>
      </c>
      <c r="B6" s="15" t="s">
        <v>5</v>
      </c>
      <c r="C6" s="17" t="s">
        <v>16</v>
      </c>
      <c r="D6" s="15">
        <v>113</v>
      </c>
      <c r="E6" s="15">
        <v>112</v>
      </c>
      <c r="F6" s="15">
        <v>90</v>
      </c>
      <c r="G6" s="16">
        <v>0.8035714285714286</v>
      </c>
    </row>
    <row r="7" spans="1:7" ht="18.75" x14ac:dyDescent="0.25">
      <c r="A7" s="15">
        <v>2015</v>
      </c>
      <c r="B7" s="15" t="s">
        <v>5</v>
      </c>
      <c r="C7" s="17" t="s">
        <v>16</v>
      </c>
      <c r="D7" s="15">
        <v>111</v>
      </c>
      <c r="E7" s="15">
        <v>109</v>
      </c>
      <c r="F7" s="15">
        <v>105</v>
      </c>
      <c r="G7" s="16">
        <v>0.96330275229357798</v>
      </c>
    </row>
    <row r="8" spans="1:7" ht="18.75" x14ac:dyDescent="0.25">
      <c r="A8" s="15">
        <v>2016</v>
      </c>
      <c r="B8" s="15" t="s">
        <v>5</v>
      </c>
      <c r="C8" s="17" t="s">
        <v>16</v>
      </c>
      <c r="D8" s="15">
        <v>112</v>
      </c>
      <c r="E8" s="15">
        <v>108</v>
      </c>
      <c r="F8" s="15">
        <v>100</v>
      </c>
      <c r="G8" s="16">
        <v>0.92592592592592593</v>
      </c>
    </row>
    <row r="9" spans="1:7" ht="18.75" x14ac:dyDescent="0.25">
      <c r="A9" s="15">
        <v>2017</v>
      </c>
      <c r="B9" s="15" t="s">
        <v>5</v>
      </c>
      <c r="C9" s="17" t="s">
        <v>16</v>
      </c>
      <c r="D9" s="15">
        <v>110</v>
      </c>
      <c r="E9" s="15">
        <v>95</v>
      </c>
      <c r="F9" s="15">
        <v>89</v>
      </c>
      <c r="G9" s="16">
        <v>0.93684210526315792</v>
      </c>
    </row>
    <row r="10" spans="1:7" ht="18.75" x14ac:dyDescent="0.25">
      <c r="A10" s="15">
        <v>2018</v>
      </c>
      <c r="B10" s="15" t="s">
        <v>5</v>
      </c>
      <c r="C10" s="17" t="s">
        <v>16</v>
      </c>
      <c r="D10" s="15">
        <v>114</v>
      </c>
      <c r="E10" s="15">
        <v>93</v>
      </c>
      <c r="F10" s="15">
        <v>81</v>
      </c>
      <c r="G10" s="16">
        <v>0.87096774193548387</v>
      </c>
    </row>
    <row r="11" spans="1:7" ht="18.75" x14ac:dyDescent="0.25">
      <c r="A11" s="15">
        <v>2019</v>
      </c>
      <c r="B11" s="15" t="s">
        <v>5</v>
      </c>
      <c r="C11" s="17" t="s">
        <v>16</v>
      </c>
      <c r="D11" s="15">
        <v>108</v>
      </c>
      <c r="E11" s="15">
        <v>105</v>
      </c>
      <c r="F11" s="15">
        <v>93</v>
      </c>
      <c r="G11" s="16">
        <v>0.88571428571428568</v>
      </c>
    </row>
    <row r="12" spans="1:7" ht="18.75" x14ac:dyDescent="0.25">
      <c r="A12" s="15">
        <v>2020</v>
      </c>
      <c r="B12" s="15" t="s">
        <v>5</v>
      </c>
      <c r="C12" s="17" t="s">
        <v>16</v>
      </c>
      <c r="D12" s="15">
        <v>111</v>
      </c>
      <c r="E12" s="15">
        <v>108</v>
      </c>
      <c r="F12" s="15">
        <v>95</v>
      </c>
      <c r="G12" s="16">
        <v>0.87962962962962965</v>
      </c>
    </row>
    <row r="13" spans="1:7" ht="18.75" x14ac:dyDescent="0.25">
      <c r="A13" s="15">
        <v>2021</v>
      </c>
      <c r="B13" s="15" t="s">
        <v>5</v>
      </c>
      <c r="C13" s="17" t="s">
        <v>16</v>
      </c>
      <c r="D13" s="15">
        <v>111</v>
      </c>
      <c r="E13" s="15">
        <v>109</v>
      </c>
      <c r="F13" s="15">
        <v>90</v>
      </c>
      <c r="G13" s="16">
        <v>0.82568807339449546</v>
      </c>
    </row>
    <row r="14" spans="1:7" ht="18.75" x14ac:dyDescent="0.25">
      <c r="A14" s="15">
        <v>2022</v>
      </c>
      <c r="B14" s="15" t="s">
        <v>5</v>
      </c>
      <c r="C14" s="17" t="s">
        <v>16</v>
      </c>
      <c r="D14" s="15">
        <v>109</v>
      </c>
      <c r="E14" s="15">
        <v>107</v>
      </c>
      <c r="F14" s="15">
        <v>100</v>
      </c>
      <c r="G14" s="16">
        <v>0.93457943925233644</v>
      </c>
    </row>
    <row r="15" spans="1:7" x14ac:dyDescent="0.25">
      <c r="G15" s="13"/>
    </row>
    <row r="16" spans="1:7" x14ac:dyDescent="0.25">
      <c r="G16" s="13"/>
    </row>
    <row r="17" spans="7:7" x14ac:dyDescent="0.25">
      <c r="G17" s="13"/>
    </row>
    <row r="18" spans="7:7" x14ac:dyDescent="0.25">
      <c r="G18" s="13"/>
    </row>
    <row r="19" spans="7:7" x14ac:dyDescent="0.25">
      <c r="G19" s="13"/>
    </row>
    <row r="20" spans="7:7" x14ac:dyDescent="0.25">
      <c r="G20" s="13"/>
    </row>
    <row r="21" spans="7:7" x14ac:dyDescent="0.25">
      <c r="G21" s="13"/>
    </row>
    <row r="22" spans="7:7" x14ac:dyDescent="0.25">
      <c r="G22" s="13"/>
    </row>
    <row r="23" spans="7:7" x14ac:dyDescent="0.25">
      <c r="G23" s="13"/>
    </row>
    <row r="24" spans="7:7" x14ac:dyDescent="0.25">
      <c r="G24" s="13"/>
    </row>
    <row r="25" spans="7:7" x14ac:dyDescent="0.25">
      <c r="G25" s="13"/>
    </row>
    <row r="26" spans="7:7" x14ac:dyDescent="0.25">
      <c r="G26" s="13"/>
    </row>
    <row r="27" spans="7:7" x14ac:dyDescent="0.25">
      <c r="G27" s="13"/>
    </row>
    <row r="28" spans="7:7" x14ac:dyDescent="0.25">
      <c r="G28" s="13"/>
    </row>
    <row r="29" spans="7:7" x14ac:dyDescent="0.25">
      <c r="G29" s="13"/>
    </row>
    <row r="30" spans="7:7" x14ac:dyDescent="0.25">
      <c r="G30" s="13"/>
    </row>
    <row r="31" spans="7:7" x14ac:dyDescent="0.25">
      <c r="G31" s="13"/>
    </row>
    <row r="32" spans="7:7" x14ac:dyDescent="0.25">
      <c r="G32" s="13"/>
    </row>
    <row r="33" spans="7:7" x14ac:dyDescent="0.25">
      <c r="G33" s="13"/>
    </row>
    <row r="34" spans="7:7" x14ac:dyDescent="0.25">
      <c r="G34" s="13"/>
    </row>
    <row r="35" spans="7:7" x14ac:dyDescent="0.25">
      <c r="G35" s="13"/>
    </row>
    <row r="36" spans="7:7" x14ac:dyDescent="0.25">
      <c r="G36" s="13"/>
    </row>
    <row r="37" spans="7:7" x14ac:dyDescent="0.25">
      <c r="G37" s="13"/>
    </row>
    <row r="38" spans="7:7" x14ac:dyDescent="0.25">
      <c r="G38" s="13"/>
    </row>
    <row r="39" spans="7:7" x14ac:dyDescent="0.25">
      <c r="G39" s="13"/>
    </row>
    <row r="40" spans="7:7" x14ac:dyDescent="0.25">
      <c r="G40" s="13"/>
    </row>
    <row r="41" spans="7:7" x14ac:dyDescent="0.25">
      <c r="G41" s="13"/>
    </row>
    <row r="42" spans="7:7" x14ac:dyDescent="0.25">
      <c r="G42" s="13"/>
    </row>
    <row r="43" spans="7:7" x14ac:dyDescent="0.25">
      <c r="G43" s="13"/>
    </row>
    <row r="44" spans="7:7" x14ac:dyDescent="0.25">
      <c r="G44" s="13"/>
    </row>
    <row r="45" spans="7:7" x14ac:dyDescent="0.25">
      <c r="G45" s="13"/>
    </row>
    <row r="46" spans="7:7" x14ac:dyDescent="0.25">
      <c r="G46" s="13"/>
    </row>
    <row r="47" spans="7:7" x14ac:dyDescent="0.25">
      <c r="G47" s="13"/>
    </row>
    <row r="48" spans="7:7" x14ac:dyDescent="0.25">
      <c r="G48" s="13"/>
    </row>
    <row r="49" spans="7:7" x14ac:dyDescent="0.25">
      <c r="G49" s="13"/>
    </row>
    <row r="50" spans="7:7" x14ac:dyDescent="0.25">
      <c r="G50" s="13"/>
    </row>
    <row r="51" spans="7:7" x14ac:dyDescent="0.25">
      <c r="G51" s="13"/>
    </row>
    <row r="52" spans="7:7" x14ac:dyDescent="0.25">
      <c r="G52" s="13"/>
    </row>
    <row r="53" spans="7:7" x14ac:dyDescent="0.25">
      <c r="G53" s="13"/>
    </row>
    <row r="54" spans="7:7" x14ac:dyDescent="0.25">
      <c r="G54" s="13"/>
    </row>
    <row r="55" spans="7:7" x14ac:dyDescent="0.25">
      <c r="G55" s="13"/>
    </row>
    <row r="56" spans="7:7" x14ac:dyDescent="0.25">
      <c r="G56" s="13"/>
    </row>
    <row r="57" spans="7:7" x14ac:dyDescent="0.25">
      <c r="G57" s="13"/>
    </row>
    <row r="58" spans="7:7" x14ac:dyDescent="0.25">
      <c r="G58" s="13"/>
    </row>
    <row r="59" spans="7:7" x14ac:dyDescent="0.25">
      <c r="G59" s="13"/>
    </row>
    <row r="60" spans="7:7" x14ac:dyDescent="0.25">
      <c r="G60" s="13"/>
    </row>
    <row r="61" spans="7:7" x14ac:dyDescent="0.25">
      <c r="G61" s="13"/>
    </row>
    <row r="62" spans="7:7" x14ac:dyDescent="0.25">
      <c r="G62" s="13"/>
    </row>
    <row r="63" spans="7:7" x14ac:dyDescent="0.25">
      <c r="G63" s="13"/>
    </row>
    <row r="64" spans="7:7" x14ac:dyDescent="0.25">
      <c r="G64" s="13"/>
    </row>
    <row r="65" spans="7:7" x14ac:dyDescent="0.25">
      <c r="G65" s="13"/>
    </row>
    <row r="66" spans="7:7" x14ac:dyDescent="0.25">
      <c r="G66" s="13"/>
    </row>
    <row r="67" spans="7:7" x14ac:dyDescent="0.25">
      <c r="G67" s="13"/>
    </row>
    <row r="68" spans="7:7" x14ac:dyDescent="0.25">
      <c r="G68" s="13"/>
    </row>
    <row r="69" spans="7:7" x14ac:dyDescent="0.25">
      <c r="G69" s="13"/>
    </row>
    <row r="70" spans="7:7" x14ac:dyDescent="0.25">
      <c r="G70" s="13"/>
    </row>
    <row r="71" spans="7:7" x14ac:dyDescent="0.25">
      <c r="G71" s="13"/>
    </row>
    <row r="72" spans="7:7" x14ac:dyDescent="0.25">
      <c r="G72" s="13"/>
    </row>
    <row r="73" spans="7:7" x14ac:dyDescent="0.25">
      <c r="G73" s="13"/>
    </row>
    <row r="74" spans="7:7" x14ac:dyDescent="0.25">
      <c r="G74" s="13"/>
    </row>
    <row r="75" spans="7:7" x14ac:dyDescent="0.25">
      <c r="G75" s="13"/>
    </row>
    <row r="76" spans="7:7" x14ac:dyDescent="0.25">
      <c r="G76" s="13"/>
    </row>
    <row r="77" spans="7:7" x14ac:dyDescent="0.25">
      <c r="G77" s="13"/>
    </row>
    <row r="78" spans="7:7" x14ac:dyDescent="0.25">
      <c r="G78" s="13"/>
    </row>
    <row r="79" spans="7:7" x14ac:dyDescent="0.25">
      <c r="G79" s="13"/>
    </row>
    <row r="80" spans="7:7" x14ac:dyDescent="0.25">
      <c r="G80" s="13"/>
    </row>
    <row r="81" spans="7:7" x14ac:dyDescent="0.25">
      <c r="G81" s="13"/>
    </row>
    <row r="82" spans="7:7" x14ac:dyDescent="0.25">
      <c r="G82" s="13"/>
    </row>
    <row r="83" spans="7:7" x14ac:dyDescent="0.25">
      <c r="G83" s="13"/>
    </row>
    <row r="84" spans="7:7" x14ac:dyDescent="0.25">
      <c r="G84" s="13"/>
    </row>
    <row r="85" spans="7:7" x14ac:dyDescent="0.25">
      <c r="G85" s="13"/>
    </row>
    <row r="86" spans="7:7" x14ac:dyDescent="0.25">
      <c r="G86" s="13"/>
    </row>
    <row r="87" spans="7:7" x14ac:dyDescent="0.25">
      <c r="G87" s="13"/>
    </row>
    <row r="88" spans="7:7" x14ac:dyDescent="0.25">
      <c r="G88" s="13"/>
    </row>
    <row r="89" spans="7:7" x14ac:dyDescent="0.25">
      <c r="G89" s="13"/>
    </row>
    <row r="90" spans="7:7" x14ac:dyDescent="0.25">
      <c r="G90" s="13"/>
    </row>
    <row r="91" spans="7:7" x14ac:dyDescent="0.25">
      <c r="G91" s="13"/>
    </row>
    <row r="92" spans="7:7" x14ac:dyDescent="0.25">
      <c r="G92" s="13"/>
    </row>
    <row r="93" spans="7:7" x14ac:dyDescent="0.25">
      <c r="G93" s="13"/>
    </row>
    <row r="94" spans="7:7" x14ac:dyDescent="0.25">
      <c r="G94" s="13"/>
    </row>
    <row r="95" spans="7:7" x14ac:dyDescent="0.25">
      <c r="G95" s="13"/>
    </row>
    <row r="96" spans="7:7" x14ac:dyDescent="0.25">
      <c r="G96" s="13"/>
    </row>
    <row r="97" spans="7:7" x14ac:dyDescent="0.25">
      <c r="G97" s="13"/>
    </row>
    <row r="98" spans="7:7" x14ac:dyDescent="0.25">
      <c r="G98" s="13"/>
    </row>
    <row r="99" spans="7:7" x14ac:dyDescent="0.25">
      <c r="G99" s="13"/>
    </row>
    <row r="100" spans="7:7" x14ac:dyDescent="0.25">
      <c r="G100" s="13"/>
    </row>
    <row r="101" spans="7:7" x14ac:dyDescent="0.25">
      <c r="G101" s="13"/>
    </row>
    <row r="102" spans="7:7" x14ac:dyDescent="0.25">
      <c r="G102" s="13"/>
    </row>
    <row r="103" spans="7:7" x14ac:dyDescent="0.25">
      <c r="G103" s="13"/>
    </row>
    <row r="104" spans="7:7" x14ac:dyDescent="0.25">
      <c r="G104" s="13"/>
    </row>
    <row r="105" spans="7:7" x14ac:dyDescent="0.25">
      <c r="G105" s="13"/>
    </row>
    <row r="106" spans="7:7" x14ac:dyDescent="0.25">
      <c r="G106" s="13"/>
    </row>
    <row r="107" spans="7:7" x14ac:dyDescent="0.25">
      <c r="G107" s="13"/>
    </row>
    <row r="108" spans="7:7" x14ac:dyDescent="0.25">
      <c r="G108" s="13"/>
    </row>
    <row r="109" spans="7:7" x14ac:dyDescent="0.25">
      <c r="G109" s="13"/>
    </row>
    <row r="110" spans="7:7" x14ac:dyDescent="0.25">
      <c r="G110" s="13"/>
    </row>
    <row r="111" spans="7:7" x14ac:dyDescent="0.25">
      <c r="G111" s="13"/>
    </row>
    <row r="112" spans="7:7" x14ac:dyDescent="0.25">
      <c r="G112" s="13"/>
    </row>
    <row r="113" spans="7:7" x14ac:dyDescent="0.25">
      <c r="G113" s="13"/>
    </row>
    <row r="114" spans="7:7" x14ac:dyDescent="0.25">
      <c r="G114" s="13"/>
    </row>
    <row r="115" spans="7:7" x14ac:dyDescent="0.25">
      <c r="G115" s="13"/>
    </row>
    <row r="116" spans="7:7" x14ac:dyDescent="0.25">
      <c r="G116" s="13"/>
    </row>
    <row r="117" spans="7:7" x14ac:dyDescent="0.25">
      <c r="G117" s="13"/>
    </row>
    <row r="118" spans="7:7" x14ac:dyDescent="0.25">
      <c r="G118" s="13"/>
    </row>
    <row r="119" spans="7:7" x14ac:dyDescent="0.25">
      <c r="G119" s="13"/>
    </row>
    <row r="120" spans="7:7" x14ac:dyDescent="0.25">
      <c r="G120" s="13"/>
    </row>
    <row r="121" spans="7:7" x14ac:dyDescent="0.25">
      <c r="G121" s="13"/>
    </row>
    <row r="122" spans="7:7" x14ac:dyDescent="0.25">
      <c r="G122" s="13"/>
    </row>
    <row r="123" spans="7:7" x14ac:dyDescent="0.25">
      <c r="G123" s="13"/>
    </row>
    <row r="124" spans="7:7" x14ac:dyDescent="0.25">
      <c r="G124" s="13"/>
    </row>
    <row r="125" spans="7:7" x14ac:dyDescent="0.25">
      <c r="G125" s="13"/>
    </row>
    <row r="126" spans="7:7" x14ac:dyDescent="0.25">
      <c r="G126" s="13"/>
    </row>
    <row r="127" spans="7:7" x14ac:dyDescent="0.25">
      <c r="G127" s="13"/>
    </row>
    <row r="128" spans="7:7" x14ac:dyDescent="0.25">
      <c r="G128" s="13"/>
    </row>
    <row r="129" spans="7:7" x14ac:dyDescent="0.25">
      <c r="G129" s="13"/>
    </row>
    <row r="130" spans="7:7" x14ac:dyDescent="0.25">
      <c r="G130" s="13"/>
    </row>
    <row r="131" spans="7:7" x14ac:dyDescent="0.25">
      <c r="G131" s="13"/>
    </row>
    <row r="132" spans="7:7" x14ac:dyDescent="0.25">
      <c r="G132" s="13"/>
    </row>
    <row r="133" spans="7:7" x14ac:dyDescent="0.25">
      <c r="G133" s="13"/>
    </row>
    <row r="134" spans="7:7" x14ac:dyDescent="0.25">
      <c r="G134" s="13"/>
    </row>
    <row r="135" spans="7:7" x14ac:dyDescent="0.25">
      <c r="G135" s="13"/>
    </row>
    <row r="136" spans="7:7" x14ac:dyDescent="0.25">
      <c r="G136" s="13"/>
    </row>
    <row r="137" spans="7:7" x14ac:dyDescent="0.25">
      <c r="G137" s="13"/>
    </row>
    <row r="138" spans="7:7" x14ac:dyDescent="0.25">
      <c r="G138" s="13"/>
    </row>
    <row r="139" spans="7:7" x14ac:dyDescent="0.25">
      <c r="G139" s="13"/>
    </row>
    <row r="140" spans="7:7" x14ac:dyDescent="0.25">
      <c r="G140" s="13"/>
    </row>
    <row r="141" spans="7:7" x14ac:dyDescent="0.25">
      <c r="G141" s="13"/>
    </row>
    <row r="142" spans="7:7" x14ac:dyDescent="0.25">
      <c r="G142" s="13"/>
    </row>
    <row r="143" spans="7:7" x14ac:dyDescent="0.25">
      <c r="G143" s="13"/>
    </row>
    <row r="144" spans="7:7" x14ac:dyDescent="0.25">
      <c r="G144" s="13"/>
    </row>
    <row r="145" spans="7:7" x14ac:dyDescent="0.25">
      <c r="G145" s="13"/>
    </row>
    <row r="146" spans="7:7" x14ac:dyDescent="0.25">
      <c r="G146" s="13"/>
    </row>
    <row r="147" spans="7:7" x14ac:dyDescent="0.25">
      <c r="G147" s="13"/>
    </row>
    <row r="148" spans="7:7" x14ac:dyDescent="0.25">
      <c r="G148" s="13"/>
    </row>
    <row r="149" spans="7:7" x14ac:dyDescent="0.25">
      <c r="G149" s="13"/>
    </row>
    <row r="150" spans="7:7" x14ac:dyDescent="0.25">
      <c r="G150" s="13"/>
    </row>
    <row r="151" spans="7:7" x14ac:dyDescent="0.25">
      <c r="G151" s="13"/>
    </row>
    <row r="152" spans="7:7" x14ac:dyDescent="0.25">
      <c r="G152" s="13"/>
    </row>
    <row r="153" spans="7:7" x14ac:dyDescent="0.25">
      <c r="G153" s="13"/>
    </row>
    <row r="154" spans="7:7" x14ac:dyDescent="0.25">
      <c r="G154" s="13"/>
    </row>
    <row r="155" spans="7:7" x14ac:dyDescent="0.25">
      <c r="G155" s="13"/>
    </row>
    <row r="156" spans="7:7" x14ac:dyDescent="0.25">
      <c r="G156" s="13"/>
    </row>
    <row r="157" spans="7:7" x14ac:dyDescent="0.25">
      <c r="G157" s="13"/>
    </row>
    <row r="158" spans="7:7" x14ac:dyDescent="0.25">
      <c r="G158" s="13"/>
    </row>
    <row r="159" spans="7:7" x14ac:dyDescent="0.25">
      <c r="G159" s="13"/>
    </row>
    <row r="160" spans="7:7" x14ac:dyDescent="0.25">
      <c r="G160" s="13"/>
    </row>
    <row r="161" spans="7:7" x14ac:dyDescent="0.25">
      <c r="G161" s="13"/>
    </row>
    <row r="162" spans="7:7" x14ac:dyDescent="0.25">
      <c r="G162" s="13"/>
    </row>
    <row r="163" spans="7:7" x14ac:dyDescent="0.25">
      <c r="G163" s="13"/>
    </row>
    <row r="164" spans="7:7" x14ac:dyDescent="0.25">
      <c r="G164" s="13"/>
    </row>
    <row r="165" spans="7:7" x14ac:dyDescent="0.25">
      <c r="G165" s="13"/>
    </row>
    <row r="166" spans="7:7" x14ac:dyDescent="0.25">
      <c r="G166" s="13"/>
    </row>
    <row r="167" spans="7:7" x14ac:dyDescent="0.25">
      <c r="G167" s="13"/>
    </row>
    <row r="168" spans="7:7" x14ac:dyDescent="0.25">
      <c r="G168" s="13"/>
    </row>
    <row r="169" spans="7:7" x14ac:dyDescent="0.25">
      <c r="G169" s="13"/>
    </row>
    <row r="170" spans="7:7" x14ac:dyDescent="0.25">
      <c r="G170" s="13"/>
    </row>
    <row r="171" spans="7:7" x14ac:dyDescent="0.25">
      <c r="G171" s="13"/>
    </row>
    <row r="172" spans="7:7" x14ac:dyDescent="0.25">
      <c r="G172" s="13"/>
    </row>
    <row r="173" spans="7:7" x14ac:dyDescent="0.25">
      <c r="G173" s="13"/>
    </row>
    <row r="174" spans="7:7" x14ac:dyDescent="0.25">
      <c r="G174" s="13"/>
    </row>
    <row r="175" spans="7:7" x14ac:dyDescent="0.25">
      <c r="G175" s="13"/>
    </row>
    <row r="176" spans="7:7" x14ac:dyDescent="0.25">
      <c r="G176" s="13"/>
    </row>
    <row r="177" spans="7:7" x14ac:dyDescent="0.25">
      <c r="G177" s="13"/>
    </row>
    <row r="178" spans="7:7" x14ac:dyDescent="0.25">
      <c r="G178" s="13"/>
    </row>
    <row r="179" spans="7:7" x14ac:dyDescent="0.25">
      <c r="G179" s="13"/>
    </row>
    <row r="180" spans="7:7" x14ac:dyDescent="0.25">
      <c r="G180" s="13"/>
    </row>
    <row r="181" spans="7:7" x14ac:dyDescent="0.25">
      <c r="G181" s="13"/>
    </row>
    <row r="182" spans="7:7" x14ac:dyDescent="0.25">
      <c r="G182" s="13"/>
    </row>
    <row r="183" spans="7:7" x14ac:dyDescent="0.25">
      <c r="G183" s="13"/>
    </row>
    <row r="184" spans="7:7" x14ac:dyDescent="0.25">
      <c r="G184" s="13"/>
    </row>
    <row r="185" spans="7:7" x14ac:dyDescent="0.25">
      <c r="G185" s="13"/>
    </row>
    <row r="186" spans="7:7" x14ac:dyDescent="0.25">
      <c r="G186" s="13"/>
    </row>
    <row r="187" spans="7:7" x14ac:dyDescent="0.25">
      <c r="G187" s="13"/>
    </row>
    <row r="188" spans="7:7" x14ac:dyDescent="0.25">
      <c r="G188" s="13"/>
    </row>
    <row r="189" spans="7:7" x14ac:dyDescent="0.25">
      <c r="G189" s="13"/>
    </row>
    <row r="190" spans="7:7" x14ac:dyDescent="0.25">
      <c r="G190" s="13"/>
    </row>
    <row r="191" spans="7:7" x14ac:dyDescent="0.25">
      <c r="G191" s="13"/>
    </row>
    <row r="192" spans="7:7" x14ac:dyDescent="0.25">
      <c r="G192" s="13"/>
    </row>
    <row r="193" spans="7:7" x14ac:dyDescent="0.25">
      <c r="G193" s="13"/>
    </row>
    <row r="194" spans="7:7" x14ac:dyDescent="0.25">
      <c r="G194" s="13"/>
    </row>
    <row r="195" spans="7:7" x14ac:dyDescent="0.25">
      <c r="G195" s="13"/>
    </row>
    <row r="196" spans="7:7" x14ac:dyDescent="0.25">
      <c r="G196" s="13"/>
    </row>
    <row r="197" spans="7:7" x14ac:dyDescent="0.25">
      <c r="G197" s="13"/>
    </row>
    <row r="198" spans="7:7" x14ac:dyDescent="0.25">
      <c r="G198" s="13"/>
    </row>
    <row r="199" spans="7:7" x14ac:dyDescent="0.25">
      <c r="G199" s="13"/>
    </row>
    <row r="200" spans="7:7" x14ac:dyDescent="0.25">
      <c r="G200" s="13"/>
    </row>
    <row r="201" spans="7:7" x14ac:dyDescent="0.25">
      <c r="G201" s="13"/>
    </row>
    <row r="202" spans="7:7" x14ac:dyDescent="0.25">
      <c r="G202" s="13"/>
    </row>
    <row r="203" spans="7:7" x14ac:dyDescent="0.25">
      <c r="G203" s="13"/>
    </row>
    <row r="204" spans="7:7" x14ac:dyDescent="0.25">
      <c r="G204" s="13"/>
    </row>
    <row r="205" spans="7:7" x14ac:dyDescent="0.25">
      <c r="G205" s="13"/>
    </row>
    <row r="206" spans="7:7" x14ac:dyDescent="0.25">
      <c r="G206" s="13"/>
    </row>
    <row r="207" spans="7:7" x14ac:dyDescent="0.25">
      <c r="G207" s="13"/>
    </row>
    <row r="208" spans="7:7" x14ac:dyDescent="0.25">
      <c r="G208" s="13"/>
    </row>
    <row r="209" spans="7:7" x14ac:dyDescent="0.25">
      <c r="G209" s="13"/>
    </row>
    <row r="210" spans="7:7" x14ac:dyDescent="0.25">
      <c r="G210" s="13"/>
    </row>
    <row r="211" spans="7:7" x14ac:dyDescent="0.25">
      <c r="G211" s="13"/>
    </row>
    <row r="212" spans="7:7" x14ac:dyDescent="0.25">
      <c r="G212" s="13"/>
    </row>
    <row r="213" spans="7:7" x14ac:dyDescent="0.25">
      <c r="G213" s="13"/>
    </row>
    <row r="214" spans="7:7" x14ac:dyDescent="0.25">
      <c r="G214" s="13"/>
    </row>
    <row r="215" spans="7:7" x14ac:dyDescent="0.25">
      <c r="G215" s="13"/>
    </row>
    <row r="216" spans="7:7" x14ac:dyDescent="0.25">
      <c r="G216" s="13"/>
    </row>
    <row r="217" spans="7:7" x14ac:dyDescent="0.25">
      <c r="G217" s="13"/>
    </row>
    <row r="218" spans="7:7" x14ac:dyDescent="0.25">
      <c r="G218" s="13"/>
    </row>
    <row r="219" spans="7:7" x14ac:dyDescent="0.25">
      <c r="G219" s="13"/>
    </row>
    <row r="220" spans="7:7" x14ac:dyDescent="0.25">
      <c r="G220" s="13"/>
    </row>
    <row r="221" spans="7:7" x14ac:dyDescent="0.25">
      <c r="G221" s="13"/>
    </row>
    <row r="222" spans="7:7" x14ac:dyDescent="0.25">
      <c r="G222" s="13"/>
    </row>
    <row r="223" spans="7:7" x14ac:dyDescent="0.25">
      <c r="G223" s="13"/>
    </row>
    <row r="224" spans="7:7" x14ac:dyDescent="0.25">
      <c r="G224" s="13"/>
    </row>
    <row r="225" spans="7:7" x14ac:dyDescent="0.25">
      <c r="G225" s="13"/>
    </row>
    <row r="226" spans="7:7" x14ac:dyDescent="0.25">
      <c r="G226" s="13"/>
    </row>
    <row r="227" spans="7:7" x14ac:dyDescent="0.25">
      <c r="G227" s="13"/>
    </row>
    <row r="228" spans="7:7" x14ac:dyDescent="0.25">
      <c r="G228" s="13"/>
    </row>
    <row r="229" spans="7:7" x14ac:dyDescent="0.25">
      <c r="G229" s="13"/>
    </row>
    <row r="230" spans="7:7" x14ac:dyDescent="0.25">
      <c r="G230" s="13"/>
    </row>
    <row r="231" spans="7:7" x14ac:dyDescent="0.25">
      <c r="G231" s="13"/>
    </row>
    <row r="232" spans="7:7" x14ac:dyDescent="0.25">
      <c r="G232" s="13"/>
    </row>
    <row r="233" spans="7:7" x14ac:dyDescent="0.25">
      <c r="G233" s="13"/>
    </row>
    <row r="234" spans="7:7" x14ac:dyDescent="0.25">
      <c r="G234" s="13"/>
    </row>
    <row r="235" spans="7:7" x14ac:dyDescent="0.25">
      <c r="G235" s="13"/>
    </row>
    <row r="236" spans="7:7" x14ac:dyDescent="0.25">
      <c r="G236" s="13"/>
    </row>
    <row r="237" spans="7:7" x14ac:dyDescent="0.25">
      <c r="G237" s="13"/>
    </row>
    <row r="238" spans="7:7" x14ac:dyDescent="0.25">
      <c r="G238" s="13"/>
    </row>
    <row r="239" spans="7:7" x14ac:dyDescent="0.25">
      <c r="G239" s="13"/>
    </row>
    <row r="240" spans="7:7" x14ac:dyDescent="0.25">
      <c r="G240" s="13"/>
    </row>
    <row r="241" spans="7:7" x14ac:dyDescent="0.25">
      <c r="G241" s="13"/>
    </row>
    <row r="242" spans="7:7" x14ac:dyDescent="0.25">
      <c r="G242" s="13"/>
    </row>
    <row r="243" spans="7:7" x14ac:dyDescent="0.25">
      <c r="G243" s="13"/>
    </row>
    <row r="244" spans="7:7" x14ac:dyDescent="0.25">
      <c r="G244" s="13"/>
    </row>
    <row r="245" spans="7:7" x14ac:dyDescent="0.25">
      <c r="G245" s="13"/>
    </row>
    <row r="246" spans="7:7" x14ac:dyDescent="0.25">
      <c r="G246" s="13"/>
    </row>
    <row r="247" spans="7:7" x14ac:dyDescent="0.25">
      <c r="G247" s="13"/>
    </row>
    <row r="248" spans="7:7" x14ac:dyDescent="0.25">
      <c r="G248" s="13"/>
    </row>
    <row r="249" spans="7:7" x14ac:dyDescent="0.25">
      <c r="G249" s="13"/>
    </row>
    <row r="250" spans="7:7" x14ac:dyDescent="0.25">
      <c r="G250" s="13"/>
    </row>
    <row r="251" spans="7:7" x14ac:dyDescent="0.25">
      <c r="G251" s="13"/>
    </row>
    <row r="252" spans="7:7" x14ac:dyDescent="0.25">
      <c r="G252" s="13"/>
    </row>
    <row r="253" spans="7:7" x14ac:dyDescent="0.25">
      <c r="G253" s="13"/>
    </row>
    <row r="254" spans="7:7" x14ac:dyDescent="0.25">
      <c r="G254" s="13"/>
    </row>
    <row r="255" spans="7:7" x14ac:dyDescent="0.25">
      <c r="G255" s="13"/>
    </row>
    <row r="256" spans="7:7" x14ac:dyDescent="0.25">
      <c r="G256" s="13"/>
    </row>
    <row r="257" spans="7:7" x14ac:dyDescent="0.25">
      <c r="G257" s="13"/>
    </row>
    <row r="258" spans="7:7" x14ac:dyDescent="0.25">
      <c r="G258" s="13"/>
    </row>
    <row r="259" spans="7:7" x14ac:dyDescent="0.25">
      <c r="G259" s="13"/>
    </row>
    <row r="260" spans="7:7" x14ac:dyDescent="0.25">
      <c r="G260" s="13"/>
    </row>
    <row r="261" spans="7:7" x14ac:dyDescent="0.25">
      <c r="G261" s="13"/>
    </row>
    <row r="262" spans="7:7" x14ac:dyDescent="0.25">
      <c r="G262" s="13"/>
    </row>
    <row r="263" spans="7:7" x14ac:dyDescent="0.25">
      <c r="G263" s="13"/>
    </row>
    <row r="264" spans="7:7" x14ac:dyDescent="0.25">
      <c r="G264" s="13"/>
    </row>
    <row r="265" spans="7:7" x14ac:dyDescent="0.25">
      <c r="G265" s="13"/>
    </row>
    <row r="266" spans="7:7" x14ac:dyDescent="0.25">
      <c r="G266" s="13"/>
    </row>
    <row r="267" spans="7:7" x14ac:dyDescent="0.25">
      <c r="G267" s="13"/>
    </row>
    <row r="268" spans="7:7" x14ac:dyDescent="0.25">
      <c r="G268" s="13"/>
    </row>
    <row r="269" spans="7:7" x14ac:dyDescent="0.25">
      <c r="G269" s="13"/>
    </row>
    <row r="270" spans="7:7" x14ac:dyDescent="0.25">
      <c r="G270" s="13"/>
    </row>
    <row r="271" spans="7:7" x14ac:dyDescent="0.25">
      <c r="G271" s="13"/>
    </row>
    <row r="272" spans="7:7" x14ac:dyDescent="0.25">
      <c r="G272" s="13"/>
    </row>
    <row r="273" spans="7:7" x14ac:dyDescent="0.25">
      <c r="G273" s="13"/>
    </row>
    <row r="274" spans="7:7" x14ac:dyDescent="0.25">
      <c r="G274" s="13"/>
    </row>
    <row r="275" spans="7:7" x14ac:dyDescent="0.25">
      <c r="G275" s="13"/>
    </row>
    <row r="276" spans="7:7" x14ac:dyDescent="0.25">
      <c r="G276" s="13"/>
    </row>
    <row r="277" spans="7:7" x14ac:dyDescent="0.25">
      <c r="G277" s="13"/>
    </row>
    <row r="278" spans="7:7" x14ac:dyDescent="0.25">
      <c r="G278" s="13"/>
    </row>
    <row r="279" spans="7:7" x14ac:dyDescent="0.25">
      <c r="G279" s="13"/>
    </row>
    <row r="280" spans="7:7" x14ac:dyDescent="0.25">
      <c r="G280" s="13"/>
    </row>
    <row r="281" spans="7:7" x14ac:dyDescent="0.25">
      <c r="G281" s="13"/>
    </row>
    <row r="282" spans="7:7" x14ac:dyDescent="0.25">
      <c r="G282" s="13"/>
    </row>
    <row r="283" spans="7:7" x14ac:dyDescent="0.25">
      <c r="G283" s="13"/>
    </row>
    <row r="284" spans="7:7" x14ac:dyDescent="0.25">
      <c r="G284" s="13"/>
    </row>
    <row r="285" spans="7:7" x14ac:dyDescent="0.25">
      <c r="G285" s="13"/>
    </row>
    <row r="286" spans="7:7" x14ac:dyDescent="0.25">
      <c r="G286" s="13"/>
    </row>
    <row r="287" spans="7:7" x14ac:dyDescent="0.25">
      <c r="G287" s="13"/>
    </row>
    <row r="288" spans="7:7" x14ac:dyDescent="0.25">
      <c r="G288" s="13"/>
    </row>
    <row r="289" spans="7:7" x14ac:dyDescent="0.25">
      <c r="G289" s="13"/>
    </row>
    <row r="290" spans="7:7" x14ac:dyDescent="0.25">
      <c r="G290" s="13"/>
    </row>
    <row r="291" spans="7:7" x14ac:dyDescent="0.25">
      <c r="G291" s="13"/>
    </row>
    <row r="292" spans="7:7" x14ac:dyDescent="0.25">
      <c r="G292" s="13"/>
    </row>
    <row r="293" spans="7:7" x14ac:dyDescent="0.25">
      <c r="G293" s="13"/>
    </row>
    <row r="294" spans="7:7" x14ac:dyDescent="0.25">
      <c r="G294" s="13"/>
    </row>
    <row r="295" spans="7:7" x14ac:dyDescent="0.25">
      <c r="G295" s="13"/>
    </row>
    <row r="296" spans="7:7" x14ac:dyDescent="0.25">
      <c r="G296" s="13"/>
    </row>
    <row r="297" spans="7:7" x14ac:dyDescent="0.25">
      <c r="G297" s="13"/>
    </row>
    <row r="298" spans="7:7" x14ac:dyDescent="0.25">
      <c r="G298" s="13"/>
    </row>
    <row r="299" spans="7:7" x14ac:dyDescent="0.25">
      <c r="G299" s="13"/>
    </row>
    <row r="300" spans="7:7" x14ac:dyDescent="0.25">
      <c r="G300" s="13"/>
    </row>
    <row r="301" spans="7:7" x14ac:dyDescent="0.25">
      <c r="G301" s="13"/>
    </row>
    <row r="302" spans="7:7" x14ac:dyDescent="0.25">
      <c r="G302" s="13"/>
    </row>
    <row r="303" spans="7:7" x14ac:dyDescent="0.25">
      <c r="G303" s="13"/>
    </row>
    <row r="304" spans="7:7" x14ac:dyDescent="0.25">
      <c r="G304" s="13"/>
    </row>
    <row r="305" spans="7:7" x14ac:dyDescent="0.25">
      <c r="G305" s="13"/>
    </row>
    <row r="306" spans="7:7" x14ac:dyDescent="0.25">
      <c r="G306" s="13"/>
    </row>
    <row r="307" spans="7:7" x14ac:dyDescent="0.25">
      <c r="G307" s="13"/>
    </row>
    <row r="308" spans="7:7" x14ac:dyDescent="0.25">
      <c r="G308" s="13"/>
    </row>
    <row r="309" spans="7:7" x14ac:dyDescent="0.25">
      <c r="G309" s="13"/>
    </row>
    <row r="310" spans="7:7" x14ac:dyDescent="0.25">
      <c r="G310" s="13"/>
    </row>
    <row r="311" spans="7:7" x14ac:dyDescent="0.25">
      <c r="G311" s="13"/>
    </row>
    <row r="312" spans="7:7" x14ac:dyDescent="0.25">
      <c r="G312" s="13"/>
    </row>
    <row r="313" spans="7:7" x14ac:dyDescent="0.25">
      <c r="G313" s="13"/>
    </row>
    <row r="314" spans="7:7" x14ac:dyDescent="0.25">
      <c r="G314" s="13"/>
    </row>
    <row r="315" spans="7:7" x14ac:dyDescent="0.25">
      <c r="G315" s="13"/>
    </row>
    <row r="316" spans="7:7" x14ac:dyDescent="0.25">
      <c r="G316" s="13"/>
    </row>
    <row r="317" spans="7:7" x14ac:dyDescent="0.25">
      <c r="G317" s="13"/>
    </row>
    <row r="318" spans="7:7" x14ac:dyDescent="0.25">
      <c r="G318" s="13"/>
    </row>
    <row r="319" spans="7:7" x14ac:dyDescent="0.25">
      <c r="G319" s="13"/>
    </row>
    <row r="320" spans="7:7" x14ac:dyDescent="0.25">
      <c r="G320" s="13"/>
    </row>
    <row r="321" spans="7:7" x14ac:dyDescent="0.25">
      <c r="G321" s="13"/>
    </row>
    <row r="322" spans="7:7" x14ac:dyDescent="0.25">
      <c r="G322" s="13"/>
    </row>
    <row r="323" spans="7:7" x14ac:dyDescent="0.25">
      <c r="G323" s="13"/>
    </row>
    <row r="324" spans="7:7" x14ac:dyDescent="0.25">
      <c r="G324" s="13"/>
    </row>
    <row r="325" spans="7:7" x14ac:dyDescent="0.25">
      <c r="G325" s="13"/>
    </row>
    <row r="326" spans="7:7" x14ac:dyDescent="0.25">
      <c r="G326" s="13"/>
    </row>
    <row r="327" spans="7:7" x14ac:dyDescent="0.25">
      <c r="G327" s="13"/>
    </row>
    <row r="328" spans="7:7" x14ac:dyDescent="0.25">
      <c r="G328" s="13"/>
    </row>
    <row r="329" spans="7:7" x14ac:dyDescent="0.25">
      <c r="G329" s="13"/>
    </row>
    <row r="330" spans="7:7" x14ac:dyDescent="0.25">
      <c r="G330" s="13"/>
    </row>
    <row r="331" spans="7:7" x14ac:dyDescent="0.25">
      <c r="G331" s="13"/>
    </row>
    <row r="332" spans="7:7" x14ac:dyDescent="0.25">
      <c r="G332" s="13"/>
    </row>
    <row r="333" spans="7:7" x14ac:dyDescent="0.25">
      <c r="G333" s="13"/>
    </row>
    <row r="334" spans="7:7" x14ac:dyDescent="0.25">
      <c r="G334" s="13"/>
    </row>
    <row r="335" spans="7:7" x14ac:dyDescent="0.25">
      <c r="G335" s="13"/>
    </row>
    <row r="336" spans="7:7" x14ac:dyDescent="0.25">
      <c r="G336" s="13"/>
    </row>
    <row r="337" spans="7:7" x14ac:dyDescent="0.25">
      <c r="G337" s="13"/>
    </row>
    <row r="338" spans="7:7" x14ac:dyDescent="0.25">
      <c r="G338" s="13"/>
    </row>
    <row r="339" spans="7:7" x14ac:dyDescent="0.25">
      <c r="G339" s="13"/>
    </row>
    <row r="340" spans="7:7" x14ac:dyDescent="0.25">
      <c r="G340" s="13"/>
    </row>
    <row r="341" spans="7:7" x14ac:dyDescent="0.25">
      <c r="G341" s="13"/>
    </row>
    <row r="342" spans="7:7" x14ac:dyDescent="0.25">
      <c r="G342" s="13"/>
    </row>
    <row r="343" spans="7:7" x14ac:dyDescent="0.25">
      <c r="G343" s="13"/>
    </row>
    <row r="344" spans="7:7" x14ac:dyDescent="0.25">
      <c r="G344" s="13"/>
    </row>
    <row r="345" spans="7:7" x14ac:dyDescent="0.25">
      <c r="G345" s="13"/>
    </row>
    <row r="346" spans="7:7" x14ac:dyDescent="0.25">
      <c r="G346" s="13"/>
    </row>
    <row r="347" spans="7:7" x14ac:dyDescent="0.25">
      <c r="G347" s="13"/>
    </row>
    <row r="348" spans="7:7" x14ac:dyDescent="0.25">
      <c r="G348" s="13"/>
    </row>
    <row r="349" spans="7:7" x14ac:dyDescent="0.25">
      <c r="G349" s="13"/>
    </row>
    <row r="350" spans="7:7" x14ac:dyDescent="0.25">
      <c r="G350" s="13"/>
    </row>
    <row r="351" spans="7:7" x14ac:dyDescent="0.25">
      <c r="G351" s="13"/>
    </row>
    <row r="352" spans="7:7" x14ac:dyDescent="0.25">
      <c r="G352" s="13"/>
    </row>
    <row r="353" spans="7:7" x14ac:dyDescent="0.25">
      <c r="G353" s="13"/>
    </row>
    <row r="354" spans="7:7" x14ac:dyDescent="0.25">
      <c r="G354" s="13"/>
    </row>
    <row r="355" spans="7:7" x14ac:dyDescent="0.25">
      <c r="G355" s="13"/>
    </row>
    <row r="356" spans="7:7" x14ac:dyDescent="0.25">
      <c r="G356" s="13"/>
    </row>
    <row r="357" spans="7:7" x14ac:dyDescent="0.25">
      <c r="G357" s="13"/>
    </row>
    <row r="358" spans="7:7" x14ac:dyDescent="0.25">
      <c r="G358" s="13"/>
    </row>
    <row r="359" spans="7:7" x14ac:dyDescent="0.25">
      <c r="G359" s="13"/>
    </row>
    <row r="360" spans="7:7" x14ac:dyDescent="0.25">
      <c r="G360" s="13"/>
    </row>
    <row r="361" spans="7:7" x14ac:dyDescent="0.25">
      <c r="G361" s="13"/>
    </row>
    <row r="362" spans="7:7" x14ac:dyDescent="0.25">
      <c r="G362" s="13"/>
    </row>
    <row r="363" spans="7:7" x14ac:dyDescent="0.25">
      <c r="G363" s="13"/>
    </row>
    <row r="364" spans="7:7" x14ac:dyDescent="0.25">
      <c r="G364" s="13"/>
    </row>
    <row r="365" spans="7:7" x14ac:dyDescent="0.25">
      <c r="G365" s="13"/>
    </row>
    <row r="366" spans="7:7" x14ac:dyDescent="0.25">
      <c r="G366" s="13"/>
    </row>
    <row r="367" spans="7:7" x14ac:dyDescent="0.25">
      <c r="G367" s="13"/>
    </row>
    <row r="368" spans="7:7" x14ac:dyDescent="0.25">
      <c r="G368" s="13"/>
    </row>
    <row r="369" spans="7:7" x14ac:dyDescent="0.25">
      <c r="G369" s="13"/>
    </row>
    <row r="370" spans="7:7" x14ac:dyDescent="0.25">
      <c r="G370" s="13"/>
    </row>
    <row r="371" spans="7:7" x14ac:dyDescent="0.25">
      <c r="G371" s="13"/>
    </row>
    <row r="372" spans="7:7" x14ac:dyDescent="0.25">
      <c r="G372" s="13"/>
    </row>
    <row r="373" spans="7:7" x14ac:dyDescent="0.25">
      <c r="G373" s="13"/>
    </row>
    <row r="374" spans="7:7" x14ac:dyDescent="0.25">
      <c r="G374" s="13"/>
    </row>
    <row r="375" spans="7:7" x14ac:dyDescent="0.25">
      <c r="G375" s="13"/>
    </row>
    <row r="376" spans="7:7" x14ac:dyDescent="0.25">
      <c r="G376" s="13"/>
    </row>
    <row r="377" spans="7:7" x14ac:dyDescent="0.25">
      <c r="G377" s="13"/>
    </row>
    <row r="378" spans="7:7" x14ac:dyDescent="0.25">
      <c r="G378" s="13"/>
    </row>
    <row r="379" spans="7:7" x14ac:dyDescent="0.25">
      <c r="G379" s="13"/>
    </row>
    <row r="380" spans="7:7" x14ac:dyDescent="0.25">
      <c r="G380" s="13"/>
    </row>
    <row r="381" spans="7:7" x14ac:dyDescent="0.25">
      <c r="G381" s="13"/>
    </row>
    <row r="382" spans="7:7" x14ac:dyDescent="0.25">
      <c r="G382" s="13"/>
    </row>
    <row r="383" spans="7:7" x14ac:dyDescent="0.25">
      <c r="G383" s="13"/>
    </row>
    <row r="384" spans="7:7" x14ac:dyDescent="0.25">
      <c r="G384" s="13"/>
    </row>
    <row r="385" spans="7:7" x14ac:dyDescent="0.25">
      <c r="G385" s="13"/>
    </row>
    <row r="386" spans="7:7" x14ac:dyDescent="0.25">
      <c r="G386" s="13"/>
    </row>
    <row r="387" spans="7:7" x14ac:dyDescent="0.25">
      <c r="G387" s="13"/>
    </row>
    <row r="388" spans="7:7" x14ac:dyDescent="0.25">
      <c r="G388" s="13"/>
    </row>
    <row r="389" spans="7:7" x14ac:dyDescent="0.25">
      <c r="G389" s="13"/>
    </row>
    <row r="390" spans="7:7" x14ac:dyDescent="0.25">
      <c r="G390" s="13"/>
    </row>
    <row r="391" spans="7:7" x14ac:dyDescent="0.25">
      <c r="G391" s="13"/>
    </row>
    <row r="392" spans="7:7" x14ac:dyDescent="0.25">
      <c r="G392" s="13"/>
    </row>
    <row r="393" spans="7:7" x14ac:dyDescent="0.25">
      <c r="G393" s="13"/>
    </row>
    <row r="394" spans="7:7" x14ac:dyDescent="0.25">
      <c r="G394" s="13"/>
    </row>
    <row r="395" spans="7:7" x14ac:dyDescent="0.25">
      <c r="G395" s="13"/>
    </row>
    <row r="396" spans="7:7" x14ac:dyDescent="0.25">
      <c r="G396" s="13"/>
    </row>
    <row r="397" spans="7:7" x14ac:dyDescent="0.25">
      <c r="G397" s="13"/>
    </row>
    <row r="398" spans="7:7" x14ac:dyDescent="0.25">
      <c r="G398" s="13"/>
    </row>
    <row r="399" spans="7:7" x14ac:dyDescent="0.25">
      <c r="G399" s="13"/>
    </row>
    <row r="400" spans="7:7" x14ac:dyDescent="0.25">
      <c r="G400" s="13"/>
    </row>
    <row r="401" spans="7:7" x14ac:dyDescent="0.25">
      <c r="G401" s="13"/>
    </row>
    <row r="402" spans="7:7" x14ac:dyDescent="0.25">
      <c r="G402" s="13"/>
    </row>
    <row r="403" spans="7:7" x14ac:dyDescent="0.25">
      <c r="G403" s="13"/>
    </row>
    <row r="404" spans="7:7" x14ac:dyDescent="0.25">
      <c r="G404" s="13"/>
    </row>
    <row r="405" spans="7:7" x14ac:dyDescent="0.25">
      <c r="G405" s="13"/>
    </row>
    <row r="406" spans="7:7" x14ac:dyDescent="0.25">
      <c r="G406" s="13"/>
    </row>
    <row r="407" spans="7:7" x14ac:dyDescent="0.25">
      <c r="G407" s="13"/>
    </row>
    <row r="408" spans="7:7" x14ac:dyDescent="0.25">
      <c r="G408" s="13"/>
    </row>
    <row r="409" spans="7:7" x14ac:dyDescent="0.25">
      <c r="G409" s="13"/>
    </row>
    <row r="410" spans="7:7" x14ac:dyDescent="0.25">
      <c r="G410" s="13"/>
    </row>
    <row r="411" spans="7:7" x14ac:dyDescent="0.25">
      <c r="G411" s="13"/>
    </row>
    <row r="412" spans="7:7" x14ac:dyDescent="0.25">
      <c r="G412" s="13"/>
    </row>
    <row r="413" spans="7:7" x14ac:dyDescent="0.25">
      <c r="G413" s="13"/>
    </row>
    <row r="414" spans="7:7" x14ac:dyDescent="0.25">
      <c r="G414" s="13"/>
    </row>
    <row r="415" spans="7:7" x14ac:dyDescent="0.25">
      <c r="G415" s="13"/>
    </row>
    <row r="416" spans="7:7" x14ac:dyDescent="0.25">
      <c r="G416" s="13"/>
    </row>
    <row r="417" spans="7:7" x14ac:dyDescent="0.25">
      <c r="G417" s="13"/>
    </row>
    <row r="418" spans="7:7" x14ac:dyDescent="0.25">
      <c r="G418" s="13"/>
    </row>
    <row r="419" spans="7:7" x14ac:dyDescent="0.25">
      <c r="G419" s="13"/>
    </row>
    <row r="420" spans="7:7" x14ac:dyDescent="0.25">
      <c r="G420" s="13"/>
    </row>
    <row r="421" spans="7:7" x14ac:dyDescent="0.25">
      <c r="G421" s="13"/>
    </row>
    <row r="422" spans="7:7" x14ac:dyDescent="0.25">
      <c r="G422" s="13"/>
    </row>
    <row r="423" spans="7:7" x14ac:dyDescent="0.25">
      <c r="G423" s="13"/>
    </row>
    <row r="424" spans="7:7" x14ac:dyDescent="0.25">
      <c r="G424" s="13"/>
    </row>
    <row r="425" spans="7:7" x14ac:dyDescent="0.25">
      <c r="G425" s="13"/>
    </row>
    <row r="426" spans="7:7" x14ac:dyDescent="0.25">
      <c r="G426" s="13"/>
    </row>
    <row r="427" spans="7:7" x14ac:dyDescent="0.25">
      <c r="G427" s="13"/>
    </row>
    <row r="428" spans="7:7" x14ac:dyDescent="0.25">
      <c r="G428" s="13"/>
    </row>
    <row r="429" spans="7:7" x14ac:dyDescent="0.25">
      <c r="G429" s="13"/>
    </row>
    <row r="430" spans="7:7" x14ac:dyDescent="0.25">
      <c r="G430" s="13"/>
    </row>
    <row r="431" spans="7:7" x14ac:dyDescent="0.25">
      <c r="G431" s="13"/>
    </row>
    <row r="432" spans="7:7" x14ac:dyDescent="0.25">
      <c r="G432" s="13"/>
    </row>
    <row r="433" spans="7:7" x14ac:dyDescent="0.25">
      <c r="G433" s="13"/>
    </row>
    <row r="434" spans="7:7" x14ac:dyDescent="0.25">
      <c r="G434" s="13"/>
    </row>
    <row r="435" spans="7:7" x14ac:dyDescent="0.25">
      <c r="G435" s="13"/>
    </row>
    <row r="436" spans="7:7" x14ac:dyDescent="0.25">
      <c r="G436" s="13"/>
    </row>
    <row r="437" spans="7:7" x14ac:dyDescent="0.25">
      <c r="G437" s="13"/>
    </row>
    <row r="438" spans="7:7" x14ac:dyDescent="0.25">
      <c r="G438" s="13"/>
    </row>
    <row r="439" spans="7:7" x14ac:dyDescent="0.25">
      <c r="G439" s="13"/>
    </row>
    <row r="440" spans="7:7" x14ac:dyDescent="0.25">
      <c r="G440" s="13"/>
    </row>
    <row r="441" spans="7:7" x14ac:dyDescent="0.25">
      <c r="G441" s="13"/>
    </row>
    <row r="442" spans="7:7" x14ac:dyDescent="0.25">
      <c r="G442" s="13"/>
    </row>
    <row r="443" spans="7:7" x14ac:dyDescent="0.25">
      <c r="G443" s="13"/>
    </row>
    <row r="444" spans="7:7" x14ac:dyDescent="0.25">
      <c r="G444" s="13"/>
    </row>
    <row r="445" spans="7:7" x14ac:dyDescent="0.25">
      <c r="G445" s="13"/>
    </row>
    <row r="446" spans="7:7" x14ac:dyDescent="0.25">
      <c r="G446" s="13"/>
    </row>
    <row r="447" spans="7:7" x14ac:dyDescent="0.25">
      <c r="G447" s="13"/>
    </row>
    <row r="448" spans="7:7" x14ac:dyDescent="0.25">
      <c r="G448" s="13"/>
    </row>
    <row r="449" spans="7:7" x14ac:dyDescent="0.25">
      <c r="G449" s="13"/>
    </row>
    <row r="450" spans="7:7" x14ac:dyDescent="0.25">
      <c r="G450" s="13"/>
    </row>
    <row r="451" spans="7:7" x14ac:dyDescent="0.25">
      <c r="G451" s="13"/>
    </row>
    <row r="452" spans="7:7" x14ac:dyDescent="0.25">
      <c r="G452" s="13"/>
    </row>
    <row r="453" spans="7:7" x14ac:dyDescent="0.25">
      <c r="G453" s="13"/>
    </row>
    <row r="454" spans="7:7" x14ac:dyDescent="0.25">
      <c r="G454" s="13"/>
    </row>
    <row r="455" spans="7:7" x14ac:dyDescent="0.25">
      <c r="G455" s="13"/>
    </row>
    <row r="456" spans="7:7" x14ac:dyDescent="0.25">
      <c r="G456" s="13"/>
    </row>
    <row r="457" spans="7:7" x14ac:dyDescent="0.25">
      <c r="G457" s="13"/>
    </row>
    <row r="458" spans="7:7" x14ac:dyDescent="0.25">
      <c r="G458" s="13"/>
    </row>
    <row r="459" spans="7:7" x14ac:dyDescent="0.25">
      <c r="G459" s="13"/>
    </row>
    <row r="460" spans="7:7" x14ac:dyDescent="0.25">
      <c r="G460" s="13"/>
    </row>
    <row r="461" spans="7:7" x14ac:dyDescent="0.25">
      <c r="G461" s="13"/>
    </row>
    <row r="462" spans="7:7" x14ac:dyDescent="0.25">
      <c r="G462" s="13"/>
    </row>
    <row r="463" spans="7:7" x14ac:dyDescent="0.25">
      <c r="G463" s="13"/>
    </row>
    <row r="464" spans="7:7" x14ac:dyDescent="0.25">
      <c r="G464" s="13"/>
    </row>
    <row r="465" spans="7:7" x14ac:dyDescent="0.25">
      <c r="G465" s="13"/>
    </row>
    <row r="466" spans="7:7" x14ac:dyDescent="0.25">
      <c r="G466" s="13"/>
    </row>
    <row r="467" spans="7:7" x14ac:dyDescent="0.25">
      <c r="G467" s="13"/>
    </row>
    <row r="468" spans="7:7" x14ac:dyDescent="0.25">
      <c r="G468" s="13"/>
    </row>
    <row r="469" spans="7:7" x14ac:dyDescent="0.25">
      <c r="G469" s="13"/>
    </row>
    <row r="470" spans="7:7" x14ac:dyDescent="0.25">
      <c r="G470" s="13"/>
    </row>
    <row r="471" spans="7:7" x14ac:dyDescent="0.25">
      <c r="G471" s="13"/>
    </row>
    <row r="472" spans="7:7" x14ac:dyDescent="0.25">
      <c r="G472" s="13"/>
    </row>
    <row r="473" spans="7:7" x14ac:dyDescent="0.25">
      <c r="G473" s="13"/>
    </row>
    <row r="474" spans="7:7" x14ac:dyDescent="0.25">
      <c r="G474" s="13"/>
    </row>
    <row r="475" spans="7:7" x14ac:dyDescent="0.25">
      <c r="G475" s="13"/>
    </row>
    <row r="476" spans="7:7" x14ac:dyDescent="0.25">
      <c r="G476" s="13"/>
    </row>
    <row r="477" spans="7:7" x14ac:dyDescent="0.25">
      <c r="G477" s="13"/>
    </row>
    <row r="478" spans="7:7" x14ac:dyDescent="0.25">
      <c r="G478" s="13"/>
    </row>
    <row r="479" spans="7:7" x14ac:dyDescent="0.25">
      <c r="G479" s="13"/>
    </row>
    <row r="480" spans="7:7" x14ac:dyDescent="0.25">
      <c r="G480" s="13"/>
    </row>
    <row r="481" spans="7:7" x14ac:dyDescent="0.25">
      <c r="G481" s="13"/>
    </row>
    <row r="482" spans="7:7" x14ac:dyDescent="0.25">
      <c r="G482" s="13"/>
    </row>
    <row r="483" spans="7:7" x14ac:dyDescent="0.25">
      <c r="G483" s="13"/>
    </row>
    <row r="484" spans="7:7" x14ac:dyDescent="0.25">
      <c r="G484" s="13"/>
    </row>
    <row r="485" spans="7:7" x14ac:dyDescent="0.25">
      <c r="G485" s="13"/>
    </row>
    <row r="486" spans="7:7" x14ac:dyDescent="0.25">
      <c r="G486" s="13"/>
    </row>
    <row r="487" spans="7:7" x14ac:dyDescent="0.25">
      <c r="G487" s="13"/>
    </row>
    <row r="488" spans="7:7" x14ac:dyDescent="0.25">
      <c r="G488" s="13"/>
    </row>
    <row r="489" spans="7:7" x14ac:dyDescent="0.25">
      <c r="G489" s="13"/>
    </row>
    <row r="490" spans="7:7" x14ac:dyDescent="0.25">
      <c r="G490" s="13"/>
    </row>
    <row r="491" spans="7:7" x14ac:dyDescent="0.25">
      <c r="G491" s="13"/>
    </row>
    <row r="492" spans="7:7" x14ac:dyDescent="0.25">
      <c r="G492" s="13"/>
    </row>
    <row r="493" spans="7:7" x14ac:dyDescent="0.25">
      <c r="G493" s="13"/>
    </row>
    <row r="494" spans="7:7" x14ac:dyDescent="0.25">
      <c r="G494" s="13"/>
    </row>
    <row r="495" spans="7:7" x14ac:dyDescent="0.25">
      <c r="G495" s="13"/>
    </row>
    <row r="496" spans="7:7" x14ac:dyDescent="0.25">
      <c r="G496" s="13"/>
    </row>
    <row r="497" spans="7:7" x14ac:dyDescent="0.25">
      <c r="G497" s="13"/>
    </row>
    <row r="498" spans="7:7" x14ac:dyDescent="0.25">
      <c r="G498" s="13"/>
    </row>
    <row r="499" spans="7:7" x14ac:dyDescent="0.25">
      <c r="G499" s="13"/>
    </row>
    <row r="500" spans="7:7" x14ac:dyDescent="0.25">
      <c r="G500" s="13"/>
    </row>
    <row r="501" spans="7:7" x14ac:dyDescent="0.25">
      <c r="G501" s="13"/>
    </row>
    <row r="502" spans="7:7" x14ac:dyDescent="0.25">
      <c r="G502" s="13"/>
    </row>
    <row r="503" spans="7:7" x14ac:dyDescent="0.25">
      <c r="G503" s="13"/>
    </row>
    <row r="504" spans="7:7" x14ac:dyDescent="0.25">
      <c r="G504" s="13"/>
    </row>
    <row r="505" spans="7:7" x14ac:dyDescent="0.25">
      <c r="G505" s="13"/>
    </row>
    <row r="506" spans="7:7" x14ac:dyDescent="0.25">
      <c r="G506" s="13"/>
    </row>
    <row r="507" spans="7:7" x14ac:dyDescent="0.25">
      <c r="G507" s="13"/>
    </row>
    <row r="508" spans="7:7" x14ac:dyDescent="0.25">
      <c r="G508" s="13"/>
    </row>
    <row r="509" spans="7:7" x14ac:dyDescent="0.25">
      <c r="G509" s="13"/>
    </row>
    <row r="510" spans="7:7" x14ac:dyDescent="0.25">
      <c r="G510" s="13"/>
    </row>
    <row r="511" spans="7:7" x14ac:dyDescent="0.25">
      <c r="G511" s="13"/>
    </row>
    <row r="512" spans="7:7" x14ac:dyDescent="0.25">
      <c r="G512" s="13"/>
    </row>
    <row r="513" spans="7:7" x14ac:dyDescent="0.25">
      <c r="G513" s="13"/>
    </row>
    <row r="514" spans="7:7" x14ac:dyDescent="0.25">
      <c r="G514" s="13"/>
    </row>
    <row r="515" spans="7:7" x14ac:dyDescent="0.25">
      <c r="G515" s="13"/>
    </row>
    <row r="516" spans="7:7" x14ac:dyDescent="0.25">
      <c r="G516" s="13"/>
    </row>
    <row r="517" spans="7:7" x14ac:dyDescent="0.25">
      <c r="G517" s="13"/>
    </row>
    <row r="518" spans="7:7" x14ac:dyDescent="0.25">
      <c r="G518" s="13"/>
    </row>
    <row r="519" spans="7:7" x14ac:dyDescent="0.25">
      <c r="G519" s="13"/>
    </row>
    <row r="520" spans="7:7" x14ac:dyDescent="0.25">
      <c r="G520" s="13"/>
    </row>
    <row r="521" spans="7:7" x14ac:dyDescent="0.25">
      <c r="G521" s="13"/>
    </row>
    <row r="522" spans="7:7" x14ac:dyDescent="0.25">
      <c r="G522" s="13"/>
    </row>
    <row r="523" spans="7:7" x14ac:dyDescent="0.25">
      <c r="G523" s="13"/>
    </row>
    <row r="524" spans="7:7" x14ac:dyDescent="0.25">
      <c r="G524" s="13"/>
    </row>
    <row r="525" spans="7:7" x14ac:dyDescent="0.25">
      <c r="G525" s="13"/>
    </row>
    <row r="526" spans="7:7" x14ac:dyDescent="0.25">
      <c r="G526" s="13"/>
    </row>
    <row r="527" spans="7:7" x14ac:dyDescent="0.25">
      <c r="G527" s="13"/>
    </row>
    <row r="528" spans="7:7" x14ac:dyDescent="0.25">
      <c r="G528" s="13"/>
    </row>
    <row r="529" spans="7:7" x14ac:dyDescent="0.25">
      <c r="G529" s="13"/>
    </row>
    <row r="530" spans="7:7" x14ac:dyDescent="0.25">
      <c r="G530" s="13"/>
    </row>
    <row r="531" spans="7:7" x14ac:dyDescent="0.25">
      <c r="G531" s="13"/>
    </row>
    <row r="532" spans="7:7" x14ac:dyDescent="0.25">
      <c r="G532" s="13"/>
    </row>
    <row r="533" spans="7:7" x14ac:dyDescent="0.25">
      <c r="G533" s="13"/>
    </row>
    <row r="534" spans="7:7" x14ac:dyDescent="0.25">
      <c r="G534" s="13"/>
    </row>
    <row r="535" spans="7:7" x14ac:dyDescent="0.25">
      <c r="G535" s="13"/>
    </row>
    <row r="536" spans="7:7" x14ac:dyDescent="0.25">
      <c r="G536" s="13"/>
    </row>
    <row r="537" spans="7:7" x14ac:dyDescent="0.25">
      <c r="G537" s="13"/>
    </row>
    <row r="538" spans="7:7" x14ac:dyDescent="0.25">
      <c r="G538" s="13"/>
    </row>
    <row r="539" spans="7:7" x14ac:dyDescent="0.25">
      <c r="G539" s="13"/>
    </row>
    <row r="540" spans="7:7" x14ac:dyDescent="0.25">
      <c r="G540" s="13"/>
    </row>
    <row r="541" spans="7:7" x14ac:dyDescent="0.25">
      <c r="G541" s="13"/>
    </row>
    <row r="542" spans="7:7" x14ac:dyDescent="0.25">
      <c r="G542" s="13"/>
    </row>
    <row r="543" spans="7:7" x14ac:dyDescent="0.25">
      <c r="G543" s="13"/>
    </row>
    <row r="544" spans="7:7" x14ac:dyDescent="0.25">
      <c r="G544" s="13"/>
    </row>
    <row r="545" spans="7:7" x14ac:dyDescent="0.25">
      <c r="G545" s="13"/>
    </row>
    <row r="546" spans="7:7" x14ac:dyDescent="0.25">
      <c r="G546" s="13"/>
    </row>
    <row r="547" spans="7:7" x14ac:dyDescent="0.25">
      <c r="G547" s="13"/>
    </row>
    <row r="548" spans="7:7" x14ac:dyDescent="0.25">
      <c r="G548" s="13"/>
    </row>
    <row r="549" spans="7:7" x14ac:dyDescent="0.25">
      <c r="G549" s="13"/>
    </row>
    <row r="550" spans="7:7" x14ac:dyDescent="0.25">
      <c r="G550" s="13"/>
    </row>
    <row r="551" spans="7:7" x14ac:dyDescent="0.25">
      <c r="G551" s="13"/>
    </row>
    <row r="552" spans="7:7" x14ac:dyDescent="0.25">
      <c r="G552" s="13"/>
    </row>
    <row r="553" spans="7:7" x14ac:dyDescent="0.25">
      <c r="G553" s="13"/>
    </row>
    <row r="554" spans="7:7" x14ac:dyDescent="0.25">
      <c r="G554" s="13"/>
    </row>
    <row r="555" spans="7:7" x14ac:dyDescent="0.25">
      <c r="G555" s="13"/>
    </row>
    <row r="556" spans="7:7" x14ac:dyDescent="0.25">
      <c r="G556" s="13"/>
    </row>
    <row r="557" spans="7:7" x14ac:dyDescent="0.25">
      <c r="G557" s="13"/>
    </row>
    <row r="558" spans="7:7" x14ac:dyDescent="0.25">
      <c r="G558" s="13"/>
    </row>
    <row r="559" spans="7:7" x14ac:dyDescent="0.25">
      <c r="G559" s="13"/>
    </row>
    <row r="560" spans="7:7" x14ac:dyDescent="0.25">
      <c r="G560" s="13"/>
    </row>
    <row r="561" spans="7:7" x14ac:dyDescent="0.25">
      <c r="G561" s="13"/>
    </row>
    <row r="562" spans="7:7" x14ac:dyDescent="0.25">
      <c r="G562" s="13"/>
    </row>
    <row r="563" spans="7:7" x14ac:dyDescent="0.25">
      <c r="G563" s="13"/>
    </row>
    <row r="564" spans="7:7" x14ac:dyDescent="0.25">
      <c r="G564" s="13"/>
    </row>
    <row r="565" spans="7:7" x14ac:dyDescent="0.25">
      <c r="G565" s="13"/>
    </row>
    <row r="566" spans="7:7" x14ac:dyDescent="0.25">
      <c r="G566" s="13"/>
    </row>
    <row r="567" spans="7:7" x14ac:dyDescent="0.25">
      <c r="G567" s="13"/>
    </row>
    <row r="568" spans="7:7" x14ac:dyDescent="0.25">
      <c r="G568" s="13"/>
    </row>
    <row r="569" spans="7:7" x14ac:dyDescent="0.25">
      <c r="G569" s="13"/>
    </row>
    <row r="570" spans="7:7" x14ac:dyDescent="0.25">
      <c r="G570" s="13"/>
    </row>
    <row r="571" spans="7:7" x14ac:dyDescent="0.25">
      <c r="G571" s="13"/>
    </row>
    <row r="572" spans="7:7" x14ac:dyDescent="0.25">
      <c r="G572" s="13"/>
    </row>
    <row r="573" spans="7:7" x14ac:dyDescent="0.25">
      <c r="G573" s="13"/>
    </row>
    <row r="574" spans="7:7" x14ac:dyDescent="0.25">
      <c r="G574" s="13"/>
    </row>
    <row r="575" spans="7:7" x14ac:dyDescent="0.25">
      <c r="G575" s="13"/>
    </row>
    <row r="576" spans="7:7" x14ac:dyDescent="0.25">
      <c r="G576" s="13"/>
    </row>
    <row r="577" spans="7:7" x14ac:dyDescent="0.25">
      <c r="G577" s="13"/>
    </row>
    <row r="578" spans="7:7" x14ac:dyDescent="0.25">
      <c r="G578" s="13"/>
    </row>
    <row r="579" spans="7:7" x14ac:dyDescent="0.25">
      <c r="G579" s="13"/>
    </row>
    <row r="580" spans="7:7" x14ac:dyDescent="0.25">
      <c r="G580" s="13"/>
    </row>
    <row r="581" spans="7:7" x14ac:dyDescent="0.25">
      <c r="G581" s="13"/>
    </row>
    <row r="582" spans="7:7" x14ac:dyDescent="0.25">
      <c r="G582" s="13"/>
    </row>
    <row r="583" spans="7:7" x14ac:dyDescent="0.25">
      <c r="G583" s="13"/>
    </row>
    <row r="584" spans="7:7" x14ac:dyDescent="0.25">
      <c r="G584" s="13"/>
    </row>
    <row r="585" spans="7:7" x14ac:dyDescent="0.25">
      <c r="G585" s="13"/>
    </row>
    <row r="586" spans="7:7" x14ac:dyDescent="0.25">
      <c r="G586" s="13"/>
    </row>
    <row r="587" spans="7:7" x14ac:dyDescent="0.25">
      <c r="G587" s="13"/>
    </row>
    <row r="588" spans="7:7" x14ac:dyDescent="0.25">
      <c r="G588" s="13"/>
    </row>
    <row r="589" spans="7:7" x14ac:dyDescent="0.25">
      <c r="G589" s="13"/>
    </row>
    <row r="590" spans="7:7" x14ac:dyDescent="0.25">
      <c r="G590" s="13"/>
    </row>
    <row r="591" spans="7:7" x14ac:dyDescent="0.25">
      <c r="G591" s="13"/>
    </row>
    <row r="592" spans="7:7" x14ac:dyDescent="0.25">
      <c r="G592" s="13"/>
    </row>
    <row r="593" spans="7:7" x14ac:dyDescent="0.25">
      <c r="G593" s="13"/>
    </row>
    <row r="594" spans="7:7" x14ac:dyDescent="0.25">
      <c r="G594" s="13"/>
    </row>
    <row r="595" spans="7:7" x14ac:dyDescent="0.25">
      <c r="G595" s="13"/>
    </row>
    <row r="596" spans="7:7" x14ac:dyDescent="0.25">
      <c r="G596" s="13"/>
    </row>
    <row r="597" spans="7:7" x14ac:dyDescent="0.25">
      <c r="G597" s="13"/>
    </row>
    <row r="598" spans="7:7" x14ac:dyDescent="0.25">
      <c r="G598" s="13"/>
    </row>
    <row r="599" spans="7:7" x14ac:dyDescent="0.25">
      <c r="G599" s="13"/>
    </row>
    <row r="600" spans="7:7" x14ac:dyDescent="0.25">
      <c r="G600" s="13"/>
    </row>
    <row r="601" spans="7:7" x14ac:dyDescent="0.25">
      <c r="G601" s="13"/>
    </row>
    <row r="602" spans="7:7" x14ac:dyDescent="0.25">
      <c r="G602" s="13"/>
    </row>
    <row r="603" spans="7:7" x14ac:dyDescent="0.25">
      <c r="G603" s="13"/>
    </row>
    <row r="604" spans="7:7" x14ac:dyDescent="0.25">
      <c r="G604" s="13"/>
    </row>
    <row r="605" spans="7:7" x14ac:dyDescent="0.25">
      <c r="G605" s="13"/>
    </row>
    <row r="606" spans="7:7" x14ac:dyDescent="0.25">
      <c r="G606" s="13"/>
    </row>
    <row r="607" spans="7:7" x14ac:dyDescent="0.25">
      <c r="G607" s="13"/>
    </row>
    <row r="608" spans="7:7" x14ac:dyDescent="0.25">
      <c r="G608" s="13"/>
    </row>
    <row r="609" spans="7:7" x14ac:dyDescent="0.25">
      <c r="G609" s="13"/>
    </row>
    <row r="610" spans="7:7" x14ac:dyDescent="0.25">
      <c r="G610" s="13"/>
    </row>
    <row r="611" spans="7:7" x14ac:dyDescent="0.25">
      <c r="G611" s="13"/>
    </row>
    <row r="612" spans="7:7" x14ac:dyDescent="0.25">
      <c r="G612" s="13"/>
    </row>
    <row r="613" spans="7:7" x14ac:dyDescent="0.25">
      <c r="G613" s="13"/>
    </row>
    <row r="614" spans="7:7" x14ac:dyDescent="0.25">
      <c r="G614" s="13"/>
    </row>
    <row r="615" spans="7:7" x14ac:dyDescent="0.25">
      <c r="G615" s="13"/>
    </row>
    <row r="616" spans="7:7" x14ac:dyDescent="0.25">
      <c r="G616" s="13"/>
    </row>
    <row r="617" spans="7:7" x14ac:dyDescent="0.25">
      <c r="G617" s="13"/>
    </row>
    <row r="618" spans="7:7" x14ac:dyDescent="0.25">
      <c r="G618" s="13"/>
    </row>
    <row r="619" spans="7:7" x14ac:dyDescent="0.25">
      <c r="G619" s="13"/>
    </row>
    <row r="620" spans="7:7" x14ac:dyDescent="0.25">
      <c r="G620" s="13"/>
    </row>
    <row r="621" spans="7:7" x14ac:dyDescent="0.25">
      <c r="G621" s="13"/>
    </row>
    <row r="622" spans="7:7" x14ac:dyDescent="0.25">
      <c r="G622" s="13"/>
    </row>
    <row r="623" spans="7:7" x14ac:dyDescent="0.25">
      <c r="G623" s="13"/>
    </row>
    <row r="624" spans="7:7" x14ac:dyDescent="0.25">
      <c r="G624" s="13"/>
    </row>
    <row r="625" spans="7:7" x14ac:dyDescent="0.25">
      <c r="G625" s="13"/>
    </row>
    <row r="626" spans="7:7" x14ac:dyDescent="0.25">
      <c r="G626" s="13"/>
    </row>
    <row r="627" spans="7:7" x14ac:dyDescent="0.25">
      <c r="G627" s="13"/>
    </row>
    <row r="628" spans="7:7" x14ac:dyDescent="0.25">
      <c r="G628" s="13"/>
    </row>
    <row r="629" spans="7:7" x14ac:dyDescent="0.25">
      <c r="G629" s="13"/>
    </row>
    <row r="630" spans="7:7" x14ac:dyDescent="0.25">
      <c r="G630" s="13"/>
    </row>
    <row r="631" spans="7:7" x14ac:dyDescent="0.25">
      <c r="G631" s="13"/>
    </row>
    <row r="632" spans="7:7" x14ac:dyDescent="0.25">
      <c r="G632" s="13"/>
    </row>
    <row r="633" spans="7:7" x14ac:dyDescent="0.25">
      <c r="G633" s="13"/>
    </row>
    <row r="634" spans="7:7" x14ac:dyDescent="0.25">
      <c r="G634" s="13"/>
    </row>
    <row r="635" spans="7:7" x14ac:dyDescent="0.25">
      <c r="G635" s="13"/>
    </row>
    <row r="636" spans="7:7" x14ac:dyDescent="0.25">
      <c r="G636" s="13"/>
    </row>
    <row r="637" spans="7:7" x14ac:dyDescent="0.25">
      <c r="G637" s="13"/>
    </row>
    <row r="638" spans="7:7" x14ac:dyDescent="0.25">
      <c r="G638" s="13"/>
    </row>
    <row r="639" spans="7:7" x14ac:dyDescent="0.25">
      <c r="G639" s="13"/>
    </row>
    <row r="640" spans="7:7" x14ac:dyDescent="0.25">
      <c r="G640" s="13"/>
    </row>
    <row r="641" spans="7:7" x14ac:dyDescent="0.25">
      <c r="G641" s="13"/>
    </row>
    <row r="642" spans="7:7" x14ac:dyDescent="0.25">
      <c r="G642" s="13"/>
    </row>
    <row r="643" spans="7:7" x14ac:dyDescent="0.25">
      <c r="G643" s="13"/>
    </row>
    <row r="644" spans="7:7" x14ac:dyDescent="0.25">
      <c r="G644" s="13"/>
    </row>
    <row r="645" spans="7:7" x14ac:dyDescent="0.25">
      <c r="G645" s="13"/>
    </row>
    <row r="646" spans="7:7" x14ac:dyDescent="0.25">
      <c r="G646" s="13"/>
    </row>
    <row r="647" spans="7:7" x14ac:dyDescent="0.25">
      <c r="G647" s="13"/>
    </row>
    <row r="648" spans="7:7" x14ac:dyDescent="0.25">
      <c r="G648" s="13"/>
    </row>
    <row r="649" spans="7:7" x14ac:dyDescent="0.25">
      <c r="G649" s="13"/>
    </row>
    <row r="650" spans="7:7" x14ac:dyDescent="0.25">
      <c r="G650" s="13"/>
    </row>
    <row r="651" spans="7:7" x14ac:dyDescent="0.25">
      <c r="G651" s="13"/>
    </row>
    <row r="652" spans="7:7" x14ac:dyDescent="0.25">
      <c r="G652" s="13"/>
    </row>
    <row r="653" spans="7:7" x14ac:dyDescent="0.25">
      <c r="G653" s="13"/>
    </row>
    <row r="654" spans="7:7" x14ac:dyDescent="0.25">
      <c r="G654" s="13"/>
    </row>
    <row r="655" spans="7:7" x14ac:dyDescent="0.25">
      <c r="G655" s="13"/>
    </row>
    <row r="656" spans="7:7" x14ac:dyDescent="0.25">
      <c r="G656" s="13"/>
    </row>
    <row r="657" spans="7:7" x14ac:dyDescent="0.25">
      <c r="G657" s="13"/>
    </row>
    <row r="658" spans="7:7" x14ac:dyDescent="0.25">
      <c r="G658" s="13"/>
    </row>
    <row r="659" spans="7:7" x14ac:dyDescent="0.25">
      <c r="G659" s="13"/>
    </row>
    <row r="660" spans="7:7" x14ac:dyDescent="0.25">
      <c r="G660" s="13"/>
    </row>
    <row r="661" spans="7:7" x14ac:dyDescent="0.25">
      <c r="G661" s="13"/>
    </row>
    <row r="662" spans="7:7" x14ac:dyDescent="0.25">
      <c r="G662" s="13"/>
    </row>
    <row r="663" spans="7:7" x14ac:dyDescent="0.25">
      <c r="G663" s="13"/>
    </row>
    <row r="664" spans="7:7" x14ac:dyDescent="0.25">
      <c r="G664" s="13"/>
    </row>
    <row r="665" spans="7:7" x14ac:dyDescent="0.25">
      <c r="G665" s="13"/>
    </row>
    <row r="666" spans="7:7" x14ac:dyDescent="0.25">
      <c r="G666" s="13"/>
    </row>
    <row r="667" spans="7:7" x14ac:dyDescent="0.25">
      <c r="G667" s="13"/>
    </row>
    <row r="668" spans="7:7" x14ac:dyDescent="0.25">
      <c r="G668" s="13"/>
    </row>
    <row r="669" spans="7:7" x14ac:dyDescent="0.25">
      <c r="G669" s="13"/>
    </row>
    <row r="670" spans="7:7" x14ac:dyDescent="0.25">
      <c r="G670" s="13"/>
    </row>
    <row r="671" spans="7:7" x14ac:dyDescent="0.25">
      <c r="G671" s="13"/>
    </row>
    <row r="672" spans="7:7" x14ac:dyDescent="0.25">
      <c r="G672" s="13"/>
    </row>
    <row r="673" spans="7:7" x14ac:dyDescent="0.25">
      <c r="G673" s="13"/>
    </row>
    <row r="674" spans="7:7" x14ac:dyDescent="0.25">
      <c r="G674" s="13"/>
    </row>
    <row r="675" spans="7:7" x14ac:dyDescent="0.25">
      <c r="G675" s="13"/>
    </row>
    <row r="676" spans="7:7" x14ac:dyDescent="0.25">
      <c r="G676" s="13"/>
    </row>
    <row r="677" spans="7:7" x14ac:dyDescent="0.25">
      <c r="G677" s="13"/>
    </row>
    <row r="678" spans="7:7" x14ac:dyDescent="0.25">
      <c r="G678" s="13"/>
    </row>
    <row r="679" spans="7:7" x14ac:dyDescent="0.25">
      <c r="G679" s="13"/>
    </row>
    <row r="680" spans="7:7" x14ac:dyDescent="0.25">
      <c r="G680" s="13"/>
    </row>
    <row r="681" spans="7:7" x14ac:dyDescent="0.25">
      <c r="G681" s="13"/>
    </row>
    <row r="682" spans="7:7" x14ac:dyDescent="0.25">
      <c r="G682" s="13"/>
    </row>
    <row r="683" spans="7:7" x14ac:dyDescent="0.25">
      <c r="G683" s="13"/>
    </row>
    <row r="684" spans="7:7" x14ac:dyDescent="0.25">
      <c r="G684" s="13"/>
    </row>
    <row r="685" spans="7:7" x14ac:dyDescent="0.25">
      <c r="G685" s="13"/>
    </row>
    <row r="686" spans="7:7" x14ac:dyDescent="0.25">
      <c r="G686" s="13"/>
    </row>
    <row r="687" spans="7:7" x14ac:dyDescent="0.25">
      <c r="G687" s="13"/>
    </row>
    <row r="688" spans="7:7" x14ac:dyDescent="0.25">
      <c r="G688" s="13"/>
    </row>
    <row r="689" spans="7:7" x14ac:dyDescent="0.25">
      <c r="G689" s="13"/>
    </row>
    <row r="690" spans="7:7" x14ac:dyDescent="0.25">
      <c r="G690" s="13"/>
    </row>
    <row r="691" spans="7:7" x14ac:dyDescent="0.25">
      <c r="G691" s="13"/>
    </row>
    <row r="692" spans="7:7" x14ac:dyDescent="0.25">
      <c r="G692" s="13"/>
    </row>
    <row r="693" spans="7:7" x14ac:dyDescent="0.25">
      <c r="G693" s="13"/>
    </row>
    <row r="694" spans="7:7" x14ac:dyDescent="0.25">
      <c r="G694" s="13"/>
    </row>
    <row r="695" spans="7:7" x14ac:dyDescent="0.25">
      <c r="G695" s="13"/>
    </row>
    <row r="696" spans="7:7" x14ac:dyDescent="0.25">
      <c r="G696" s="13"/>
    </row>
    <row r="697" spans="7:7" x14ac:dyDescent="0.25">
      <c r="G697" s="13"/>
    </row>
    <row r="698" spans="7:7" x14ac:dyDescent="0.25">
      <c r="G698" s="13"/>
    </row>
    <row r="699" spans="7:7" x14ac:dyDescent="0.25">
      <c r="G699" s="13"/>
    </row>
    <row r="700" spans="7:7" x14ac:dyDescent="0.25">
      <c r="G700" s="13"/>
    </row>
    <row r="701" spans="7:7" x14ac:dyDescent="0.25">
      <c r="G701" s="13"/>
    </row>
    <row r="702" spans="7:7" x14ac:dyDescent="0.25">
      <c r="G702" s="13"/>
    </row>
    <row r="703" spans="7:7" x14ac:dyDescent="0.25">
      <c r="G703" s="13"/>
    </row>
    <row r="704" spans="7:7" x14ac:dyDescent="0.25">
      <c r="G704" s="13"/>
    </row>
    <row r="705" spans="7:7" x14ac:dyDescent="0.25">
      <c r="G705" s="13"/>
    </row>
    <row r="706" spans="7:7" x14ac:dyDescent="0.25">
      <c r="G706" s="13"/>
    </row>
    <row r="707" spans="7:7" x14ac:dyDescent="0.25">
      <c r="G707" s="13"/>
    </row>
    <row r="708" spans="7:7" x14ac:dyDescent="0.25">
      <c r="G708" s="13"/>
    </row>
    <row r="709" spans="7:7" x14ac:dyDescent="0.25">
      <c r="G709" s="13"/>
    </row>
    <row r="710" spans="7:7" x14ac:dyDescent="0.25">
      <c r="G710" s="13"/>
    </row>
    <row r="711" spans="7:7" x14ac:dyDescent="0.25">
      <c r="G711" s="13"/>
    </row>
    <row r="712" spans="7:7" x14ac:dyDescent="0.25">
      <c r="G712" s="13"/>
    </row>
    <row r="713" spans="7:7" x14ac:dyDescent="0.25">
      <c r="G713" s="13"/>
    </row>
    <row r="714" spans="7:7" x14ac:dyDescent="0.25">
      <c r="G714" s="13"/>
    </row>
    <row r="715" spans="7:7" x14ac:dyDescent="0.25">
      <c r="G715" s="13"/>
    </row>
    <row r="716" spans="7:7" x14ac:dyDescent="0.25">
      <c r="G716" s="13"/>
    </row>
    <row r="717" spans="7:7" x14ac:dyDescent="0.25">
      <c r="G717" s="13"/>
    </row>
    <row r="718" spans="7:7" x14ac:dyDescent="0.25">
      <c r="G718" s="13"/>
    </row>
    <row r="719" spans="7:7" x14ac:dyDescent="0.25">
      <c r="G719" s="13"/>
    </row>
    <row r="720" spans="7:7" x14ac:dyDescent="0.25">
      <c r="G720" s="13"/>
    </row>
    <row r="721" spans="7:7" x14ac:dyDescent="0.25">
      <c r="G721" s="13"/>
    </row>
    <row r="722" spans="7:7" x14ac:dyDescent="0.25">
      <c r="G722" s="13"/>
    </row>
    <row r="723" spans="7:7" x14ac:dyDescent="0.25">
      <c r="G723" s="13"/>
    </row>
    <row r="724" spans="7:7" x14ac:dyDescent="0.25">
      <c r="G724" s="13"/>
    </row>
    <row r="725" spans="7:7" x14ac:dyDescent="0.25">
      <c r="G725" s="13"/>
    </row>
    <row r="726" spans="7:7" x14ac:dyDescent="0.25">
      <c r="G726" s="13"/>
    </row>
    <row r="727" spans="7:7" x14ac:dyDescent="0.25">
      <c r="G727" s="13"/>
    </row>
    <row r="728" spans="7:7" x14ac:dyDescent="0.25">
      <c r="G728" s="13"/>
    </row>
    <row r="729" spans="7:7" x14ac:dyDescent="0.25">
      <c r="G729" s="13"/>
    </row>
    <row r="730" spans="7:7" x14ac:dyDescent="0.25">
      <c r="G730" s="13"/>
    </row>
    <row r="731" spans="7:7" x14ac:dyDescent="0.25">
      <c r="G731" s="13"/>
    </row>
    <row r="732" spans="7:7" x14ac:dyDescent="0.25">
      <c r="G732" s="13"/>
    </row>
    <row r="733" spans="7:7" x14ac:dyDescent="0.25">
      <c r="G733" s="13"/>
    </row>
    <row r="734" spans="7:7" x14ac:dyDescent="0.25">
      <c r="G734" s="13"/>
    </row>
    <row r="735" spans="7:7" x14ac:dyDescent="0.25">
      <c r="G735" s="13"/>
    </row>
    <row r="736" spans="7:7" x14ac:dyDescent="0.25">
      <c r="G736" s="13"/>
    </row>
    <row r="737" spans="7:7" x14ac:dyDescent="0.25">
      <c r="G737" s="13"/>
    </row>
    <row r="738" spans="7:7" x14ac:dyDescent="0.25">
      <c r="G738" s="13"/>
    </row>
    <row r="739" spans="7:7" x14ac:dyDescent="0.25">
      <c r="G739" s="13"/>
    </row>
    <row r="740" spans="7:7" x14ac:dyDescent="0.25">
      <c r="G740" s="13"/>
    </row>
    <row r="741" spans="7:7" x14ac:dyDescent="0.25">
      <c r="G741" s="13"/>
    </row>
    <row r="742" spans="7:7" x14ac:dyDescent="0.25">
      <c r="G742" s="13"/>
    </row>
    <row r="743" spans="7:7" x14ac:dyDescent="0.25">
      <c r="G743" s="13"/>
    </row>
    <row r="744" spans="7:7" x14ac:dyDescent="0.25">
      <c r="G744" s="13"/>
    </row>
    <row r="745" spans="7:7" x14ac:dyDescent="0.25">
      <c r="G745" s="13"/>
    </row>
    <row r="746" spans="7:7" x14ac:dyDescent="0.25">
      <c r="G746" s="13"/>
    </row>
    <row r="747" spans="7:7" x14ac:dyDescent="0.25">
      <c r="G747" s="13"/>
    </row>
    <row r="748" spans="7:7" x14ac:dyDescent="0.25">
      <c r="G748" s="13"/>
    </row>
    <row r="749" spans="7:7" x14ac:dyDescent="0.25">
      <c r="G749" s="13"/>
    </row>
    <row r="750" spans="7:7" x14ac:dyDescent="0.25">
      <c r="G750" s="13"/>
    </row>
    <row r="751" spans="7:7" x14ac:dyDescent="0.25">
      <c r="G751" s="13"/>
    </row>
    <row r="752" spans="7:7" x14ac:dyDescent="0.25">
      <c r="G752" s="13"/>
    </row>
    <row r="753" spans="7:7" x14ac:dyDescent="0.25">
      <c r="G753" s="13"/>
    </row>
    <row r="754" spans="7:7" x14ac:dyDescent="0.25">
      <c r="G754" s="13"/>
    </row>
    <row r="755" spans="7:7" x14ac:dyDescent="0.25">
      <c r="G755" s="13"/>
    </row>
    <row r="756" spans="7:7" x14ac:dyDescent="0.25">
      <c r="G756" s="13"/>
    </row>
    <row r="757" spans="7:7" x14ac:dyDescent="0.25">
      <c r="G757" s="13"/>
    </row>
    <row r="758" spans="7:7" x14ac:dyDescent="0.25">
      <c r="G758" s="13"/>
    </row>
    <row r="759" spans="7:7" x14ac:dyDescent="0.25">
      <c r="G759" s="13"/>
    </row>
    <row r="760" spans="7:7" x14ac:dyDescent="0.25">
      <c r="G760" s="13"/>
    </row>
    <row r="761" spans="7:7" x14ac:dyDescent="0.25">
      <c r="G761" s="13"/>
    </row>
    <row r="762" spans="7:7" x14ac:dyDescent="0.25">
      <c r="G762" s="13"/>
    </row>
    <row r="763" spans="7:7" x14ac:dyDescent="0.25">
      <c r="G763" s="13"/>
    </row>
    <row r="764" spans="7:7" x14ac:dyDescent="0.25">
      <c r="G764" s="13"/>
    </row>
    <row r="765" spans="7:7" x14ac:dyDescent="0.25">
      <c r="G765" s="13"/>
    </row>
    <row r="766" spans="7:7" x14ac:dyDescent="0.25">
      <c r="G766" s="13"/>
    </row>
    <row r="767" spans="7:7" x14ac:dyDescent="0.25">
      <c r="G767" s="13"/>
    </row>
    <row r="768" spans="7:7" x14ac:dyDescent="0.25">
      <c r="G768" s="13"/>
    </row>
    <row r="769" spans="7:7" x14ac:dyDescent="0.25">
      <c r="G769" s="13"/>
    </row>
    <row r="770" spans="7:7" x14ac:dyDescent="0.25">
      <c r="G770" s="13"/>
    </row>
    <row r="771" spans="7:7" x14ac:dyDescent="0.25">
      <c r="G771" s="13"/>
    </row>
    <row r="772" spans="7:7" x14ac:dyDescent="0.25">
      <c r="G772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21"/>
  <sheetViews>
    <sheetView workbookViewId="0">
      <selection activeCell="D7" sqref="D7"/>
    </sheetView>
  </sheetViews>
  <sheetFormatPr defaultRowHeight="15" x14ac:dyDescent="0.25"/>
  <cols>
    <col min="1" max="1" width="7.28515625" customWidth="1"/>
    <col min="2" max="2" width="10.85546875" customWidth="1"/>
    <col min="3" max="3" width="33.85546875" customWidth="1"/>
    <col min="4" max="4" width="30.28515625" customWidth="1"/>
    <col min="5" max="5" width="13" customWidth="1"/>
    <col min="6" max="6" width="8.42578125" customWidth="1"/>
    <col min="7" max="10" width="6.7109375" customWidth="1"/>
    <col min="11" max="11" width="9.85546875" customWidth="1"/>
    <col min="12" max="15" width="6.7109375" customWidth="1"/>
  </cols>
  <sheetData>
    <row r="1" spans="1:15" ht="61.5" x14ac:dyDescent="0.25">
      <c r="A1" s="43" t="s">
        <v>17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25">
      <c r="C3" s="21"/>
      <c r="F3" s="21"/>
      <c r="J3" s="21"/>
      <c r="K3" s="22"/>
    </row>
    <row r="4" spans="1:15" ht="37.5" x14ac:dyDescent="0.25">
      <c r="A4" s="23" t="s">
        <v>18</v>
      </c>
      <c r="B4" s="24" t="s">
        <v>19</v>
      </c>
      <c r="C4" s="23" t="s">
        <v>20</v>
      </c>
      <c r="D4" s="23" t="s">
        <v>21</v>
      </c>
      <c r="E4" s="23" t="s">
        <v>22</v>
      </c>
      <c r="F4" s="24" t="s">
        <v>23</v>
      </c>
      <c r="G4" s="23" t="s">
        <v>24</v>
      </c>
      <c r="H4" s="23" t="s">
        <v>25</v>
      </c>
      <c r="I4" s="23" t="s">
        <v>26</v>
      </c>
      <c r="J4" s="24" t="s">
        <v>27</v>
      </c>
      <c r="K4" s="25" t="s">
        <v>28</v>
      </c>
      <c r="L4" s="23" t="s">
        <v>29</v>
      </c>
      <c r="M4" s="23" t="s">
        <v>30</v>
      </c>
      <c r="N4" s="23" t="s">
        <v>31</v>
      </c>
      <c r="O4" s="23" t="s">
        <v>32</v>
      </c>
    </row>
    <row r="5" spans="1:15" ht="60" customHeight="1" x14ac:dyDescent="0.25">
      <c r="A5" s="15">
        <v>2013</v>
      </c>
      <c r="B5" s="15" t="s">
        <v>5</v>
      </c>
      <c r="C5" s="26" t="s">
        <v>16</v>
      </c>
      <c r="D5" s="27" t="s">
        <v>33</v>
      </c>
      <c r="E5" s="15">
        <v>20</v>
      </c>
      <c r="F5" s="28">
        <v>20</v>
      </c>
      <c r="G5" s="15">
        <v>11</v>
      </c>
      <c r="H5" s="15">
        <v>4</v>
      </c>
      <c r="I5" s="15">
        <v>5</v>
      </c>
      <c r="J5" s="29">
        <v>20</v>
      </c>
      <c r="K5" s="30">
        <v>1</v>
      </c>
      <c r="L5" s="15">
        <v>0</v>
      </c>
      <c r="M5" s="15">
        <v>0</v>
      </c>
      <c r="N5" s="15">
        <v>0</v>
      </c>
      <c r="O5" s="15">
        <v>0</v>
      </c>
    </row>
    <row r="6" spans="1:15" ht="60" customHeight="1" x14ac:dyDescent="0.25">
      <c r="A6" s="15">
        <v>2013</v>
      </c>
      <c r="B6" s="15" t="s">
        <v>5</v>
      </c>
      <c r="C6" s="26" t="s">
        <v>16</v>
      </c>
      <c r="D6" s="27" t="s">
        <v>34</v>
      </c>
      <c r="E6" s="15">
        <v>42</v>
      </c>
      <c r="F6" s="28">
        <v>42</v>
      </c>
      <c r="G6" s="15">
        <v>12</v>
      </c>
      <c r="H6" s="15">
        <v>14</v>
      </c>
      <c r="I6" s="15">
        <v>15</v>
      </c>
      <c r="J6" s="29">
        <v>41</v>
      </c>
      <c r="K6" s="30">
        <v>0.97619999999999996</v>
      </c>
      <c r="L6" s="15">
        <v>1</v>
      </c>
      <c r="M6" s="15">
        <v>0</v>
      </c>
      <c r="N6" s="15">
        <v>0</v>
      </c>
      <c r="O6" s="15">
        <v>0</v>
      </c>
    </row>
    <row r="7" spans="1:15" ht="60" customHeight="1" x14ac:dyDescent="0.25">
      <c r="A7" s="15">
        <v>2013</v>
      </c>
      <c r="B7" s="15" t="s">
        <v>5</v>
      </c>
      <c r="C7" s="26" t="s">
        <v>16</v>
      </c>
      <c r="D7" s="27" t="s">
        <v>35</v>
      </c>
      <c r="E7" s="15">
        <v>15</v>
      </c>
      <c r="F7" s="28">
        <v>15</v>
      </c>
      <c r="G7" s="15">
        <v>1</v>
      </c>
      <c r="H7" s="15">
        <v>5</v>
      </c>
      <c r="I7" s="15">
        <v>2</v>
      </c>
      <c r="J7" s="29">
        <v>8</v>
      </c>
      <c r="K7" s="30">
        <v>0.5333</v>
      </c>
      <c r="L7" s="15">
        <v>5</v>
      </c>
      <c r="M7" s="15">
        <v>2</v>
      </c>
      <c r="N7" s="15">
        <v>0</v>
      </c>
      <c r="O7" s="15">
        <v>0</v>
      </c>
    </row>
    <row r="8" spans="1:15" ht="60" customHeight="1" x14ac:dyDescent="0.25">
      <c r="A8" s="15">
        <v>2013</v>
      </c>
      <c r="B8" s="15" t="s">
        <v>5</v>
      </c>
      <c r="C8" s="26" t="s">
        <v>16</v>
      </c>
      <c r="D8" s="27" t="s">
        <v>36</v>
      </c>
      <c r="E8" s="15">
        <v>30</v>
      </c>
      <c r="F8" s="28">
        <v>30</v>
      </c>
      <c r="G8" s="15">
        <v>8</v>
      </c>
      <c r="H8" s="15">
        <v>10</v>
      </c>
      <c r="I8" s="15">
        <v>11</v>
      </c>
      <c r="J8" s="29">
        <v>29</v>
      </c>
      <c r="K8" s="30">
        <v>0.9667</v>
      </c>
      <c r="L8" s="15">
        <v>1</v>
      </c>
      <c r="M8" s="15">
        <v>0</v>
      </c>
      <c r="N8" s="15">
        <v>0</v>
      </c>
      <c r="O8" s="15">
        <v>0</v>
      </c>
    </row>
    <row r="9" spans="1:15" ht="60" customHeight="1" x14ac:dyDescent="0.25">
      <c r="A9" s="15">
        <v>2013</v>
      </c>
      <c r="B9" s="15" t="s">
        <v>5</v>
      </c>
      <c r="C9" s="26" t="s">
        <v>16</v>
      </c>
      <c r="D9" s="27" t="s">
        <v>37</v>
      </c>
      <c r="E9" s="15">
        <v>26</v>
      </c>
      <c r="F9" s="28">
        <v>25</v>
      </c>
      <c r="G9" s="15">
        <v>5</v>
      </c>
      <c r="H9" s="15">
        <v>8</v>
      </c>
      <c r="I9" s="15">
        <v>8</v>
      </c>
      <c r="J9" s="29">
        <v>21</v>
      </c>
      <c r="K9" s="30">
        <v>0.84</v>
      </c>
      <c r="L9" s="15">
        <v>2</v>
      </c>
      <c r="M9" s="15">
        <v>2</v>
      </c>
      <c r="N9" s="15">
        <v>0</v>
      </c>
      <c r="O9" s="15">
        <v>1</v>
      </c>
    </row>
    <row r="10" spans="1:15" ht="60" customHeight="1" x14ac:dyDescent="0.25">
      <c r="A10" s="15">
        <v>2013</v>
      </c>
      <c r="B10" s="15" t="s">
        <v>5</v>
      </c>
      <c r="C10" s="26" t="s">
        <v>16</v>
      </c>
      <c r="D10" s="27" t="s">
        <v>38</v>
      </c>
      <c r="E10" s="15">
        <v>75</v>
      </c>
      <c r="F10" s="28">
        <v>74</v>
      </c>
      <c r="G10" s="15">
        <v>26</v>
      </c>
      <c r="H10" s="15">
        <v>27</v>
      </c>
      <c r="I10" s="15">
        <v>11</v>
      </c>
      <c r="J10" s="29">
        <v>64</v>
      </c>
      <c r="K10" s="30">
        <v>0.8649</v>
      </c>
      <c r="L10" s="15">
        <v>8</v>
      </c>
      <c r="M10" s="15">
        <v>2</v>
      </c>
      <c r="N10" s="15">
        <v>0</v>
      </c>
      <c r="O10" s="15">
        <v>1</v>
      </c>
    </row>
    <row r="11" spans="1:15" ht="60" customHeight="1" x14ac:dyDescent="0.25">
      <c r="A11" s="15">
        <v>2013</v>
      </c>
      <c r="B11" s="15" t="s">
        <v>5</v>
      </c>
      <c r="C11" s="26" t="s">
        <v>16</v>
      </c>
      <c r="D11" s="27" t="s">
        <v>39</v>
      </c>
      <c r="E11" s="15">
        <v>37</v>
      </c>
      <c r="F11" s="28">
        <v>35</v>
      </c>
      <c r="G11" s="15">
        <v>11</v>
      </c>
      <c r="H11" s="15">
        <v>8</v>
      </c>
      <c r="I11" s="15">
        <v>6</v>
      </c>
      <c r="J11" s="29">
        <v>25</v>
      </c>
      <c r="K11" s="30">
        <v>0.71430000000000005</v>
      </c>
      <c r="L11" s="15">
        <v>4</v>
      </c>
      <c r="M11" s="15">
        <v>5</v>
      </c>
      <c r="N11" s="15">
        <v>1</v>
      </c>
      <c r="O11" s="15">
        <v>2</v>
      </c>
    </row>
    <row r="12" spans="1:15" ht="60" customHeight="1" x14ac:dyDescent="0.25">
      <c r="A12" s="15">
        <v>2013</v>
      </c>
      <c r="B12" s="15" t="s">
        <v>5</v>
      </c>
      <c r="C12" s="26" t="s">
        <v>16</v>
      </c>
      <c r="D12" s="27" t="s">
        <v>40</v>
      </c>
      <c r="E12" s="15">
        <v>27</v>
      </c>
      <c r="F12" s="28">
        <v>27</v>
      </c>
      <c r="G12" s="15">
        <v>0</v>
      </c>
      <c r="H12" s="15">
        <v>10</v>
      </c>
      <c r="I12" s="15">
        <v>9</v>
      </c>
      <c r="J12" s="29">
        <v>19</v>
      </c>
      <c r="K12" s="30">
        <v>0.70369999999999999</v>
      </c>
      <c r="L12" s="15">
        <v>7</v>
      </c>
      <c r="M12" s="15">
        <v>1</v>
      </c>
      <c r="N12" s="15">
        <v>0</v>
      </c>
      <c r="O12" s="15">
        <v>0</v>
      </c>
    </row>
    <row r="13" spans="1:15" ht="60" customHeight="1" x14ac:dyDescent="0.25">
      <c r="A13" s="15">
        <v>2013</v>
      </c>
      <c r="B13" s="15" t="s">
        <v>5</v>
      </c>
      <c r="C13" s="26" t="s">
        <v>16</v>
      </c>
      <c r="D13" s="27" t="s">
        <v>41</v>
      </c>
      <c r="E13" s="15">
        <v>33</v>
      </c>
      <c r="F13" s="28">
        <v>31</v>
      </c>
      <c r="G13" s="15">
        <v>2</v>
      </c>
      <c r="H13" s="15">
        <v>13</v>
      </c>
      <c r="I13" s="15">
        <v>5</v>
      </c>
      <c r="J13" s="29">
        <v>20</v>
      </c>
      <c r="K13" s="30">
        <v>0.6452</v>
      </c>
      <c r="L13" s="15">
        <v>8</v>
      </c>
      <c r="M13" s="15">
        <v>3</v>
      </c>
      <c r="N13" s="15">
        <v>0</v>
      </c>
      <c r="O13" s="15">
        <v>2</v>
      </c>
    </row>
    <row r="14" spans="1:15" ht="60" customHeight="1" x14ac:dyDescent="0.25">
      <c r="A14" s="15">
        <v>2013</v>
      </c>
      <c r="B14" s="15" t="s">
        <v>5</v>
      </c>
      <c r="C14" s="26" t="s">
        <v>16</v>
      </c>
      <c r="D14" s="27" t="s">
        <v>42</v>
      </c>
      <c r="E14" s="15">
        <v>21</v>
      </c>
      <c r="F14" s="28">
        <v>21</v>
      </c>
      <c r="G14" s="15">
        <v>16</v>
      </c>
      <c r="H14" s="15">
        <v>5</v>
      </c>
      <c r="I14" s="15">
        <v>0</v>
      </c>
      <c r="J14" s="29">
        <v>21</v>
      </c>
      <c r="K14" s="30">
        <v>1</v>
      </c>
      <c r="L14" s="15">
        <v>0</v>
      </c>
      <c r="M14" s="15">
        <v>0</v>
      </c>
      <c r="N14" s="15">
        <v>0</v>
      </c>
      <c r="O14" s="15">
        <v>0</v>
      </c>
    </row>
    <row r="15" spans="1:15" ht="60" customHeight="1" x14ac:dyDescent="0.25">
      <c r="A15" s="15">
        <v>2013</v>
      </c>
      <c r="B15" s="15" t="s">
        <v>5</v>
      </c>
      <c r="C15" s="26" t="s">
        <v>16</v>
      </c>
      <c r="D15" s="27" t="s">
        <v>43</v>
      </c>
      <c r="E15" s="15">
        <v>75</v>
      </c>
      <c r="F15" s="28">
        <v>74</v>
      </c>
      <c r="G15" s="15">
        <v>27</v>
      </c>
      <c r="H15" s="15">
        <v>13</v>
      </c>
      <c r="I15" s="15">
        <v>22</v>
      </c>
      <c r="J15" s="29">
        <v>62</v>
      </c>
      <c r="K15" s="30">
        <v>0.83779999999999999</v>
      </c>
      <c r="L15" s="15">
        <v>8</v>
      </c>
      <c r="M15" s="15">
        <v>4</v>
      </c>
      <c r="N15" s="15">
        <v>0</v>
      </c>
      <c r="O15" s="15">
        <v>1</v>
      </c>
    </row>
    <row r="16" spans="1:15" ht="60" customHeight="1" x14ac:dyDescent="0.25">
      <c r="A16" s="15">
        <v>2013</v>
      </c>
      <c r="B16" s="15" t="s">
        <v>5</v>
      </c>
      <c r="C16" s="26" t="s">
        <v>16</v>
      </c>
      <c r="D16" s="27" t="s">
        <v>44</v>
      </c>
      <c r="E16" s="15">
        <v>7</v>
      </c>
      <c r="F16" s="28">
        <v>5</v>
      </c>
      <c r="G16" s="15">
        <v>0</v>
      </c>
      <c r="H16" s="15">
        <v>0</v>
      </c>
      <c r="I16" s="15">
        <v>4</v>
      </c>
      <c r="J16" s="29">
        <v>4</v>
      </c>
      <c r="K16" s="30">
        <v>0.8</v>
      </c>
      <c r="L16" s="15">
        <v>1</v>
      </c>
      <c r="M16" s="15">
        <v>0</v>
      </c>
      <c r="N16" s="15">
        <v>0</v>
      </c>
      <c r="O16" s="15">
        <v>2</v>
      </c>
    </row>
    <row r="17" spans="1:15" ht="60" customHeight="1" x14ac:dyDescent="0.25">
      <c r="A17" s="15">
        <v>2013</v>
      </c>
      <c r="B17" s="15" t="s">
        <v>5</v>
      </c>
      <c r="C17" s="26" t="s">
        <v>16</v>
      </c>
      <c r="D17" s="27" t="s">
        <v>45</v>
      </c>
      <c r="E17" s="15">
        <v>25</v>
      </c>
      <c r="F17" s="28">
        <v>25</v>
      </c>
      <c r="G17" s="15">
        <v>15</v>
      </c>
      <c r="H17" s="15">
        <v>6</v>
      </c>
      <c r="I17" s="15">
        <v>3</v>
      </c>
      <c r="J17" s="29">
        <v>24</v>
      </c>
      <c r="K17" s="30">
        <v>0.96</v>
      </c>
      <c r="L17" s="15">
        <v>1</v>
      </c>
      <c r="M17" s="15">
        <v>0</v>
      </c>
      <c r="N17" s="15">
        <v>0</v>
      </c>
      <c r="O17" s="15">
        <v>0</v>
      </c>
    </row>
    <row r="18" spans="1:15" ht="60" customHeight="1" x14ac:dyDescent="0.25">
      <c r="A18" s="15">
        <v>2013</v>
      </c>
      <c r="B18" s="15" t="s">
        <v>5</v>
      </c>
      <c r="C18" s="26" t="s">
        <v>16</v>
      </c>
      <c r="D18" s="27" t="s">
        <v>46</v>
      </c>
      <c r="E18" s="15">
        <v>30</v>
      </c>
      <c r="F18" s="28">
        <v>30</v>
      </c>
      <c r="G18" s="15">
        <v>12</v>
      </c>
      <c r="H18" s="15">
        <v>9</v>
      </c>
      <c r="I18" s="15">
        <v>8</v>
      </c>
      <c r="J18" s="29">
        <v>29</v>
      </c>
      <c r="K18" s="30">
        <v>0.9667</v>
      </c>
      <c r="L18" s="15">
        <v>1</v>
      </c>
      <c r="M18" s="15">
        <v>0</v>
      </c>
      <c r="N18" s="15">
        <v>0</v>
      </c>
      <c r="O18" s="15">
        <v>0</v>
      </c>
    </row>
    <row r="19" spans="1:15" ht="60" customHeight="1" x14ac:dyDescent="0.25">
      <c r="A19" s="15">
        <v>2013</v>
      </c>
      <c r="B19" s="15" t="s">
        <v>5</v>
      </c>
      <c r="C19" s="26" t="s">
        <v>16</v>
      </c>
      <c r="D19" s="27" t="s">
        <v>47</v>
      </c>
      <c r="E19" s="15">
        <v>29</v>
      </c>
      <c r="F19" s="28">
        <v>28</v>
      </c>
      <c r="G19" s="15">
        <v>7</v>
      </c>
      <c r="H19" s="15">
        <v>4</v>
      </c>
      <c r="I19" s="15">
        <v>12</v>
      </c>
      <c r="J19" s="29">
        <v>23</v>
      </c>
      <c r="K19" s="30">
        <v>0.82140000000000002</v>
      </c>
      <c r="L19" s="15">
        <v>2</v>
      </c>
      <c r="M19" s="15">
        <v>3</v>
      </c>
      <c r="N19" s="15">
        <v>0</v>
      </c>
      <c r="O19" s="15">
        <v>1</v>
      </c>
    </row>
    <row r="20" spans="1:15" ht="60" customHeight="1" x14ac:dyDescent="0.25">
      <c r="A20" s="15">
        <v>2013</v>
      </c>
      <c r="B20" s="15" t="s">
        <v>5</v>
      </c>
      <c r="C20" s="26" t="s">
        <v>16</v>
      </c>
      <c r="D20" s="27" t="s">
        <v>48</v>
      </c>
      <c r="E20" s="15">
        <v>29</v>
      </c>
      <c r="F20" s="28">
        <v>29</v>
      </c>
      <c r="G20" s="15">
        <v>12</v>
      </c>
      <c r="H20" s="15">
        <v>11</v>
      </c>
      <c r="I20" s="15">
        <v>3</v>
      </c>
      <c r="J20" s="29">
        <v>26</v>
      </c>
      <c r="K20" s="30">
        <v>0.89659999999999995</v>
      </c>
      <c r="L20" s="15">
        <v>2</v>
      </c>
      <c r="M20" s="15">
        <v>1</v>
      </c>
      <c r="N20" s="15">
        <v>0</v>
      </c>
      <c r="O20" s="15">
        <v>0</v>
      </c>
    </row>
    <row r="21" spans="1:15" ht="60" customHeight="1" x14ac:dyDescent="0.25">
      <c r="A21" s="15">
        <v>2013</v>
      </c>
      <c r="B21" s="15" t="s">
        <v>5</v>
      </c>
      <c r="C21" s="26" t="s">
        <v>16</v>
      </c>
      <c r="D21" s="27" t="s">
        <v>49</v>
      </c>
      <c r="E21" s="15">
        <v>13</v>
      </c>
      <c r="F21" s="28">
        <v>13</v>
      </c>
      <c r="G21" s="15">
        <v>1</v>
      </c>
      <c r="H21" s="15">
        <v>2</v>
      </c>
      <c r="I21" s="15">
        <v>6</v>
      </c>
      <c r="J21" s="29">
        <v>9</v>
      </c>
      <c r="K21" s="30">
        <v>0.69230000000000003</v>
      </c>
      <c r="L21" s="15">
        <v>3</v>
      </c>
      <c r="M21" s="15">
        <v>1</v>
      </c>
      <c r="N21" s="15">
        <v>0</v>
      </c>
      <c r="O21" s="15">
        <v>0</v>
      </c>
    </row>
    <row r="22" spans="1:15" ht="60" customHeight="1" x14ac:dyDescent="0.25">
      <c r="A22" s="15">
        <v>2013</v>
      </c>
      <c r="B22" s="15" t="s">
        <v>5</v>
      </c>
      <c r="C22" s="26" t="s">
        <v>16</v>
      </c>
      <c r="D22" s="27" t="s">
        <v>50</v>
      </c>
      <c r="E22" s="15">
        <v>29</v>
      </c>
      <c r="F22" s="28">
        <v>26</v>
      </c>
      <c r="G22" s="15">
        <v>0</v>
      </c>
      <c r="H22" s="15">
        <v>1</v>
      </c>
      <c r="I22" s="15">
        <v>9</v>
      </c>
      <c r="J22" s="29">
        <v>10</v>
      </c>
      <c r="K22" s="30">
        <v>0.3846</v>
      </c>
      <c r="L22" s="15">
        <v>8</v>
      </c>
      <c r="M22" s="15">
        <v>8</v>
      </c>
      <c r="N22" s="15">
        <v>0</v>
      </c>
      <c r="O22" s="15">
        <v>3</v>
      </c>
    </row>
    <row r="23" spans="1:15" ht="60" customHeight="1" x14ac:dyDescent="0.25">
      <c r="A23" s="15">
        <v>2013</v>
      </c>
      <c r="B23" s="15" t="s">
        <v>5</v>
      </c>
      <c r="C23" s="26" t="s">
        <v>16</v>
      </c>
      <c r="D23" s="27" t="s">
        <v>51</v>
      </c>
      <c r="E23" s="15">
        <v>8</v>
      </c>
      <c r="F23" s="28">
        <v>8</v>
      </c>
      <c r="G23" s="15">
        <v>0</v>
      </c>
      <c r="H23" s="15">
        <v>4</v>
      </c>
      <c r="I23" s="15">
        <v>4</v>
      </c>
      <c r="J23" s="29">
        <v>8</v>
      </c>
      <c r="K23" s="30">
        <v>1</v>
      </c>
      <c r="L23" s="15">
        <v>0</v>
      </c>
      <c r="M23" s="15">
        <v>0</v>
      </c>
      <c r="N23" s="15">
        <v>0</v>
      </c>
      <c r="O23" s="15">
        <v>0</v>
      </c>
    </row>
    <row r="24" spans="1:15" ht="18.75" x14ac:dyDescent="0.25">
      <c r="A24" s="31" t="s">
        <v>52</v>
      </c>
      <c r="B24" s="31" t="s">
        <v>5</v>
      </c>
      <c r="C24" s="32" t="s">
        <v>16</v>
      </c>
      <c r="D24" s="32" t="str">
        <f>"TOTAL"</f>
        <v>TOTAL</v>
      </c>
      <c r="E24" s="31">
        <f>SUBTOTAL(109,[1]!Table2[Registered])</f>
        <v>571</v>
      </c>
      <c r="F24" s="31">
        <f>SUBTOTAL(109,[1]!Table2[Wrote])</f>
        <v>558</v>
      </c>
      <c r="G24" s="31">
        <f>SUBTOTAL(109,[1]!Table2[I])</f>
        <v>166</v>
      </c>
      <c r="H24" s="31">
        <f>SUBTOTAL(109,[1]!Table2[II])</f>
        <v>154</v>
      </c>
      <c r="I24" s="31">
        <f>SUBTOTAL(109,[1]!Table2[III])</f>
        <v>143</v>
      </c>
      <c r="J24" s="31">
        <f>SUBTOTAL(109,[1]!Table2[Total         I-III])</f>
        <v>463</v>
      </c>
      <c r="K24" s="33">
        <f>IF([1]!Table2[[#Totals],[Wrote]]&lt;&gt;0,[1]!Table2[[#Totals],[Total         I-III]]/[1]!Table2[[#Totals],[Wrote]],0%)</f>
        <v>0.82974910394265233</v>
      </c>
      <c r="L24" s="31">
        <f>SUBTOTAL(109,[1]!Table2[IV])</f>
        <v>62</v>
      </c>
      <c r="M24" s="31">
        <f>SUBTOTAL(109,[1]!Table2[V])</f>
        <v>32</v>
      </c>
      <c r="N24" s="31">
        <f>SUBTOTAL(109,[1]!Table2[VI])</f>
        <v>1</v>
      </c>
      <c r="O24" s="31">
        <f>SUBTOTAL(109,[1]!Table2[Other])</f>
        <v>13</v>
      </c>
    </row>
    <row r="25" spans="1:15" x14ac:dyDescent="0.25">
      <c r="C25" s="21"/>
      <c r="F25" s="21"/>
      <c r="J25" s="21"/>
      <c r="K25" s="22"/>
    </row>
    <row r="26" spans="1:15" x14ac:dyDescent="0.25">
      <c r="C26" s="21"/>
      <c r="F26" s="21"/>
      <c r="J26" s="21"/>
      <c r="K26" s="22"/>
    </row>
    <row r="27" spans="1:15" x14ac:dyDescent="0.25">
      <c r="C27" s="21"/>
      <c r="F27" s="21"/>
      <c r="J27" s="21"/>
      <c r="K27" s="22"/>
    </row>
    <row r="28" spans="1:15" x14ac:dyDescent="0.25">
      <c r="C28" s="21"/>
      <c r="F28" s="21"/>
      <c r="J28" s="21"/>
      <c r="K28" s="22"/>
    </row>
    <row r="29" spans="1:15" x14ac:dyDescent="0.25">
      <c r="C29" s="21"/>
      <c r="F29" s="21"/>
      <c r="J29" s="21"/>
      <c r="K29" s="22"/>
    </row>
    <row r="30" spans="1:15" x14ac:dyDescent="0.25">
      <c r="C30" s="21"/>
      <c r="F30" s="21"/>
      <c r="J30" s="21"/>
      <c r="K30" s="22"/>
    </row>
    <row r="31" spans="1:15" x14ac:dyDescent="0.25">
      <c r="C31" s="21"/>
      <c r="F31" s="21"/>
      <c r="J31" s="21"/>
      <c r="K31" s="22"/>
    </row>
    <row r="32" spans="1:15" x14ac:dyDescent="0.25">
      <c r="C32" s="21"/>
      <c r="F32" s="21"/>
      <c r="J32" s="21"/>
      <c r="K32" s="22"/>
    </row>
    <row r="33" spans="3:11" x14ac:dyDescent="0.25">
      <c r="C33" s="21"/>
      <c r="F33" s="21"/>
      <c r="J33" s="21"/>
      <c r="K33" s="22"/>
    </row>
    <row r="34" spans="3:11" x14ac:dyDescent="0.25">
      <c r="C34" s="21"/>
      <c r="F34" s="21"/>
      <c r="J34" s="21"/>
      <c r="K34" s="22"/>
    </row>
    <row r="35" spans="3:11" x14ac:dyDescent="0.25">
      <c r="C35" s="21"/>
      <c r="F35" s="21"/>
      <c r="J35" s="21"/>
      <c r="K35" s="22"/>
    </row>
    <row r="36" spans="3:11" x14ac:dyDescent="0.25">
      <c r="C36" s="21"/>
      <c r="F36" s="21"/>
      <c r="J36" s="21"/>
      <c r="K36" s="22"/>
    </row>
    <row r="37" spans="3:11" x14ac:dyDescent="0.25">
      <c r="C37" s="21"/>
      <c r="F37" s="21"/>
      <c r="J37" s="21"/>
      <c r="K37" s="22"/>
    </row>
    <row r="38" spans="3:11" x14ac:dyDescent="0.25">
      <c r="C38" s="21"/>
      <c r="F38" s="21"/>
      <c r="J38" s="21"/>
      <c r="K38" s="22"/>
    </row>
    <row r="39" spans="3:11" x14ac:dyDescent="0.25">
      <c r="C39" s="21"/>
      <c r="F39" s="21"/>
      <c r="J39" s="21"/>
      <c r="K39" s="22"/>
    </row>
    <row r="40" spans="3:11" x14ac:dyDescent="0.25">
      <c r="C40" s="21"/>
      <c r="F40" s="21"/>
      <c r="J40" s="21"/>
      <c r="K40" s="22"/>
    </row>
    <row r="41" spans="3:11" x14ac:dyDescent="0.25">
      <c r="C41" s="21"/>
      <c r="F41" s="21"/>
      <c r="J41" s="21"/>
      <c r="K41" s="22"/>
    </row>
    <row r="42" spans="3:11" x14ac:dyDescent="0.25">
      <c r="C42" s="21"/>
      <c r="F42" s="21"/>
      <c r="J42" s="21"/>
      <c r="K42" s="22"/>
    </row>
    <row r="43" spans="3:11" x14ac:dyDescent="0.25">
      <c r="C43" s="21"/>
      <c r="F43" s="21"/>
      <c r="J43" s="21"/>
      <c r="K43" s="22"/>
    </row>
    <row r="44" spans="3:11" x14ac:dyDescent="0.25">
      <c r="C44" s="21"/>
      <c r="F44" s="21"/>
      <c r="J44" s="21"/>
      <c r="K44" s="22"/>
    </row>
    <row r="45" spans="3:11" x14ac:dyDescent="0.25">
      <c r="C45" s="21"/>
      <c r="F45" s="21"/>
      <c r="J45" s="21"/>
      <c r="K45" s="22"/>
    </row>
    <row r="46" spans="3:11" x14ac:dyDescent="0.25">
      <c r="C46" s="21"/>
      <c r="F46" s="21"/>
      <c r="J46" s="21"/>
      <c r="K46" s="22"/>
    </row>
    <row r="47" spans="3:11" x14ac:dyDescent="0.25">
      <c r="C47" s="21"/>
      <c r="F47" s="21"/>
      <c r="J47" s="21"/>
      <c r="K47" s="22"/>
    </row>
    <row r="48" spans="3:11" x14ac:dyDescent="0.25">
      <c r="C48" s="21"/>
      <c r="F48" s="21"/>
      <c r="J48" s="21"/>
      <c r="K48" s="22"/>
    </row>
    <row r="49" spans="3:11" x14ac:dyDescent="0.25">
      <c r="C49" s="21"/>
      <c r="F49" s="21"/>
      <c r="J49" s="21"/>
      <c r="K49" s="22"/>
    </row>
    <row r="50" spans="3:11" x14ac:dyDescent="0.25">
      <c r="C50" s="21"/>
      <c r="F50" s="21"/>
      <c r="J50" s="21"/>
      <c r="K50" s="22"/>
    </row>
    <row r="51" spans="3:11" x14ac:dyDescent="0.25">
      <c r="C51" s="21"/>
      <c r="F51" s="21"/>
      <c r="J51" s="21"/>
      <c r="K51" s="22"/>
    </row>
    <row r="52" spans="3:11" x14ac:dyDescent="0.25">
      <c r="C52" s="21"/>
      <c r="F52" s="21"/>
      <c r="J52" s="21"/>
      <c r="K52" s="22"/>
    </row>
    <row r="53" spans="3:11" x14ac:dyDescent="0.25">
      <c r="C53" s="21"/>
      <c r="F53" s="21"/>
      <c r="J53" s="21"/>
      <c r="K53" s="22"/>
    </row>
    <row r="54" spans="3:11" x14ac:dyDescent="0.25">
      <c r="C54" s="21"/>
      <c r="F54" s="21"/>
      <c r="J54" s="21"/>
      <c r="K54" s="22"/>
    </row>
    <row r="55" spans="3:11" x14ac:dyDescent="0.25">
      <c r="C55" s="21"/>
      <c r="F55" s="21"/>
      <c r="J55" s="21"/>
      <c r="K55" s="22"/>
    </row>
    <row r="56" spans="3:11" x14ac:dyDescent="0.25">
      <c r="C56" s="21"/>
      <c r="F56" s="21"/>
      <c r="J56" s="21"/>
      <c r="K56" s="22"/>
    </row>
    <row r="57" spans="3:11" x14ac:dyDescent="0.25">
      <c r="C57" s="21"/>
      <c r="F57" s="21"/>
      <c r="J57" s="21"/>
      <c r="K57" s="22"/>
    </row>
    <row r="58" spans="3:11" x14ac:dyDescent="0.25">
      <c r="C58" s="21"/>
      <c r="F58" s="21"/>
      <c r="J58" s="21"/>
      <c r="K58" s="22"/>
    </row>
    <row r="59" spans="3:11" x14ac:dyDescent="0.25">
      <c r="C59" s="21"/>
      <c r="F59" s="21"/>
      <c r="J59" s="21"/>
      <c r="K59" s="22"/>
    </row>
    <row r="60" spans="3:11" x14ac:dyDescent="0.25">
      <c r="C60" s="21"/>
      <c r="F60" s="21"/>
      <c r="J60" s="21"/>
      <c r="K60" s="22"/>
    </row>
    <row r="61" spans="3:11" x14ac:dyDescent="0.25">
      <c r="C61" s="21"/>
      <c r="F61" s="21"/>
      <c r="J61" s="21"/>
      <c r="K61" s="22"/>
    </row>
    <row r="62" spans="3:11" x14ac:dyDescent="0.25">
      <c r="C62" s="21"/>
      <c r="F62" s="21"/>
      <c r="J62" s="21"/>
      <c r="K62" s="22"/>
    </row>
    <row r="63" spans="3:11" x14ac:dyDescent="0.25">
      <c r="C63" s="21"/>
      <c r="F63" s="21"/>
      <c r="J63" s="21"/>
      <c r="K63" s="22"/>
    </row>
    <row r="64" spans="3:11" x14ac:dyDescent="0.25">
      <c r="C64" s="21"/>
      <c r="F64" s="21"/>
      <c r="J64" s="21"/>
      <c r="K64" s="22"/>
    </row>
    <row r="65" spans="3:11" x14ac:dyDescent="0.25">
      <c r="C65" s="21"/>
      <c r="F65" s="21"/>
      <c r="J65" s="21"/>
      <c r="K65" s="22"/>
    </row>
    <row r="66" spans="3:11" x14ac:dyDescent="0.25">
      <c r="C66" s="21"/>
      <c r="F66" s="21"/>
      <c r="J66" s="21"/>
      <c r="K66" s="22"/>
    </row>
    <row r="67" spans="3:11" x14ac:dyDescent="0.25">
      <c r="C67" s="21"/>
      <c r="F67" s="21"/>
      <c r="J67" s="21"/>
      <c r="K67" s="22"/>
    </row>
    <row r="68" spans="3:11" x14ac:dyDescent="0.25">
      <c r="C68" s="21"/>
      <c r="F68" s="21"/>
      <c r="J68" s="21"/>
      <c r="K68" s="22"/>
    </row>
    <row r="69" spans="3:11" x14ac:dyDescent="0.25">
      <c r="C69" s="21"/>
      <c r="F69" s="21"/>
      <c r="J69" s="21"/>
      <c r="K69" s="22"/>
    </row>
    <row r="70" spans="3:11" x14ac:dyDescent="0.25">
      <c r="C70" s="21"/>
      <c r="F70" s="21"/>
      <c r="J70" s="21"/>
      <c r="K70" s="22"/>
    </row>
    <row r="71" spans="3:11" x14ac:dyDescent="0.25">
      <c r="C71" s="21"/>
      <c r="F71" s="21"/>
      <c r="J71" s="21"/>
      <c r="K71" s="22"/>
    </row>
    <row r="72" spans="3:11" x14ac:dyDescent="0.25">
      <c r="C72" s="21"/>
      <c r="F72" s="21"/>
      <c r="J72" s="21"/>
      <c r="K72" s="22"/>
    </row>
    <row r="73" spans="3:11" x14ac:dyDescent="0.25">
      <c r="C73" s="21"/>
      <c r="F73" s="21"/>
      <c r="J73" s="21"/>
      <c r="K73" s="22"/>
    </row>
    <row r="74" spans="3:11" x14ac:dyDescent="0.25">
      <c r="C74" s="21"/>
      <c r="F74" s="21"/>
      <c r="J74" s="21"/>
      <c r="K74" s="22"/>
    </row>
    <row r="75" spans="3:11" x14ac:dyDescent="0.25">
      <c r="C75" s="21"/>
      <c r="F75" s="21"/>
      <c r="J75" s="21"/>
      <c r="K75" s="22"/>
    </row>
    <row r="76" spans="3:11" x14ac:dyDescent="0.25">
      <c r="C76" s="21"/>
      <c r="F76" s="21"/>
      <c r="J76" s="21"/>
      <c r="K76" s="22"/>
    </row>
    <row r="77" spans="3:11" x14ac:dyDescent="0.25">
      <c r="C77" s="21"/>
      <c r="F77" s="21"/>
      <c r="J77" s="21"/>
      <c r="K77" s="22"/>
    </row>
    <row r="78" spans="3:11" x14ac:dyDescent="0.25">
      <c r="C78" s="21"/>
      <c r="F78" s="21"/>
      <c r="J78" s="21"/>
      <c r="K78" s="22"/>
    </row>
    <row r="79" spans="3:11" x14ac:dyDescent="0.25">
      <c r="C79" s="21"/>
      <c r="F79" s="21"/>
      <c r="J79" s="21"/>
      <c r="K79" s="22"/>
    </row>
    <row r="80" spans="3:11" x14ac:dyDescent="0.25">
      <c r="C80" s="21"/>
      <c r="F80" s="21"/>
      <c r="J80" s="21"/>
      <c r="K80" s="22"/>
    </row>
    <row r="81" spans="3:11" x14ac:dyDescent="0.25">
      <c r="C81" s="21"/>
      <c r="F81" s="21"/>
      <c r="J81" s="21"/>
      <c r="K81" s="22"/>
    </row>
    <row r="82" spans="3:11" x14ac:dyDescent="0.25">
      <c r="C82" s="21"/>
      <c r="F82" s="21"/>
      <c r="J82" s="21"/>
      <c r="K82" s="22"/>
    </row>
    <row r="83" spans="3:11" x14ac:dyDescent="0.25">
      <c r="C83" s="21"/>
      <c r="F83" s="21"/>
      <c r="J83" s="21"/>
      <c r="K83" s="22"/>
    </row>
    <row r="84" spans="3:11" x14ac:dyDescent="0.25">
      <c r="C84" s="21"/>
      <c r="F84" s="21"/>
      <c r="J84" s="21"/>
      <c r="K84" s="22"/>
    </row>
    <row r="85" spans="3:11" x14ac:dyDescent="0.25">
      <c r="C85" s="21"/>
      <c r="F85" s="21"/>
      <c r="J85" s="21"/>
      <c r="K85" s="22"/>
    </row>
    <row r="86" spans="3:11" x14ac:dyDescent="0.25">
      <c r="C86" s="21"/>
      <c r="F86" s="21"/>
      <c r="J86" s="21"/>
      <c r="K86" s="22"/>
    </row>
    <row r="87" spans="3:11" x14ac:dyDescent="0.25">
      <c r="C87" s="21"/>
      <c r="F87" s="21"/>
      <c r="J87" s="21"/>
      <c r="K87" s="22"/>
    </row>
    <row r="88" spans="3:11" x14ac:dyDescent="0.25">
      <c r="C88" s="21"/>
      <c r="F88" s="21"/>
      <c r="J88" s="21"/>
      <c r="K88" s="22"/>
    </row>
    <row r="89" spans="3:11" x14ac:dyDescent="0.25">
      <c r="C89" s="21"/>
      <c r="F89" s="21"/>
      <c r="J89" s="21"/>
      <c r="K89" s="22"/>
    </row>
    <row r="90" spans="3:11" x14ac:dyDescent="0.25">
      <c r="C90" s="21"/>
      <c r="F90" s="21"/>
      <c r="J90" s="21"/>
      <c r="K90" s="22"/>
    </row>
    <row r="91" spans="3:11" x14ac:dyDescent="0.25">
      <c r="C91" s="21"/>
      <c r="F91" s="21"/>
      <c r="J91" s="21"/>
      <c r="K91" s="22"/>
    </row>
    <row r="92" spans="3:11" x14ac:dyDescent="0.25">
      <c r="C92" s="21"/>
      <c r="F92" s="21"/>
      <c r="J92" s="21"/>
      <c r="K92" s="22"/>
    </row>
    <row r="93" spans="3:11" x14ac:dyDescent="0.25">
      <c r="C93" s="21"/>
      <c r="F93" s="21"/>
      <c r="J93" s="21"/>
      <c r="K93" s="22"/>
    </row>
    <row r="94" spans="3:11" x14ac:dyDescent="0.25">
      <c r="C94" s="21"/>
      <c r="F94" s="21"/>
      <c r="J94" s="21"/>
      <c r="K94" s="22"/>
    </row>
    <row r="95" spans="3:11" x14ac:dyDescent="0.25">
      <c r="C95" s="21"/>
      <c r="F95" s="21"/>
      <c r="J95" s="21"/>
      <c r="K95" s="22"/>
    </row>
    <row r="96" spans="3:11" x14ac:dyDescent="0.25">
      <c r="C96" s="21"/>
      <c r="F96" s="21"/>
      <c r="J96" s="21"/>
      <c r="K96" s="22"/>
    </row>
    <row r="97" spans="3:11" x14ac:dyDescent="0.25">
      <c r="C97" s="21"/>
      <c r="F97" s="21"/>
      <c r="J97" s="21"/>
      <c r="K97" s="22"/>
    </row>
    <row r="98" spans="3:11" x14ac:dyDescent="0.25">
      <c r="C98" s="21"/>
      <c r="F98" s="21"/>
      <c r="J98" s="21"/>
      <c r="K98" s="22"/>
    </row>
    <row r="99" spans="3:11" x14ac:dyDescent="0.25">
      <c r="C99" s="21"/>
      <c r="F99" s="21"/>
      <c r="J99" s="21"/>
      <c r="K99" s="22"/>
    </row>
    <row r="100" spans="3:11" x14ac:dyDescent="0.25">
      <c r="C100" s="21"/>
      <c r="F100" s="21"/>
      <c r="J100" s="21"/>
      <c r="K100" s="22"/>
    </row>
    <row r="101" spans="3:11" x14ac:dyDescent="0.25">
      <c r="C101" s="21"/>
      <c r="F101" s="21"/>
      <c r="J101" s="21"/>
      <c r="K101" s="22"/>
    </row>
    <row r="102" spans="3:11" x14ac:dyDescent="0.25">
      <c r="C102" s="21"/>
      <c r="F102" s="21"/>
      <c r="J102" s="21"/>
      <c r="K102" s="22"/>
    </row>
    <row r="103" spans="3:11" x14ac:dyDescent="0.25">
      <c r="C103" s="21"/>
      <c r="F103" s="21"/>
      <c r="J103" s="21"/>
      <c r="K103" s="22"/>
    </row>
    <row r="104" spans="3:11" x14ac:dyDescent="0.25">
      <c r="C104" s="21"/>
      <c r="F104" s="21"/>
      <c r="J104" s="21"/>
      <c r="K104" s="22"/>
    </row>
    <row r="105" spans="3:11" x14ac:dyDescent="0.25">
      <c r="C105" s="21"/>
      <c r="F105" s="21"/>
      <c r="J105" s="21"/>
      <c r="K105" s="22"/>
    </row>
    <row r="106" spans="3:11" x14ac:dyDescent="0.25">
      <c r="C106" s="21"/>
      <c r="F106" s="21"/>
      <c r="J106" s="21"/>
      <c r="K106" s="22"/>
    </row>
    <row r="107" spans="3:11" x14ac:dyDescent="0.25">
      <c r="C107" s="21"/>
      <c r="F107" s="21"/>
      <c r="J107" s="21"/>
      <c r="K107" s="22"/>
    </row>
    <row r="108" spans="3:11" x14ac:dyDescent="0.25">
      <c r="C108" s="21"/>
      <c r="F108" s="21"/>
      <c r="J108" s="21"/>
      <c r="K108" s="22"/>
    </row>
    <row r="109" spans="3:11" x14ac:dyDescent="0.25">
      <c r="C109" s="21"/>
      <c r="F109" s="21"/>
      <c r="J109" s="21"/>
      <c r="K109" s="22"/>
    </row>
    <row r="110" spans="3:11" x14ac:dyDescent="0.25">
      <c r="C110" s="21"/>
      <c r="F110" s="21"/>
      <c r="J110" s="21"/>
      <c r="K110" s="22"/>
    </row>
    <row r="111" spans="3:11" x14ac:dyDescent="0.25">
      <c r="C111" s="21"/>
      <c r="F111" s="21"/>
      <c r="J111" s="21"/>
      <c r="K111" s="22"/>
    </row>
    <row r="112" spans="3:11" x14ac:dyDescent="0.25">
      <c r="C112" s="21"/>
      <c r="F112" s="21"/>
      <c r="J112" s="21"/>
      <c r="K112" s="22"/>
    </row>
    <row r="113" spans="3:11" x14ac:dyDescent="0.25">
      <c r="C113" s="21"/>
      <c r="F113" s="21"/>
      <c r="J113" s="21"/>
      <c r="K113" s="22"/>
    </row>
    <row r="114" spans="3:11" x14ac:dyDescent="0.25">
      <c r="C114" s="21"/>
      <c r="F114" s="21"/>
      <c r="J114" s="21"/>
      <c r="K114" s="22"/>
    </row>
    <row r="115" spans="3:11" x14ac:dyDescent="0.25">
      <c r="C115" s="21"/>
      <c r="F115" s="21"/>
      <c r="J115" s="21"/>
      <c r="K115" s="22"/>
    </row>
    <row r="116" spans="3:11" x14ac:dyDescent="0.25">
      <c r="C116" s="21"/>
      <c r="F116" s="21"/>
      <c r="J116" s="21"/>
      <c r="K116" s="22"/>
    </row>
    <row r="117" spans="3:11" x14ac:dyDescent="0.25">
      <c r="C117" s="21"/>
      <c r="F117" s="21"/>
      <c r="J117" s="21"/>
      <c r="K117" s="22"/>
    </row>
    <row r="118" spans="3:11" x14ac:dyDescent="0.25">
      <c r="C118" s="21"/>
      <c r="F118" s="21"/>
      <c r="J118" s="21"/>
      <c r="K118" s="22"/>
    </row>
    <row r="119" spans="3:11" x14ac:dyDescent="0.25">
      <c r="C119" s="21"/>
      <c r="F119" s="21"/>
      <c r="J119" s="21"/>
      <c r="K119" s="22"/>
    </row>
    <row r="120" spans="3:11" x14ac:dyDescent="0.25">
      <c r="C120" s="21"/>
      <c r="F120" s="21"/>
      <c r="J120" s="21"/>
      <c r="K120" s="22"/>
    </row>
    <row r="121" spans="3:11" x14ac:dyDescent="0.25">
      <c r="C121" s="21"/>
      <c r="F121" s="21"/>
      <c r="J121" s="21"/>
      <c r="K121" s="22"/>
    </row>
    <row r="122" spans="3:11" x14ac:dyDescent="0.25">
      <c r="C122" s="21"/>
      <c r="F122" s="21"/>
      <c r="J122" s="21"/>
      <c r="K122" s="22"/>
    </row>
    <row r="123" spans="3:11" x14ac:dyDescent="0.25">
      <c r="C123" s="21"/>
      <c r="F123" s="21"/>
      <c r="J123" s="21"/>
      <c r="K123" s="22"/>
    </row>
    <row r="124" spans="3:11" x14ac:dyDescent="0.25">
      <c r="C124" s="21"/>
      <c r="F124" s="21"/>
      <c r="J124" s="21"/>
      <c r="K124" s="22"/>
    </row>
    <row r="125" spans="3:11" x14ac:dyDescent="0.25">
      <c r="C125" s="21"/>
      <c r="F125" s="21"/>
      <c r="J125" s="21"/>
      <c r="K125" s="22"/>
    </row>
    <row r="126" spans="3:11" x14ac:dyDescent="0.25">
      <c r="C126" s="21"/>
      <c r="F126" s="21"/>
      <c r="J126" s="21"/>
      <c r="K126" s="22"/>
    </row>
    <row r="127" spans="3:11" x14ac:dyDescent="0.25">
      <c r="C127" s="21"/>
      <c r="F127" s="21"/>
      <c r="J127" s="21"/>
      <c r="K127" s="22"/>
    </row>
    <row r="128" spans="3:11" x14ac:dyDescent="0.25">
      <c r="C128" s="21"/>
      <c r="F128" s="21"/>
      <c r="J128" s="21"/>
      <c r="K128" s="22"/>
    </row>
    <row r="129" spans="3:11" x14ac:dyDescent="0.25">
      <c r="C129" s="21"/>
      <c r="F129" s="21"/>
      <c r="J129" s="21"/>
      <c r="K129" s="22"/>
    </row>
    <row r="130" spans="3:11" x14ac:dyDescent="0.25">
      <c r="C130" s="21"/>
      <c r="F130" s="21"/>
      <c r="J130" s="21"/>
      <c r="K130" s="22"/>
    </row>
    <row r="131" spans="3:11" x14ac:dyDescent="0.25">
      <c r="C131" s="21"/>
      <c r="F131" s="21"/>
      <c r="J131" s="21"/>
      <c r="K131" s="22"/>
    </row>
    <row r="132" spans="3:11" x14ac:dyDescent="0.25">
      <c r="C132" s="21"/>
      <c r="F132" s="21"/>
      <c r="J132" s="21"/>
      <c r="K132" s="22"/>
    </row>
    <row r="133" spans="3:11" x14ac:dyDescent="0.25">
      <c r="C133" s="21"/>
      <c r="F133" s="21"/>
      <c r="J133" s="21"/>
      <c r="K133" s="22"/>
    </row>
    <row r="134" spans="3:11" x14ac:dyDescent="0.25">
      <c r="C134" s="21"/>
      <c r="F134" s="21"/>
      <c r="J134" s="21"/>
      <c r="K134" s="22"/>
    </row>
    <row r="135" spans="3:11" x14ac:dyDescent="0.25">
      <c r="C135" s="21"/>
      <c r="F135" s="21"/>
      <c r="J135" s="21"/>
      <c r="K135" s="22"/>
    </row>
    <row r="136" spans="3:11" x14ac:dyDescent="0.25">
      <c r="C136" s="21"/>
      <c r="F136" s="21"/>
      <c r="J136" s="21"/>
      <c r="K136" s="22"/>
    </row>
    <row r="137" spans="3:11" x14ac:dyDescent="0.25">
      <c r="C137" s="21"/>
      <c r="F137" s="21"/>
      <c r="J137" s="21"/>
      <c r="K137" s="22"/>
    </row>
    <row r="138" spans="3:11" x14ac:dyDescent="0.25">
      <c r="C138" s="21"/>
      <c r="F138" s="21"/>
      <c r="J138" s="21"/>
      <c r="K138" s="22"/>
    </row>
    <row r="139" spans="3:11" x14ac:dyDescent="0.25">
      <c r="C139" s="21"/>
      <c r="F139" s="21"/>
      <c r="J139" s="21"/>
      <c r="K139" s="22"/>
    </row>
    <row r="140" spans="3:11" x14ac:dyDescent="0.25">
      <c r="C140" s="21"/>
      <c r="F140" s="21"/>
      <c r="J140" s="21"/>
      <c r="K140" s="22"/>
    </row>
    <row r="141" spans="3:11" x14ac:dyDescent="0.25">
      <c r="C141" s="21"/>
      <c r="F141" s="21"/>
      <c r="J141" s="21"/>
      <c r="K141" s="22"/>
    </row>
    <row r="142" spans="3:11" x14ac:dyDescent="0.25">
      <c r="C142" s="21"/>
      <c r="F142" s="21"/>
      <c r="J142" s="21"/>
      <c r="K142" s="22"/>
    </row>
    <row r="143" spans="3:11" x14ac:dyDescent="0.25">
      <c r="C143" s="21"/>
      <c r="F143" s="21"/>
      <c r="J143" s="21"/>
      <c r="K143" s="22"/>
    </row>
    <row r="144" spans="3:11" x14ac:dyDescent="0.25">
      <c r="C144" s="21"/>
      <c r="F144" s="21"/>
      <c r="J144" s="21"/>
      <c r="K144" s="22"/>
    </row>
    <row r="145" spans="3:11" x14ac:dyDescent="0.25">
      <c r="C145" s="21"/>
      <c r="F145" s="21"/>
      <c r="J145" s="21"/>
      <c r="K145" s="22"/>
    </row>
    <row r="146" spans="3:11" x14ac:dyDescent="0.25">
      <c r="C146" s="21"/>
      <c r="F146" s="21"/>
      <c r="J146" s="21"/>
      <c r="K146" s="22"/>
    </row>
    <row r="147" spans="3:11" x14ac:dyDescent="0.25">
      <c r="C147" s="21"/>
      <c r="F147" s="21"/>
      <c r="J147" s="21"/>
      <c r="K147" s="22"/>
    </row>
    <row r="148" spans="3:11" x14ac:dyDescent="0.25">
      <c r="C148" s="21"/>
      <c r="F148" s="21"/>
      <c r="J148" s="21"/>
      <c r="K148" s="22"/>
    </row>
    <row r="149" spans="3:11" x14ac:dyDescent="0.25">
      <c r="C149" s="21"/>
      <c r="F149" s="21"/>
      <c r="J149" s="21"/>
      <c r="K149" s="22"/>
    </row>
    <row r="150" spans="3:11" x14ac:dyDescent="0.25">
      <c r="C150" s="21"/>
      <c r="F150" s="21"/>
      <c r="J150" s="21"/>
      <c r="K150" s="22"/>
    </row>
    <row r="151" spans="3:11" x14ac:dyDescent="0.25">
      <c r="C151" s="21"/>
      <c r="F151" s="21"/>
      <c r="J151" s="21"/>
      <c r="K151" s="22"/>
    </row>
    <row r="152" spans="3:11" x14ac:dyDescent="0.25">
      <c r="C152" s="21"/>
      <c r="F152" s="21"/>
      <c r="J152" s="21"/>
      <c r="K152" s="22"/>
    </row>
    <row r="153" spans="3:11" x14ac:dyDescent="0.25">
      <c r="C153" s="21"/>
      <c r="F153" s="21"/>
      <c r="J153" s="21"/>
      <c r="K153" s="22"/>
    </row>
    <row r="154" spans="3:11" x14ac:dyDescent="0.25">
      <c r="C154" s="21"/>
      <c r="F154" s="21"/>
      <c r="J154" s="21"/>
      <c r="K154" s="22"/>
    </row>
    <row r="155" spans="3:11" x14ac:dyDescent="0.25">
      <c r="C155" s="21"/>
      <c r="F155" s="21"/>
      <c r="J155" s="21"/>
      <c r="K155" s="22"/>
    </row>
    <row r="156" spans="3:11" x14ac:dyDescent="0.25">
      <c r="C156" s="21"/>
      <c r="F156" s="21"/>
      <c r="J156" s="21"/>
      <c r="K156" s="22"/>
    </row>
    <row r="157" spans="3:11" x14ac:dyDescent="0.25">
      <c r="C157" s="21"/>
      <c r="F157" s="21"/>
      <c r="J157" s="21"/>
      <c r="K157" s="22"/>
    </row>
    <row r="158" spans="3:11" x14ac:dyDescent="0.25">
      <c r="C158" s="21"/>
      <c r="F158" s="21"/>
      <c r="J158" s="21"/>
      <c r="K158" s="22"/>
    </row>
    <row r="159" spans="3:11" x14ac:dyDescent="0.25">
      <c r="C159" s="21"/>
      <c r="F159" s="21"/>
      <c r="J159" s="21"/>
      <c r="K159" s="22"/>
    </row>
    <row r="160" spans="3:11" x14ac:dyDescent="0.25">
      <c r="C160" s="21"/>
      <c r="F160" s="21"/>
      <c r="J160" s="21"/>
      <c r="K160" s="22"/>
    </row>
    <row r="161" spans="3:11" x14ac:dyDescent="0.25">
      <c r="C161" s="21"/>
      <c r="F161" s="21"/>
      <c r="J161" s="21"/>
      <c r="K161" s="22"/>
    </row>
    <row r="162" spans="3:11" x14ac:dyDescent="0.25">
      <c r="C162" s="21"/>
      <c r="F162" s="21"/>
      <c r="J162" s="21"/>
      <c r="K162" s="22"/>
    </row>
    <row r="163" spans="3:11" x14ac:dyDescent="0.25">
      <c r="C163" s="21"/>
      <c r="F163" s="21"/>
      <c r="J163" s="21"/>
      <c r="K163" s="22"/>
    </row>
    <row r="164" spans="3:11" x14ac:dyDescent="0.25">
      <c r="C164" s="21"/>
      <c r="F164" s="21"/>
      <c r="J164" s="21"/>
      <c r="K164" s="22"/>
    </row>
    <row r="165" spans="3:11" x14ac:dyDescent="0.25">
      <c r="C165" s="21"/>
      <c r="F165" s="21"/>
      <c r="J165" s="21"/>
      <c r="K165" s="22"/>
    </row>
    <row r="166" spans="3:11" x14ac:dyDescent="0.25">
      <c r="C166" s="21"/>
      <c r="F166" s="21"/>
      <c r="J166" s="21"/>
      <c r="K166" s="22"/>
    </row>
    <row r="167" spans="3:11" x14ac:dyDescent="0.25">
      <c r="C167" s="21"/>
      <c r="F167" s="21"/>
      <c r="J167" s="21"/>
      <c r="K167" s="22"/>
    </row>
    <row r="168" spans="3:11" x14ac:dyDescent="0.25">
      <c r="C168" s="21"/>
      <c r="F168" s="21"/>
      <c r="J168" s="21"/>
      <c r="K168" s="22"/>
    </row>
    <row r="169" spans="3:11" x14ac:dyDescent="0.25">
      <c r="C169" s="21"/>
      <c r="F169" s="21"/>
      <c r="J169" s="21"/>
      <c r="K169" s="22"/>
    </row>
    <row r="170" spans="3:11" x14ac:dyDescent="0.25">
      <c r="C170" s="21"/>
      <c r="F170" s="21"/>
      <c r="J170" s="21"/>
      <c r="K170" s="22"/>
    </row>
    <row r="171" spans="3:11" x14ac:dyDescent="0.25">
      <c r="C171" s="21"/>
      <c r="F171" s="21"/>
      <c r="J171" s="21"/>
      <c r="K171" s="22"/>
    </row>
    <row r="172" spans="3:11" x14ac:dyDescent="0.25">
      <c r="C172" s="21"/>
      <c r="F172" s="21"/>
      <c r="J172" s="21"/>
      <c r="K172" s="22"/>
    </row>
    <row r="173" spans="3:11" x14ac:dyDescent="0.25">
      <c r="C173" s="21"/>
      <c r="F173" s="21"/>
      <c r="J173" s="21"/>
      <c r="K173" s="22"/>
    </row>
    <row r="174" spans="3:11" x14ac:dyDescent="0.25">
      <c r="C174" s="21"/>
      <c r="F174" s="21"/>
      <c r="J174" s="21"/>
      <c r="K174" s="22"/>
    </row>
    <row r="175" spans="3:11" x14ac:dyDescent="0.25">
      <c r="C175" s="21"/>
      <c r="F175" s="21"/>
      <c r="J175" s="21"/>
      <c r="K175" s="22"/>
    </row>
    <row r="176" spans="3:11" x14ac:dyDescent="0.25">
      <c r="C176" s="21"/>
      <c r="F176" s="21"/>
      <c r="J176" s="21"/>
      <c r="K176" s="22"/>
    </row>
    <row r="177" spans="3:11" x14ac:dyDescent="0.25">
      <c r="C177" s="21"/>
      <c r="F177" s="21"/>
      <c r="J177" s="21"/>
      <c r="K177" s="22"/>
    </row>
    <row r="178" spans="3:11" x14ac:dyDescent="0.25">
      <c r="C178" s="21"/>
      <c r="F178" s="21"/>
      <c r="J178" s="21"/>
      <c r="K178" s="22"/>
    </row>
    <row r="179" spans="3:11" x14ac:dyDescent="0.25">
      <c r="C179" s="21"/>
      <c r="F179" s="21"/>
      <c r="J179" s="21"/>
      <c r="K179" s="22"/>
    </row>
    <row r="180" spans="3:11" x14ac:dyDescent="0.25">
      <c r="C180" s="21"/>
      <c r="F180" s="21"/>
      <c r="J180" s="21"/>
      <c r="K180" s="22"/>
    </row>
    <row r="181" spans="3:11" x14ac:dyDescent="0.25">
      <c r="C181" s="21"/>
      <c r="F181" s="21"/>
      <c r="J181" s="21"/>
      <c r="K181" s="22"/>
    </row>
    <row r="182" spans="3:11" x14ac:dyDescent="0.25">
      <c r="C182" s="21"/>
      <c r="F182" s="21"/>
      <c r="J182" s="21"/>
      <c r="K182" s="22"/>
    </row>
    <row r="183" spans="3:11" x14ac:dyDescent="0.25">
      <c r="C183" s="21"/>
      <c r="F183" s="21"/>
      <c r="J183" s="21"/>
      <c r="K183" s="22"/>
    </row>
    <row r="184" spans="3:11" x14ac:dyDescent="0.25">
      <c r="C184" s="21"/>
      <c r="F184" s="21"/>
      <c r="J184" s="21"/>
      <c r="K184" s="22"/>
    </row>
    <row r="185" spans="3:11" x14ac:dyDescent="0.25">
      <c r="C185" s="21"/>
      <c r="F185" s="21"/>
      <c r="J185" s="21"/>
      <c r="K185" s="22"/>
    </row>
    <row r="186" spans="3:11" x14ac:dyDescent="0.25">
      <c r="C186" s="21"/>
      <c r="F186" s="21"/>
      <c r="J186" s="21"/>
      <c r="K186" s="22"/>
    </row>
    <row r="187" spans="3:11" x14ac:dyDescent="0.25">
      <c r="C187" s="21"/>
      <c r="F187" s="21"/>
      <c r="J187" s="21"/>
      <c r="K187" s="22"/>
    </row>
    <row r="188" spans="3:11" x14ac:dyDescent="0.25">
      <c r="C188" s="21"/>
      <c r="F188" s="21"/>
      <c r="J188" s="21"/>
      <c r="K188" s="22"/>
    </row>
    <row r="189" spans="3:11" x14ac:dyDescent="0.25">
      <c r="C189" s="21"/>
      <c r="F189" s="21"/>
      <c r="J189" s="21"/>
      <c r="K189" s="22"/>
    </row>
    <row r="190" spans="3:11" x14ac:dyDescent="0.25">
      <c r="C190" s="21"/>
      <c r="F190" s="21"/>
      <c r="J190" s="21"/>
      <c r="K190" s="22"/>
    </row>
    <row r="191" spans="3:11" x14ac:dyDescent="0.25">
      <c r="C191" s="21"/>
      <c r="F191" s="21"/>
      <c r="J191" s="21"/>
      <c r="K191" s="22"/>
    </row>
    <row r="192" spans="3:11" x14ac:dyDescent="0.25">
      <c r="C192" s="21"/>
      <c r="F192" s="21"/>
      <c r="J192" s="21"/>
      <c r="K192" s="22"/>
    </row>
    <row r="193" spans="3:11" x14ac:dyDescent="0.25">
      <c r="C193" s="21"/>
      <c r="F193" s="21"/>
      <c r="J193" s="21"/>
      <c r="K193" s="22"/>
    </row>
    <row r="194" spans="3:11" x14ac:dyDescent="0.25">
      <c r="C194" s="21"/>
      <c r="F194" s="21"/>
      <c r="J194" s="21"/>
      <c r="K194" s="22"/>
    </row>
    <row r="195" spans="3:11" x14ac:dyDescent="0.25">
      <c r="C195" s="21"/>
      <c r="F195" s="21"/>
      <c r="J195" s="21"/>
      <c r="K195" s="22"/>
    </row>
    <row r="196" spans="3:11" x14ac:dyDescent="0.25">
      <c r="C196" s="21"/>
      <c r="F196" s="21"/>
      <c r="J196" s="21"/>
      <c r="K196" s="22"/>
    </row>
    <row r="197" spans="3:11" x14ac:dyDescent="0.25">
      <c r="C197" s="21"/>
      <c r="F197" s="21"/>
      <c r="J197" s="21"/>
      <c r="K197" s="22"/>
    </row>
    <row r="198" spans="3:11" x14ac:dyDescent="0.25">
      <c r="C198" s="21"/>
      <c r="F198" s="21"/>
      <c r="J198" s="21"/>
      <c r="K198" s="22"/>
    </row>
    <row r="199" spans="3:11" x14ac:dyDescent="0.25">
      <c r="C199" s="21"/>
      <c r="F199" s="21"/>
      <c r="J199" s="21"/>
      <c r="K199" s="22"/>
    </row>
    <row r="200" spans="3:11" x14ac:dyDescent="0.25">
      <c r="C200" s="21"/>
      <c r="F200" s="21"/>
      <c r="J200" s="21"/>
      <c r="K200" s="22"/>
    </row>
    <row r="201" spans="3:11" x14ac:dyDescent="0.25">
      <c r="C201" s="21"/>
      <c r="F201" s="21"/>
      <c r="J201" s="21"/>
      <c r="K201" s="22"/>
    </row>
    <row r="202" spans="3:11" x14ac:dyDescent="0.25">
      <c r="C202" s="21"/>
      <c r="F202" s="21"/>
      <c r="J202" s="21"/>
      <c r="K202" s="22"/>
    </row>
    <row r="203" spans="3:11" x14ac:dyDescent="0.25">
      <c r="C203" s="21"/>
      <c r="F203" s="21"/>
      <c r="J203" s="21"/>
      <c r="K203" s="22"/>
    </row>
    <row r="204" spans="3:11" x14ac:dyDescent="0.25">
      <c r="C204" s="21"/>
      <c r="F204" s="21"/>
      <c r="J204" s="21"/>
      <c r="K204" s="22"/>
    </row>
    <row r="205" spans="3:11" x14ac:dyDescent="0.25">
      <c r="C205" s="21"/>
      <c r="F205" s="21"/>
      <c r="J205" s="21"/>
      <c r="K205" s="22"/>
    </row>
    <row r="206" spans="3:11" x14ac:dyDescent="0.25">
      <c r="C206" s="21"/>
      <c r="F206" s="21"/>
      <c r="J206" s="21"/>
      <c r="K206" s="22"/>
    </row>
    <row r="207" spans="3:11" x14ac:dyDescent="0.25">
      <c r="C207" s="21"/>
      <c r="F207" s="21"/>
      <c r="J207" s="21"/>
      <c r="K207" s="22"/>
    </row>
    <row r="208" spans="3:11" x14ac:dyDescent="0.25">
      <c r="C208" s="21"/>
      <c r="F208" s="21"/>
      <c r="J208" s="21"/>
      <c r="K208" s="22"/>
    </row>
    <row r="209" spans="3:11" x14ac:dyDescent="0.25">
      <c r="C209" s="21"/>
      <c r="F209" s="21"/>
      <c r="J209" s="21"/>
      <c r="K209" s="22"/>
    </row>
    <row r="210" spans="3:11" x14ac:dyDescent="0.25">
      <c r="C210" s="21"/>
      <c r="F210" s="21"/>
      <c r="J210" s="21"/>
      <c r="K210" s="22"/>
    </row>
    <row r="211" spans="3:11" x14ac:dyDescent="0.25">
      <c r="C211" s="21"/>
      <c r="F211" s="21"/>
      <c r="J211" s="21"/>
      <c r="K211" s="22"/>
    </row>
    <row r="212" spans="3:11" x14ac:dyDescent="0.25">
      <c r="C212" s="21"/>
      <c r="F212" s="21"/>
      <c r="J212" s="21"/>
      <c r="K212" s="22"/>
    </row>
    <row r="213" spans="3:11" x14ac:dyDescent="0.25">
      <c r="C213" s="21"/>
      <c r="F213" s="21"/>
      <c r="J213" s="21"/>
      <c r="K213" s="22"/>
    </row>
    <row r="214" spans="3:11" x14ac:dyDescent="0.25">
      <c r="C214" s="21"/>
      <c r="F214" s="21"/>
      <c r="J214" s="21"/>
      <c r="K214" s="22"/>
    </row>
    <row r="215" spans="3:11" x14ac:dyDescent="0.25">
      <c r="C215" s="21"/>
      <c r="F215" s="21"/>
      <c r="J215" s="21"/>
      <c r="K215" s="22"/>
    </row>
    <row r="216" spans="3:11" x14ac:dyDescent="0.25">
      <c r="C216" s="21"/>
      <c r="F216" s="21"/>
      <c r="J216" s="21"/>
      <c r="K216" s="22"/>
    </row>
    <row r="217" spans="3:11" x14ac:dyDescent="0.25">
      <c r="C217" s="21"/>
      <c r="F217" s="21"/>
      <c r="J217" s="21"/>
      <c r="K217" s="22"/>
    </row>
    <row r="218" spans="3:11" x14ac:dyDescent="0.25">
      <c r="C218" s="21"/>
      <c r="F218" s="21"/>
      <c r="J218" s="21"/>
      <c r="K218" s="22"/>
    </row>
    <row r="219" spans="3:11" x14ac:dyDescent="0.25">
      <c r="C219" s="21"/>
      <c r="F219" s="21"/>
      <c r="J219" s="21"/>
      <c r="K219" s="22"/>
    </row>
    <row r="220" spans="3:11" x14ac:dyDescent="0.25">
      <c r="C220" s="21"/>
      <c r="F220" s="21"/>
      <c r="J220" s="21"/>
      <c r="K220" s="22"/>
    </row>
    <row r="221" spans="3:11" x14ac:dyDescent="0.25">
      <c r="C221" s="21"/>
      <c r="F221" s="21"/>
      <c r="J221" s="21"/>
      <c r="K221" s="22"/>
    </row>
    <row r="222" spans="3:11" x14ac:dyDescent="0.25">
      <c r="C222" s="21"/>
      <c r="F222" s="21"/>
      <c r="J222" s="21"/>
      <c r="K222" s="22"/>
    </row>
    <row r="223" spans="3:11" x14ac:dyDescent="0.25">
      <c r="C223" s="21"/>
      <c r="F223" s="21"/>
      <c r="J223" s="21"/>
      <c r="K223" s="22"/>
    </row>
    <row r="224" spans="3:11" x14ac:dyDescent="0.25">
      <c r="C224" s="21"/>
      <c r="F224" s="21"/>
      <c r="J224" s="21"/>
      <c r="K224" s="22"/>
    </row>
    <row r="225" spans="3:11" x14ac:dyDescent="0.25">
      <c r="C225" s="21"/>
      <c r="F225" s="21"/>
      <c r="J225" s="21"/>
      <c r="K225" s="22"/>
    </row>
    <row r="226" spans="3:11" x14ac:dyDescent="0.25">
      <c r="C226" s="21"/>
      <c r="F226" s="21"/>
      <c r="J226" s="21"/>
      <c r="K226" s="22"/>
    </row>
    <row r="227" spans="3:11" x14ac:dyDescent="0.25">
      <c r="C227" s="21"/>
      <c r="F227" s="21"/>
      <c r="J227" s="21"/>
      <c r="K227" s="22"/>
    </row>
    <row r="228" spans="3:11" x14ac:dyDescent="0.25">
      <c r="C228" s="21"/>
      <c r="F228" s="21"/>
      <c r="J228" s="21"/>
      <c r="K228" s="22"/>
    </row>
    <row r="229" spans="3:11" x14ac:dyDescent="0.25">
      <c r="C229" s="21"/>
      <c r="F229" s="21"/>
      <c r="J229" s="21"/>
      <c r="K229" s="22"/>
    </row>
    <row r="230" spans="3:11" x14ac:dyDescent="0.25">
      <c r="C230" s="21"/>
      <c r="F230" s="21"/>
      <c r="J230" s="21"/>
      <c r="K230" s="22"/>
    </row>
    <row r="231" spans="3:11" x14ac:dyDescent="0.25">
      <c r="C231" s="21"/>
      <c r="F231" s="21"/>
      <c r="J231" s="21"/>
      <c r="K231" s="22"/>
    </row>
    <row r="232" spans="3:11" x14ac:dyDescent="0.25">
      <c r="C232" s="21"/>
      <c r="F232" s="21"/>
      <c r="J232" s="21"/>
      <c r="K232" s="22"/>
    </row>
    <row r="233" spans="3:11" x14ac:dyDescent="0.25">
      <c r="C233" s="21"/>
      <c r="F233" s="21"/>
      <c r="J233" s="21"/>
      <c r="K233" s="22"/>
    </row>
    <row r="234" spans="3:11" x14ac:dyDescent="0.25">
      <c r="C234" s="21"/>
      <c r="F234" s="21"/>
      <c r="J234" s="21"/>
      <c r="K234" s="22"/>
    </row>
    <row r="235" spans="3:11" x14ac:dyDescent="0.25">
      <c r="C235" s="21"/>
      <c r="F235" s="21"/>
      <c r="J235" s="21"/>
      <c r="K235" s="22"/>
    </row>
    <row r="236" spans="3:11" x14ac:dyDescent="0.25">
      <c r="C236" s="21"/>
      <c r="F236" s="21"/>
      <c r="J236" s="21"/>
      <c r="K236" s="22"/>
    </row>
    <row r="237" spans="3:11" x14ac:dyDescent="0.25">
      <c r="C237" s="21"/>
      <c r="F237" s="21"/>
      <c r="J237" s="21"/>
      <c r="K237" s="22"/>
    </row>
    <row r="238" spans="3:11" x14ac:dyDescent="0.25">
      <c r="C238" s="21"/>
      <c r="F238" s="21"/>
      <c r="J238" s="21"/>
      <c r="K238" s="22"/>
    </row>
    <row r="239" spans="3:11" x14ac:dyDescent="0.25">
      <c r="C239" s="21"/>
      <c r="F239" s="21"/>
      <c r="J239" s="21"/>
      <c r="K239" s="22"/>
    </row>
    <row r="240" spans="3:11" x14ac:dyDescent="0.25">
      <c r="C240" s="21"/>
      <c r="F240" s="21"/>
      <c r="J240" s="21"/>
      <c r="K240" s="22"/>
    </row>
    <row r="241" spans="3:11" x14ac:dyDescent="0.25">
      <c r="C241" s="21"/>
      <c r="F241" s="21"/>
      <c r="J241" s="21"/>
      <c r="K241" s="22"/>
    </row>
    <row r="242" spans="3:11" x14ac:dyDescent="0.25">
      <c r="C242" s="21"/>
      <c r="F242" s="21"/>
      <c r="J242" s="21"/>
      <c r="K242" s="22"/>
    </row>
    <row r="243" spans="3:11" x14ac:dyDescent="0.25">
      <c r="C243" s="21"/>
      <c r="F243" s="21"/>
      <c r="J243" s="21"/>
      <c r="K243" s="22"/>
    </row>
    <row r="244" spans="3:11" x14ac:dyDescent="0.25">
      <c r="C244" s="21"/>
      <c r="F244" s="21"/>
      <c r="J244" s="21"/>
      <c r="K244" s="22"/>
    </row>
    <row r="245" spans="3:11" x14ac:dyDescent="0.25">
      <c r="C245" s="21"/>
      <c r="F245" s="21"/>
      <c r="J245" s="21"/>
      <c r="K245" s="22"/>
    </row>
    <row r="246" spans="3:11" x14ac:dyDescent="0.25">
      <c r="C246" s="21"/>
      <c r="F246" s="21"/>
      <c r="J246" s="21"/>
      <c r="K246" s="22"/>
    </row>
    <row r="247" spans="3:11" x14ac:dyDescent="0.25">
      <c r="C247" s="21"/>
      <c r="F247" s="21"/>
      <c r="J247" s="21"/>
      <c r="K247" s="22"/>
    </row>
    <row r="248" spans="3:11" x14ac:dyDescent="0.25">
      <c r="C248" s="21"/>
      <c r="F248" s="21"/>
      <c r="J248" s="21"/>
      <c r="K248" s="22"/>
    </row>
    <row r="249" spans="3:11" x14ac:dyDescent="0.25">
      <c r="C249" s="21"/>
      <c r="F249" s="21"/>
      <c r="J249" s="21"/>
      <c r="K249" s="22"/>
    </row>
    <row r="250" spans="3:11" x14ac:dyDescent="0.25">
      <c r="C250" s="21"/>
      <c r="F250" s="21"/>
      <c r="J250" s="21"/>
      <c r="K250" s="22"/>
    </row>
    <row r="251" spans="3:11" x14ac:dyDescent="0.25">
      <c r="C251" s="21"/>
      <c r="F251" s="21"/>
      <c r="J251" s="21"/>
      <c r="K251" s="22"/>
    </row>
    <row r="252" spans="3:11" x14ac:dyDescent="0.25">
      <c r="C252" s="21"/>
      <c r="F252" s="21"/>
      <c r="J252" s="21"/>
      <c r="K252" s="22"/>
    </row>
    <row r="253" spans="3:11" x14ac:dyDescent="0.25">
      <c r="C253" s="21"/>
      <c r="F253" s="21"/>
      <c r="J253" s="21"/>
      <c r="K253" s="22"/>
    </row>
    <row r="254" spans="3:11" x14ac:dyDescent="0.25">
      <c r="C254" s="21"/>
      <c r="F254" s="21"/>
      <c r="J254" s="21"/>
      <c r="K254" s="22"/>
    </row>
    <row r="255" spans="3:11" x14ac:dyDescent="0.25">
      <c r="C255" s="21"/>
      <c r="F255" s="21"/>
      <c r="J255" s="21"/>
      <c r="K255" s="22"/>
    </row>
    <row r="256" spans="3:11" x14ac:dyDescent="0.25">
      <c r="C256" s="21"/>
      <c r="F256" s="21"/>
      <c r="J256" s="21"/>
      <c r="K256" s="22"/>
    </row>
    <row r="257" spans="3:11" x14ac:dyDescent="0.25">
      <c r="C257" s="21"/>
      <c r="F257" s="21"/>
      <c r="J257" s="21"/>
      <c r="K257" s="22"/>
    </row>
    <row r="258" spans="3:11" x14ac:dyDescent="0.25">
      <c r="C258" s="21"/>
      <c r="F258" s="21"/>
      <c r="J258" s="21"/>
      <c r="K258" s="22"/>
    </row>
    <row r="259" spans="3:11" x14ac:dyDescent="0.25">
      <c r="C259" s="21"/>
      <c r="F259" s="21"/>
      <c r="J259" s="21"/>
      <c r="K259" s="22"/>
    </row>
    <row r="260" spans="3:11" x14ac:dyDescent="0.25">
      <c r="C260" s="21"/>
      <c r="F260" s="21"/>
      <c r="J260" s="21"/>
      <c r="K260" s="22"/>
    </row>
    <row r="261" spans="3:11" x14ac:dyDescent="0.25">
      <c r="C261" s="21"/>
      <c r="F261" s="21"/>
      <c r="J261" s="21"/>
      <c r="K261" s="22"/>
    </row>
    <row r="262" spans="3:11" x14ac:dyDescent="0.25">
      <c r="C262" s="21"/>
      <c r="F262" s="21"/>
      <c r="J262" s="21"/>
      <c r="K262" s="22"/>
    </row>
    <row r="263" spans="3:11" x14ac:dyDescent="0.25">
      <c r="C263" s="21"/>
      <c r="F263" s="21"/>
      <c r="J263" s="21"/>
      <c r="K263" s="22"/>
    </row>
    <row r="264" spans="3:11" x14ac:dyDescent="0.25">
      <c r="C264" s="21"/>
      <c r="F264" s="21"/>
      <c r="J264" s="21"/>
      <c r="K264" s="22"/>
    </row>
    <row r="265" spans="3:11" x14ac:dyDescent="0.25">
      <c r="C265" s="21"/>
      <c r="F265" s="21"/>
      <c r="J265" s="21"/>
      <c r="K265" s="22"/>
    </row>
    <row r="266" spans="3:11" x14ac:dyDescent="0.25">
      <c r="C266" s="21"/>
      <c r="F266" s="21"/>
      <c r="J266" s="21"/>
      <c r="K266" s="22"/>
    </row>
    <row r="267" spans="3:11" x14ac:dyDescent="0.25">
      <c r="C267" s="21"/>
      <c r="F267" s="21"/>
      <c r="J267" s="21"/>
      <c r="K267" s="22"/>
    </row>
    <row r="268" spans="3:11" x14ac:dyDescent="0.25">
      <c r="C268" s="21"/>
      <c r="F268" s="21"/>
      <c r="J268" s="21"/>
      <c r="K268" s="22"/>
    </row>
    <row r="269" spans="3:11" x14ac:dyDescent="0.25">
      <c r="C269" s="21"/>
      <c r="F269" s="21"/>
      <c r="J269" s="21"/>
      <c r="K269" s="22"/>
    </row>
    <row r="270" spans="3:11" x14ac:dyDescent="0.25">
      <c r="C270" s="21"/>
      <c r="F270" s="21"/>
      <c r="J270" s="21"/>
      <c r="K270" s="22"/>
    </row>
    <row r="271" spans="3:11" x14ac:dyDescent="0.25">
      <c r="C271" s="21"/>
      <c r="F271" s="21"/>
      <c r="J271" s="21"/>
      <c r="K271" s="22"/>
    </row>
    <row r="272" spans="3:11" x14ac:dyDescent="0.25">
      <c r="C272" s="21"/>
      <c r="F272" s="21"/>
      <c r="J272" s="21"/>
      <c r="K272" s="22"/>
    </row>
    <row r="273" spans="3:11" x14ac:dyDescent="0.25">
      <c r="C273" s="21"/>
      <c r="F273" s="21"/>
      <c r="J273" s="21"/>
      <c r="K273" s="22"/>
    </row>
    <row r="274" spans="3:11" x14ac:dyDescent="0.25">
      <c r="C274" s="21"/>
      <c r="F274" s="21"/>
      <c r="J274" s="21"/>
      <c r="K274" s="22"/>
    </row>
    <row r="275" spans="3:11" x14ac:dyDescent="0.25">
      <c r="C275" s="21"/>
      <c r="F275" s="21"/>
      <c r="J275" s="21"/>
      <c r="K275" s="22"/>
    </row>
    <row r="276" spans="3:11" x14ac:dyDescent="0.25">
      <c r="C276" s="21"/>
      <c r="F276" s="21"/>
      <c r="J276" s="21"/>
      <c r="K276" s="22"/>
    </row>
    <row r="277" spans="3:11" x14ac:dyDescent="0.25">
      <c r="C277" s="21"/>
      <c r="F277" s="21"/>
      <c r="J277" s="21"/>
      <c r="K277" s="22"/>
    </row>
    <row r="278" spans="3:11" x14ac:dyDescent="0.25">
      <c r="C278" s="21"/>
      <c r="F278" s="21"/>
      <c r="J278" s="21"/>
      <c r="K278" s="22"/>
    </row>
    <row r="279" spans="3:11" x14ac:dyDescent="0.25">
      <c r="C279" s="21"/>
      <c r="F279" s="21"/>
      <c r="J279" s="21"/>
      <c r="K279" s="22"/>
    </row>
    <row r="280" spans="3:11" x14ac:dyDescent="0.25">
      <c r="C280" s="21"/>
      <c r="F280" s="21"/>
      <c r="J280" s="21"/>
      <c r="K280" s="22"/>
    </row>
    <row r="281" spans="3:11" x14ac:dyDescent="0.25">
      <c r="C281" s="21"/>
      <c r="F281" s="21"/>
      <c r="J281" s="21"/>
      <c r="K281" s="22"/>
    </row>
    <row r="282" spans="3:11" x14ac:dyDescent="0.25">
      <c r="C282" s="21"/>
      <c r="F282" s="21"/>
      <c r="J282" s="21"/>
      <c r="K282" s="22"/>
    </row>
    <row r="283" spans="3:11" x14ac:dyDescent="0.25">
      <c r="C283" s="21"/>
      <c r="F283" s="21"/>
      <c r="J283" s="21"/>
      <c r="K283" s="22"/>
    </row>
    <row r="284" spans="3:11" x14ac:dyDescent="0.25">
      <c r="C284" s="21"/>
      <c r="F284" s="21"/>
      <c r="J284" s="21"/>
      <c r="K284" s="22"/>
    </row>
    <row r="285" spans="3:11" x14ac:dyDescent="0.25">
      <c r="C285" s="21"/>
      <c r="F285" s="21"/>
      <c r="J285" s="21"/>
      <c r="K285" s="22"/>
    </row>
    <row r="286" spans="3:11" x14ac:dyDescent="0.25">
      <c r="C286" s="21"/>
      <c r="F286" s="21"/>
      <c r="J286" s="21"/>
      <c r="K286" s="22"/>
    </row>
    <row r="287" spans="3:11" x14ac:dyDescent="0.25">
      <c r="C287" s="21"/>
      <c r="F287" s="21"/>
      <c r="J287" s="21"/>
      <c r="K287" s="22"/>
    </row>
    <row r="288" spans="3:11" x14ac:dyDescent="0.25">
      <c r="C288" s="21"/>
      <c r="F288" s="21"/>
      <c r="J288" s="21"/>
      <c r="K288" s="22"/>
    </row>
    <row r="289" spans="3:11" x14ac:dyDescent="0.25">
      <c r="C289" s="21"/>
      <c r="F289" s="21"/>
      <c r="J289" s="21"/>
      <c r="K289" s="22"/>
    </row>
    <row r="290" spans="3:11" x14ac:dyDescent="0.25">
      <c r="C290" s="21"/>
      <c r="F290" s="21"/>
      <c r="J290" s="21"/>
      <c r="K290" s="22"/>
    </row>
    <row r="291" spans="3:11" x14ac:dyDescent="0.25">
      <c r="C291" s="21"/>
      <c r="F291" s="21"/>
      <c r="J291" s="21"/>
      <c r="K291" s="22"/>
    </row>
    <row r="292" spans="3:11" x14ac:dyDescent="0.25">
      <c r="C292" s="21"/>
      <c r="F292" s="21"/>
      <c r="J292" s="21"/>
      <c r="K292" s="22"/>
    </row>
    <row r="293" spans="3:11" x14ac:dyDescent="0.25">
      <c r="C293" s="21"/>
      <c r="F293" s="21"/>
      <c r="J293" s="21"/>
      <c r="K293" s="22"/>
    </row>
    <row r="294" spans="3:11" x14ac:dyDescent="0.25">
      <c r="C294" s="21"/>
      <c r="F294" s="21"/>
      <c r="J294" s="21"/>
      <c r="K294" s="22"/>
    </row>
    <row r="295" spans="3:11" x14ac:dyDescent="0.25">
      <c r="C295" s="21"/>
      <c r="F295" s="21"/>
      <c r="J295" s="21"/>
      <c r="K295" s="22"/>
    </row>
    <row r="296" spans="3:11" x14ac:dyDescent="0.25">
      <c r="C296" s="21"/>
      <c r="F296" s="21"/>
      <c r="J296" s="21"/>
      <c r="K296" s="22"/>
    </row>
    <row r="297" spans="3:11" x14ac:dyDescent="0.25">
      <c r="C297" s="21"/>
      <c r="F297" s="21"/>
      <c r="J297" s="21"/>
      <c r="K297" s="22"/>
    </row>
    <row r="298" spans="3:11" x14ac:dyDescent="0.25">
      <c r="C298" s="21"/>
      <c r="F298" s="21"/>
      <c r="J298" s="21"/>
      <c r="K298" s="22"/>
    </row>
    <row r="299" spans="3:11" x14ac:dyDescent="0.25">
      <c r="C299" s="21"/>
      <c r="F299" s="21"/>
      <c r="J299" s="21"/>
      <c r="K299" s="22"/>
    </row>
    <row r="300" spans="3:11" x14ac:dyDescent="0.25">
      <c r="C300" s="21"/>
      <c r="F300" s="21"/>
      <c r="J300" s="21"/>
      <c r="K300" s="22"/>
    </row>
    <row r="301" spans="3:11" x14ac:dyDescent="0.25">
      <c r="C301" s="21"/>
      <c r="F301" s="21"/>
      <c r="J301" s="21"/>
      <c r="K301" s="22"/>
    </row>
    <row r="302" spans="3:11" x14ac:dyDescent="0.25">
      <c r="C302" s="21"/>
      <c r="F302" s="21"/>
      <c r="J302" s="21"/>
      <c r="K302" s="22"/>
    </row>
    <row r="303" spans="3:11" x14ac:dyDescent="0.25">
      <c r="C303" s="21"/>
      <c r="F303" s="21"/>
      <c r="J303" s="21"/>
      <c r="K303" s="22"/>
    </row>
    <row r="304" spans="3:11" x14ac:dyDescent="0.25">
      <c r="C304" s="21"/>
      <c r="F304" s="21"/>
      <c r="J304" s="21"/>
      <c r="K304" s="22"/>
    </row>
    <row r="305" spans="3:11" x14ac:dyDescent="0.25">
      <c r="C305" s="21"/>
      <c r="F305" s="21"/>
      <c r="J305" s="21"/>
      <c r="K305" s="22"/>
    </row>
    <row r="306" spans="3:11" x14ac:dyDescent="0.25">
      <c r="C306" s="21"/>
      <c r="F306" s="21"/>
      <c r="J306" s="21"/>
      <c r="K306" s="22"/>
    </row>
    <row r="307" spans="3:11" x14ac:dyDescent="0.25">
      <c r="C307" s="21"/>
      <c r="F307" s="21"/>
      <c r="J307" s="21"/>
      <c r="K307" s="22"/>
    </row>
    <row r="308" spans="3:11" x14ac:dyDescent="0.25">
      <c r="C308" s="21"/>
      <c r="F308" s="21"/>
      <c r="J308" s="21"/>
      <c r="K308" s="22"/>
    </row>
    <row r="309" spans="3:11" x14ac:dyDescent="0.25">
      <c r="C309" s="21"/>
      <c r="F309" s="21"/>
      <c r="J309" s="21"/>
      <c r="K309" s="22"/>
    </row>
    <row r="310" spans="3:11" x14ac:dyDescent="0.25">
      <c r="C310" s="21"/>
      <c r="F310" s="21"/>
      <c r="J310" s="21"/>
      <c r="K310" s="22"/>
    </row>
    <row r="311" spans="3:11" x14ac:dyDescent="0.25">
      <c r="C311" s="21"/>
      <c r="F311" s="21"/>
      <c r="J311" s="21"/>
      <c r="K311" s="22"/>
    </row>
    <row r="312" spans="3:11" x14ac:dyDescent="0.25">
      <c r="C312" s="21"/>
      <c r="F312" s="21"/>
      <c r="J312" s="21"/>
      <c r="K312" s="22"/>
    </row>
    <row r="313" spans="3:11" x14ac:dyDescent="0.25">
      <c r="C313" s="21"/>
      <c r="F313" s="21"/>
      <c r="J313" s="21"/>
      <c r="K313" s="22"/>
    </row>
    <row r="314" spans="3:11" x14ac:dyDescent="0.25">
      <c r="C314" s="21"/>
      <c r="F314" s="21"/>
      <c r="J314" s="21"/>
      <c r="K314" s="22"/>
    </row>
    <row r="315" spans="3:11" x14ac:dyDescent="0.25">
      <c r="C315" s="21"/>
      <c r="F315" s="21"/>
      <c r="J315" s="21"/>
      <c r="K315" s="22"/>
    </row>
    <row r="316" spans="3:11" x14ac:dyDescent="0.25">
      <c r="C316" s="21"/>
      <c r="F316" s="21"/>
      <c r="J316" s="21"/>
      <c r="K316" s="22"/>
    </row>
    <row r="317" spans="3:11" x14ac:dyDescent="0.25">
      <c r="C317" s="21"/>
      <c r="F317" s="21"/>
      <c r="J317" s="21"/>
      <c r="K317" s="22"/>
    </row>
    <row r="318" spans="3:11" x14ac:dyDescent="0.25">
      <c r="C318" s="21"/>
      <c r="F318" s="21"/>
      <c r="J318" s="21"/>
      <c r="K318" s="22"/>
    </row>
    <row r="319" spans="3:11" x14ac:dyDescent="0.25">
      <c r="C319" s="21"/>
      <c r="F319" s="21"/>
      <c r="J319" s="21"/>
      <c r="K319" s="22"/>
    </row>
    <row r="320" spans="3:11" x14ac:dyDescent="0.25">
      <c r="C320" s="21"/>
      <c r="F320" s="21"/>
      <c r="J320" s="21"/>
      <c r="K320" s="22"/>
    </row>
    <row r="321" spans="3:11" x14ac:dyDescent="0.25">
      <c r="C321" s="21"/>
      <c r="F321" s="21"/>
      <c r="J321" s="21"/>
      <c r="K321" s="22"/>
    </row>
    <row r="322" spans="3:11" x14ac:dyDescent="0.25">
      <c r="C322" s="21"/>
      <c r="F322" s="21"/>
      <c r="J322" s="21"/>
      <c r="K322" s="22"/>
    </row>
    <row r="323" spans="3:11" x14ac:dyDescent="0.25">
      <c r="C323" s="21"/>
      <c r="F323" s="21"/>
      <c r="J323" s="21"/>
      <c r="K323" s="22"/>
    </row>
    <row r="324" spans="3:11" x14ac:dyDescent="0.25">
      <c r="C324" s="21"/>
      <c r="F324" s="21"/>
      <c r="J324" s="21"/>
      <c r="K324" s="22"/>
    </row>
    <row r="325" spans="3:11" x14ac:dyDescent="0.25">
      <c r="C325" s="21"/>
      <c r="F325" s="21"/>
      <c r="J325" s="21"/>
      <c r="K325" s="22"/>
    </row>
    <row r="326" spans="3:11" x14ac:dyDescent="0.25">
      <c r="C326" s="21"/>
      <c r="F326" s="21"/>
      <c r="J326" s="21"/>
      <c r="K326" s="22"/>
    </row>
    <row r="327" spans="3:11" x14ac:dyDescent="0.25">
      <c r="C327" s="21"/>
      <c r="F327" s="21"/>
      <c r="J327" s="21"/>
      <c r="K327" s="22"/>
    </row>
    <row r="328" spans="3:11" x14ac:dyDescent="0.25">
      <c r="C328" s="21"/>
      <c r="F328" s="21"/>
      <c r="J328" s="21"/>
      <c r="K328" s="22"/>
    </row>
    <row r="329" spans="3:11" x14ac:dyDescent="0.25">
      <c r="C329" s="21"/>
      <c r="F329" s="21"/>
      <c r="J329" s="21"/>
      <c r="K329" s="22"/>
    </row>
    <row r="330" spans="3:11" x14ac:dyDescent="0.25">
      <c r="C330" s="21"/>
      <c r="F330" s="21"/>
      <c r="J330" s="21"/>
      <c r="K330" s="22"/>
    </row>
    <row r="331" spans="3:11" x14ac:dyDescent="0.25">
      <c r="C331" s="21"/>
      <c r="F331" s="21"/>
      <c r="J331" s="21"/>
      <c r="K331" s="22"/>
    </row>
    <row r="332" spans="3:11" x14ac:dyDescent="0.25">
      <c r="C332" s="21"/>
      <c r="F332" s="21"/>
      <c r="J332" s="21"/>
      <c r="K332" s="22"/>
    </row>
    <row r="333" spans="3:11" x14ac:dyDescent="0.25">
      <c r="C333" s="21"/>
      <c r="F333" s="21"/>
      <c r="J333" s="21"/>
      <c r="K333" s="22"/>
    </row>
    <row r="334" spans="3:11" x14ac:dyDescent="0.25">
      <c r="C334" s="21"/>
      <c r="F334" s="21"/>
      <c r="J334" s="21"/>
      <c r="K334" s="22"/>
    </row>
    <row r="335" spans="3:11" x14ac:dyDescent="0.25">
      <c r="C335" s="21"/>
      <c r="F335" s="21"/>
      <c r="J335" s="21"/>
      <c r="K335" s="22"/>
    </row>
    <row r="336" spans="3:11" x14ac:dyDescent="0.25">
      <c r="C336" s="21"/>
      <c r="F336" s="21"/>
      <c r="J336" s="21"/>
      <c r="K336" s="22"/>
    </row>
    <row r="337" spans="3:11" x14ac:dyDescent="0.25">
      <c r="C337" s="21"/>
      <c r="F337" s="21"/>
      <c r="J337" s="21"/>
      <c r="K337" s="22"/>
    </row>
    <row r="338" spans="3:11" x14ac:dyDescent="0.25">
      <c r="C338" s="21"/>
      <c r="F338" s="21"/>
      <c r="J338" s="21"/>
      <c r="K338" s="22"/>
    </row>
    <row r="339" spans="3:11" x14ac:dyDescent="0.25">
      <c r="C339" s="21"/>
      <c r="F339" s="21"/>
      <c r="J339" s="21"/>
      <c r="K339" s="22"/>
    </row>
    <row r="340" spans="3:11" x14ac:dyDescent="0.25">
      <c r="C340" s="21"/>
      <c r="F340" s="21"/>
      <c r="J340" s="21"/>
      <c r="K340" s="22"/>
    </row>
    <row r="341" spans="3:11" x14ac:dyDescent="0.25">
      <c r="C341" s="21"/>
      <c r="F341" s="21"/>
      <c r="J341" s="21"/>
      <c r="K341" s="22"/>
    </row>
    <row r="342" spans="3:11" x14ac:dyDescent="0.25">
      <c r="C342" s="21"/>
      <c r="F342" s="21"/>
      <c r="J342" s="21"/>
      <c r="K342" s="22"/>
    </row>
    <row r="343" spans="3:11" x14ac:dyDescent="0.25">
      <c r="C343" s="21"/>
      <c r="F343" s="21"/>
      <c r="J343" s="21"/>
      <c r="K343" s="22"/>
    </row>
    <row r="344" spans="3:11" x14ac:dyDescent="0.25">
      <c r="C344" s="21"/>
      <c r="F344" s="21"/>
      <c r="J344" s="21"/>
      <c r="K344" s="22"/>
    </row>
    <row r="345" spans="3:11" x14ac:dyDescent="0.25">
      <c r="C345" s="21"/>
      <c r="F345" s="21"/>
      <c r="J345" s="21"/>
      <c r="K345" s="22"/>
    </row>
    <row r="346" spans="3:11" x14ac:dyDescent="0.25">
      <c r="C346" s="21"/>
      <c r="F346" s="21"/>
      <c r="J346" s="21"/>
      <c r="K346" s="22"/>
    </row>
    <row r="347" spans="3:11" x14ac:dyDescent="0.25">
      <c r="C347" s="21"/>
      <c r="F347" s="21"/>
      <c r="J347" s="21"/>
      <c r="K347" s="22"/>
    </row>
    <row r="348" spans="3:11" x14ac:dyDescent="0.25">
      <c r="C348" s="21"/>
      <c r="F348" s="21"/>
      <c r="J348" s="21"/>
      <c r="K348" s="22"/>
    </row>
    <row r="349" spans="3:11" x14ac:dyDescent="0.25">
      <c r="C349" s="21"/>
      <c r="F349" s="21"/>
      <c r="J349" s="21"/>
      <c r="K349" s="22"/>
    </row>
    <row r="350" spans="3:11" x14ac:dyDescent="0.25">
      <c r="C350" s="21"/>
      <c r="F350" s="21"/>
      <c r="J350" s="21"/>
      <c r="K350" s="22"/>
    </row>
    <row r="351" spans="3:11" x14ac:dyDescent="0.25">
      <c r="C351" s="21"/>
      <c r="F351" s="21"/>
      <c r="J351" s="21"/>
      <c r="K351" s="22"/>
    </row>
    <row r="352" spans="3:11" x14ac:dyDescent="0.25">
      <c r="C352" s="21"/>
      <c r="F352" s="21"/>
      <c r="J352" s="21"/>
      <c r="K352" s="22"/>
    </row>
    <row r="353" spans="3:11" x14ac:dyDescent="0.25">
      <c r="C353" s="21"/>
      <c r="F353" s="21"/>
      <c r="J353" s="21"/>
      <c r="K353" s="22"/>
    </row>
    <row r="354" spans="3:11" x14ac:dyDescent="0.25">
      <c r="C354" s="21"/>
      <c r="F354" s="21"/>
      <c r="J354" s="21"/>
      <c r="K354" s="22"/>
    </row>
    <row r="355" spans="3:11" x14ac:dyDescent="0.25">
      <c r="C355" s="21"/>
      <c r="F355" s="21"/>
      <c r="J355" s="21"/>
      <c r="K355" s="22"/>
    </row>
    <row r="356" spans="3:11" x14ac:dyDescent="0.25">
      <c r="C356" s="21"/>
      <c r="F356" s="21"/>
      <c r="J356" s="21"/>
      <c r="K356" s="22"/>
    </row>
    <row r="357" spans="3:11" x14ac:dyDescent="0.25">
      <c r="C357" s="21"/>
      <c r="F357" s="21"/>
      <c r="J357" s="21"/>
      <c r="K357" s="22"/>
    </row>
    <row r="358" spans="3:11" x14ac:dyDescent="0.25">
      <c r="C358" s="21"/>
      <c r="F358" s="21"/>
      <c r="J358" s="21"/>
      <c r="K358" s="22"/>
    </row>
    <row r="359" spans="3:11" x14ac:dyDescent="0.25">
      <c r="C359" s="21"/>
      <c r="F359" s="21"/>
      <c r="J359" s="21"/>
      <c r="K359" s="22"/>
    </row>
    <row r="360" spans="3:11" x14ac:dyDescent="0.25">
      <c r="C360" s="21"/>
      <c r="F360" s="21"/>
      <c r="J360" s="21"/>
      <c r="K360" s="22"/>
    </row>
    <row r="361" spans="3:11" x14ac:dyDescent="0.25">
      <c r="C361" s="21"/>
      <c r="F361" s="21"/>
      <c r="J361" s="21"/>
      <c r="K361" s="22"/>
    </row>
    <row r="362" spans="3:11" x14ac:dyDescent="0.25">
      <c r="C362" s="21"/>
      <c r="F362" s="21"/>
      <c r="J362" s="21"/>
      <c r="K362" s="22"/>
    </row>
    <row r="363" spans="3:11" x14ac:dyDescent="0.25">
      <c r="C363" s="21"/>
      <c r="F363" s="21"/>
      <c r="J363" s="21"/>
      <c r="K363" s="22"/>
    </row>
    <row r="364" spans="3:11" x14ac:dyDescent="0.25">
      <c r="C364" s="21"/>
      <c r="F364" s="21"/>
      <c r="J364" s="21"/>
      <c r="K364" s="22"/>
    </row>
    <row r="365" spans="3:11" x14ac:dyDescent="0.25">
      <c r="C365" s="21"/>
      <c r="F365" s="21"/>
      <c r="J365" s="21"/>
      <c r="K365" s="22"/>
    </row>
    <row r="366" spans="3:11" x14ac:dyDescent="0.25">
      <c r="C366" s="21"/>
      <c r="F366" s="21"/>
      <c r="J366" s="21"/>
      <c r="K366" s="22"/>
    </row>
    <row r="367" spans="3:11" x14ac:dyDescent="0.25">
      <c r="C367" s="21"/>
      <c r="F367" s="21"/>
      <c r="J367" s="21"/>
      <c r="K367" s="22"/>
    </row>
    <row r="368" spans="3:11" x14ac:dyDescent="0.25">
      <c r="C368" s="21"/>
      <c r="F368" s="21"/>
      <c r="J368" s="21"/>
      <c r="K368" s="22"/>
    </row>
    <row r="369" spans="3:11" x14ac:dyDescent="0.25">
      <c r="C369" s="21"/>
      <c r="F369" s="21"/>
      <c r="J369" s="21"/>
      <c r="K369" s="22"/>
    </row>
    <row r="370" spans="3:11" x14ac:dyDescent="0.25">
      <c r="C370" s="21"/>
      <c r="F370" s="21"/>
      <c r="J370" s="21"/>
      <c r="K370" s="22"/>
    </row>
    <row r="371" spans="3:11" x14ac:dyDescent="0.25">
      <c r="C371" s="21"/>
      <c r="F371" s="21"/>
      <c r="J371" s="21"/>
      <c r="K371" s="22"/>
    </row>
    <row r="372" spans="3:11" x14ac:dyDescent="0.25">
      <c r="C372" s="21"/>
      <c r="F372" s="21"/>
      <c r="J372" s="21"/>
      <c r="K372" s="22"/>
    </row>
    <row r="373" spans="3:11" x14ac:dyDescent="0.25">
      <c r="C373" s="21"/>
      <c r="F373" s="21"/>
      <c r="J373" s="21"/>
      <c r="K373" s="22"/>
    </row>
    <row r="374" spans="3:11" x14ac:dyDescent="0.25">
      <c r="C374" s="21"/>
      <c r="F374" s="21"/>
      <c r="J374" s="21"/>
      <c r="K374" s="22"/>
    </row>
    <row r="375" spans="3:11" x14ac:dyDescent="0.25">
      <c r="C375" s="21"/>
      <c r="F375" s="21"/>
      <c r="J375" s="21"/>
      <c r="K375" s="22"/>
    </row>
    <row r="376" spans="3:11" x14ac:dyDescent="0.25">
      <c r="C376" s="21"/>
      <c r="F376" s="21"/>
      <c r="J376" s="21"/>
      <c r="K376" s="22"/>
    </row>
    <row r="377" spans="3:11" x14ac:dyDescent="0.25">
      <c r="C377" s="21"/>
      <c r="F377" s="21"/>
      <c r="J377" s="21"/>
      <c r="K377" s="22"/>
    </row>
    <row r="378" spans="3:11" x14ac:dyDescent="0.25">
      <c r="C378" s="21"/>
      <c r="F378" s="21"/>
      <c r="J378" s="21"/>
      <c r="K378" s="22"/>
    </row>
    <row r="379" spans="3:11" x14ac:dyDescent="0.25">
      <c r="C379" s="21"/>
      <c r="F379" s="21"/>
      <c r="J379" s="21"/>
      <c r="K379" s="22"/>
    </row>
    <row r="380" spans="3:11" x14ac:dyDescent="0.25">
      <c r="C380" s="21"/>
      <c r="F380" s="21"/>
      <c r="J380" s="21"/>
      <c r="K380" s="22"/>
    </row>
    <row r="381" spans="3:11" x14ac:dyDescent="0.25">
      <c r="C381" s="21"/>
      <c r="F381" s="21"/>
      <c r="J381" s="21"/>
      <c r="K381" s="22"/>
    </row>
    <row r="382" spans="3:11" x14ac:dyDescent="0.25">
      <c r="C382" s="21"/>
      <c r="F382" s="21"/>
      <c r="J382" s="21"/>
      <c r="K382" s="22"/>
    </row>
    <row r="383" spans="3:11" x14ac:dyDescent="0.25">
      <c r="C383" s="21"/>
      <c r="F383" s="21"/>
      <c r="J383" s="21"/>
      <c r="K383" s="22"/>
    </row>
    <row r="384" spans="3:11" x14ac:dyDescent="0.25">
      <c r="C384" s="21"/>
      <c r="F384" s="21"/>
      <c r="J384" s="21"/>
      <c r="K384" s="22"/>
    </row>
    <row r="385" spans="3:11" x14ac:dyDescent="0.25">
      <c r="C385" s="21"/>
      <c r="F385" s="21"/>
      <c r="J385" s="21"/>
      <c r="K385" s="22"/>
    </row>
    <row r="386" spans="3:11" x14ac:dyDescent="0.25">
      <c r="C386" s="21"/>
      <c r="F386" s="21"/>
      <c r="J386" s="21"/>
      <c r="K386" s="22"/>
    </row>
    <row r="387" spans="3:11" x14ac:dyDescent="0.25">
      <c r="C387" s="21"/>
      <c r="F387" s="21"/>
      <c r="J387" s="21"/>
      <c r="K387" s="22"/>
    </row>
    <row r="388" spans="3:11" x14ac:dyDescent="0.25">
      <c r="C388" s="21"/>
      <c r="F388" s="21"/>
      <c r="J388" s="21"/>
      <c r="K388" s="22"/>
    </row>
    <row r="389" spans="3:11" x14ac:dyDescent="0.25">
      <c r="C389" s="21"/>
      <c r="F389" s="21"/>
      <c r="J389" s="21"/>
      <c r="K389" s="22"/>
    </row>
    <row r="390" spans="3:11" x14ac:dyDescent="0.25">
      <c r="C390" s="21"/>
      <c r="F390" s="21"/>
      <c r="J390" s="21"/>
      <c r="K390" s="22"/>
    </row>
    <row r="391" spans="3:11" x14ac:dyDescent="0.25">
      <c r="C391" s="21"/>
      <c r="F391" s="21"/>
      <c r="J391" s="21"/>
      <c r="K391" s="22"/>
    </row>
    <row r="392" spans="3:11" x14ac:dyDescent="0.25">
      <c r="C392" s="21"/>
      <c r="F392" s="21"/>
      <c r="J392" s="21"/>
      <c r="K392" s="22"/>
    </row>
    <row r="393" spans="3:11" x14ac:dyDescent="0.25">
      <c r="C393" s="21"/>
      <c r="F393" s="21"/>
      <c r="J393" s="21"/>
      <c r="K393" s="22"/>
    </row>
    <row r="394" spans="3:11" x14ac:dyDescent="0.25">
      <c r="C394" s="21"/>
      <c r="F394" s="21"/>
      <c r="J394" s="21"/>
      <c r="K394" s="22"/>
    </row>
    <row r="395" spans="3:11" x14ac:dyDescent="0.25">
      <c r="C395" s="21"/>
      <c r="F395" s="21"/>
      <c r="J395" s="21"/>
      <c r="K395" s="22"/>
    </row>
    <row r="396" spans="3:11" x14ac:dyDescent="0.25">
      <c r="C396" s="21"/>
      <c r="F396" s="21"/>
      <c r="J396" s="21"/>
      <c r="K396" s="22"/>
    </row>
    <row r="397" spans="3:11" x14ac:dyDescent="0.25">
      <c r="C397" s="21"/>
      <c r="F397" s="21"/>
      <c r="J397" s="21"/>
      <c r="K397" s="22"/>
    </row>
    <row r="398" spans="3:11" x14ac:dyDescent="0.25">
      <c r="C398" s="21"/>
      <c r="F398" s="21"/>
      <c r="J398" s="21"/>
      <c r="K398" s="22"/>
    </row>
    <row r="399" spans="3:11" x14ac:dyDescent="0.25">
      <c r="C399" s="21"/>
      <c r="F399" s="21"/>
      <c r="J399" s="21"/>
      <c r="K399" s="22"/>
    </row>
    <row r="400" spans="3:11" x14ac:dyDescent="0.25">
      <c r="C400" s="21"/>
      <c r="F400" s="21"/>
      <c r="J400" s="21"/>
      <c r="K400" s="22"/>
    </row>
    <row r="401" spans="3:11" x14ac:dyDescent="0.25">
      <c r="C401" s="21"/>
      <c r="F401" s="21"/>
      <c r="J401" s="21"/>
      <c r="K401" s="22"/>
    </row>
    <row r="402" spans="3:11" x14ac:dyDescent="0.25">
      <c r="C402" s="21"/>
      <c r="F402" s="21"/>
      <c r="J402" s="21"/>
      <c r="K402" s="22"/>
    </row>
    <row r="403" spans="3:11" x14ac:dyDescent="0.25">
      <c r="C403" s="21"/>
      <c r="F403" s="21"/>
      <c r="J403" s="21"/>
      <c r="K403" s="22"/>
    </row>
    <row r="404" spans="3:11" x14ac:dyDescent="0.25">
      <c r="C404" s="21"/>
      <c r="F404" s="21"/>
      <c r="J404" s="21"/>
      <c r="K404" s="22"/>
    </row>
    <row r="405" spans="3:11" x14ac:dyDescent="0.25">
      <c r="C405" s="21"/>
      <c r="F405" s="21"/>
      <c r="J405" s="21"/>
      <c r="K405" s="22"/>
    </row>
    <row r="406" spans="3:11" x14ac:dyDescent="0.25">
      <c r="C406" s="21"/>
      <c r="F406" s="21"/>
      <c r="J406" s="21"/>
      <c r="K406" s="22"/>
    </row>
    <row r="407" spans="3:11" x14ac:dyDescent="0.25">
      <c r="C407" s="21"/>
      <c r="F407" s="21"/>
      <c r="J407" s="21"/>
      <c r="K407" s="22"/>
    </row>
    <row r="408" spans="3:11" x14ac:dyDescent="0.25">
      <c r="C408" s="21"/>
      <c r="F408" s="21"/>
      <c r="J408" s="21"/>
      <c r="K408" s="22"/>
    </row>
    <row r="409" spans="3:11" x14ac:dyDescent="0.25">
      <c r="C409" s="21"/>
      <c r="F409" s="21"/>
      <c r="J409" s="21"/>
      <c r="K409" s="22"/>
    </row>
    <row r="410" spans="3:11" x14ac:dyDescent="0.25">
      <c r="C410" s="21"/>
      <c r="F410" s="21"/>
      <c r="J410" s="21"/>
      <c r="K410" s="22"/>
    </row>
    <row r="411" spans="3:11" x14ac:dyDescent="0.25">
      <c r="C411" s="21"/>
      <c r="F411" s="21"/>
      <c r="J411" s="21"/>
      <c r="K411" s="22"/>
    </row>
    <row r="412" spans="3:11" x14ac:dyDescent="0.25">
      <c r="C412" s="21"/>
      <c r="F412" s="21"/>
      <c r="J412" s="21"/>
      <c r="K412" s="22"/>
    </row>
    <row r="413" spans="3:11" x14ac:dyDescent="0.25">
      <c r="C413" s="21"/>
      <c r="F413" s="21"/>
      <c r="J413" s="21"/>
      <c r="K413" s="22"/>
    </row>
    <row r="414" spans="3:11" x14ac:dyDescent="0.25">
      <c r="C414" s="21"/>
      <c r="F414" s="21"/>
      <c r="J414" s="21"/>
      <c r="K414" s="22"/>
    </row>
    <row r="415" spans="3:11" x14ac:dyDescent="0.25">
      <c r="C415" s="21"/>
      <c r="F415" s="21"/>
      <c r="J415" s="21"/>
      <c r="K415" s="22"/>
    </row>
    <row r="416" spans="3:11" x14ac:dyDescent="0.25">
      <c r="C416" s="21"/>
      <c r="F416" s="21"/>
      <c r="J416" s="21"/>
      <c r="K416" s="22"/>
    </row>
    <row r="417" spans="3:11" x14ac:dyDescent="0.25">
      <c r="C417" s="21"/>
      <c r="F417" s="21"/>
      <c r="J417" s="21"/>
      <c r="K417" s="22"/>
    </row>
    <row r="418" spans="3:11" x14ac:dyDescent="0.25">
      <c r="C418" s="21"/>
      <c r="F418" s="21"/>
      <c r="J418" s="21"/>
      <c r="K418" s="22"/>
    </row>
    <row r="419" spans="3:11" x14ac:dyDescent="0.25">
      <c r="C419" s="21"/>
      <c r="F419" s="21"/>
      <c r="J419" s="21"/>
      <c r="K419" s="22"/>
    </row>
    <row r="420" spans="3:11" x14ac:dyDescent="0.25">
      <c r="C420" s="21"/>
      <c r="F420" s="21"/>
      <c r="J420" s="21"/>
      <c r="K420" s="22"/>
    </row>
    <row r="421" spans="3:11" x14ac:dyDescent="0.25">
      <c r="C421" s="21"/>
      <c r="F421" s="21"/>
      <c r="J421" s="21"/>
      <c r="K421" s="22"/>
    </row>
    <row r="422" spans="3:11" x14ac:dyDescent="0.25">
      <c r="C422" s="21"/>
      <c r="F422" s="21"/>
      <c r="J422" s="21"/>
      <c r="K422" s="22"/>
    </row>
    <row r="423" spans="3:11" x14ac:dyDescent="0.25">
      <c r="C423" s="21"/>
      <c r="F423" s="21"/>
      <c r="J423" s="21"/>
      <c r="K423" s="22"/>
    </row>
    <row r="424" spans="3:11" x14ac:dyDescent="0.25">
      <c r="C424" s="21"/>
      <c r="F424" s="21"/>
      <c r="J424" s="21"/>
      <c r="K424" s="22"/>
    </row>
    <row r="425" spans="3:11" x14ac:dyDescent="0.25">
      <c r="C425" s="21"/>
      <c r="F425" s="21"/>
      <c r="J425" s="21"/>
      <c r="K425" s="22"/>
    </row>
    <row r="426" spans="3:11" x14ac:dyDescent="0.25">
      <c r="C426" s="21"/>
      <c r="F426" s="21"/>
      <c r="J426" s="21"/>
      <c r="K426" s="22"/>
    </row>
    <row r="427" spans="3:11" x14ac:dyDescent="0.25">
      <c r="C427" s="21"/>
      <c r="F427" s="21"/>
      <c r="J427" s="21"/>
      <c r="K427" s="22"/>
    </row>
    <row r="428" spans="3:11" x14ac:dyDescent="0.25">
      <c r="C428" s="21"/>
      <c r="F428" s="21"/>
      <c r="J428" s="21"/>
      <c r="K428" s="22"/>
    </row>
    <row r="429" spans="3:11" x14ac:dyDescent="0.25">
      <c r="C429" s="21"/>
      <c r="F429" s="21"/>
      <c r="J429" s="21"/>
      <c r="K429" s="22"/>
    </row>
    <row r="430" spans="3:11" x14ac:dyDescent="0.25">
      <c r="C430" s="21"/>
      <c r="F430" s="21"/>
      <c r="J430" s="21"/>
      <c r="K430" s="22"/>
    </row>
    <row r="431" spans="3:11" x14ac:dyDescent="0.25">
      <c r="C431" s="21"/>
      <c r="F431" s="21"/>
      <c r="J431" s="21"/>
      <c r="K431" s="22"/>
    </row>
    <row r="432" spans="3:11" x14ac:dyDescent="0.25">
      <c r="C432" s="21"/>
      <c r="F432" s="21"/>
      <c r="J432" s="21"/>
      <c r="K432" s="22"/>
    </row>
    <row r="433" spans="3:11" x14ac:dyDescent="0.25">
      <c r="C433" s="21"/>
      <c r="F433" s="21"/>
      <c r="J433" s="21"/>
      <c r="K433" s="22"/>
    </row>
    <row r="434" spans="3:11" x14ac:dyDescent="0.25">
      <c r="C434" s="21"/>
      <c r="F434" s="21"/>
      <c r="J434" s="21"/>
      <c r="K434" s="22"/>
    </row>
    <row r="435" spans="3:11" x14ac:dyDescent="0.25">
      <c r="C435" s="21"/>
      <c r="F435" s="21"/>
      <c r="J435" s="21"/>
      <c r="K435" s="22"/>
    </row>
    <row r="436" spans="3:11" x14ac:dyDescent="0.25">
      <c r="C436" s="21"/>
      <c r="F436" s="21"/>
      <c r="J436" s="21"/>
      <c r="K436" s="22"/>
    </row>
    <row r="437" spans="3:11" x14ac:dyDescent="0.25">
      <c r="C437" s="21"/>
      <c r="F437" s="21"/>
      <c r="J437" s="21"/>
      <c r="K437" s="22"/>
    </row>
    <row r="438" spans="3:11" x14ac:dyDescent="0.25">
      <c r="C438" s="21"/>
      <c r="F438" s="21"/>
      <c r="J438" s="21"/>
      <c r="K438" s="22"/>
    </row>
    <row r="439" spans="3:11" x14ac:dyDescent="0.25">
      <c r="C439" s="21"/>
      <c r="F439" s="21"/>
      <c r="J439" s="21"/>
      <c r="K439" s="22"/>
    </row>
    <row r="440" spans="3:11" x14ac:dyDescent="0.25">
      <c r="C440" s="21"/>
      <c r="F440" s="21"/>
      <c r="J440" s="21"/>
      <c r="K440" s="22"/>
    </row>
    <row r="441" spans="3:11" x14ac:dyDescent="0.25">
      <c r="C441" s="21"/>
      <c r="F441" s="21"/>
      <c r="J441" s="21"/>
      <c r="K441" s="22"/>
    </row>
    <row r="442" spans="3:11" x14ac:dyDescent="0.25">
      <c r="C442" s="21"/>
      <c r="F442" s="21"/>
      <c r="J442" s="21"/>
      <c r="K442" s="22"/>
    </row>
    <row r="443" spans="3:11" x14ac:dyDescent="0.25">
      <c r="C443" s="21"/>
      <c r="F443" s="21"/>
      <c r="J443" s="21"/>
      <c r="K443" s="22"/>
    </row>
    <row r="444" spans="3:11" x14ac:dyDescent="0.25">
      <c r="C444" s="21"/>
      <c r="F444" s="21"/>
      <c r="J444" s="21"/>
      <c r="K444" s="22"/>
    </row>
    <row r="445" spans="3:11" x14ac:dyDescent="0.25">
      <c r="C445" s="21"/>
      <c r="F445" s="21"/>
      <c r="J445" s="21"/>
      <c r="K445" s="22"/>
    </row>
    <row r="446" spans="3:11" x14ac:dyDescent="0.25">
      <c r="C446" s="21"/>
      <c r="F446" s="21"/>
      <c r="J446" s="21"/>
      <c r="K446" s="22"/>
    </row>
    <row r="447" spans="3:11" x14ac:dyDescent="0.25">
      <c r="C447" s="21"/>
      <c r="F447" s="21"/>
      <c r="J447" s="21"/>
      <c r="K447" s="22"/>
    </row>
    <row r="448" spans="3:11" x14ac:dyDescent="0.25">
      <c r="C448" s="21"/>
      <c r="F448" s="21"/>
      <c r="J448" s="21"/>
      <c r="K448" s="22"/>
    </row>
    <row r="449" spans="3:11" x14ac:dyDescent="0.25">
      <c r="C449" s="21"/>
      <c r="F449" s="21"/>
      <c r="J449" s="21"/>
      <c r="K449" s="22"/>
    </row>
    <row r="450" spans="3:11" x14ac:dyDescent="0.25">
      <c r="C450" s="21"/>
      <c r="F450" s="21"/>
      <c r="J450" s="21"/>
      <c r="K450" s="22"/>
    </row>
    <row r="451" spans="3:11" x14ac:dyDescent="0.25">
      <c r="C451" s="21"/>
      <c r="F451" s="21"/>
      <c r="J451" s="21"/>
      <c r="K451" s="22"/>
    </row>
    <row r="452" spans="3:11" x14ac:dyDescent="0.25">
      <c r="C452" s="21"/>
      <c r="F452" s="21"/>
      <c r="J452" s="21"/>
      <c r="K452" s="22"/>
    </row>
    <row r="453" spans="3:11" x14ac:dyDescent="0.25">
      <c r="C453" s="21"/>
      <c r="F453" s="21"/>
      <c r="J453" s="21"/>
      <c r="K453" s="22"/>
    </row>
    <row r="454" spans="3:11" x14ac:dyDescent="0.25">
      <c r="C454" s="21"/>
      <c r="F454" s="21"/>
      <c r="J454" s="21"/>
      <c r="K454" s="22"/>
    </row>
    <row r="455" spans="3:11" x14ac:dyDescent="0.25">
      <c r="C455" s="21"/>
      <c r="F455" s="21"/>
      <c r="J455" s="21"/>
      <c r="K455" s="22"/>
    </row>
    <row r="456" spans="3:11" x14ac:dyDescent="0.25">
      <c r="C456" s="21"/>
      <c r="F456" s="21"/>
      <c r="J456" s="21"/>
      <c r="K456" s="22"/>
    </row>
    <row r="457" spans="3:11" x14ac:dyDescent="0.25">
      <c r="C457" s="21"/>
      <c r="F457" s="21"/>
      <c r="J457" s="21"/>
      <c r="K457" s="22"/>
    </row>
    <row r="458" spans="3:11" x14ac:dyDescent="0.25">
      <c r="C458" s="21"/>
      <c r="F458" s="21"/>
      <c r="J458" s="21"/>
      <c r="K458" s="22"/>
    </row>
    <row r="459" spans="3:11" x14ac:dyDescent="0.25">
      <c r="C459" s="21"/>
      <c r="F459" s="21"/>
      <c r="J459" s="21"/>
      <c r="K459" s="22"/>
    </row>
    <row r="460" spans="3:11" x14ac:dyDescent="0.25">
      <c r="C460" s="21"/>
      <c r="F460" s="21"/>
      <c r="J460" s="21"/>
      <c r="K460" s="22"/>
    </row>
    <row r="461" spans="3:11" x14ac:dyDescent="0.25">
      <c r="C461" s="21"/>
      <c r="F461" s="21"/>
      <c r="J461" s="21"/>
      <c r="K461" s="22"/>
    </row>
    <row r="462" spans="3:11" x14ac:dyDescent="0.25">
      <c r="C462" s="21"/>
      <c r="F462" s="21"/>
      <c r="J462" s="21"/>
      <c r="K462" s="22"/>
    </row>
    <row r="463" spans="3:11" x14ac:dyDescent="0.25">
      <c r="C463" s="21"/>
      <c r="F463" s="21"/>
      <c r="J463" s="21"/>
      <c r="K463" s="22"/>
    </row>
    <row r="464" spans="3:11" x14ac:dyDescent="0.25">
      <c r="C464" s="21"/>
      <c r="F464" s="21"/>
      <c r="J464" s="21"/>
      <c r="K464" s="22"/>
    </row>
    <row r="465" spans="3:11" x14ac:dyDescent="0.25">
      <c r="C465" s="21"/>
      <c r="F465" s="21"/>
      <c r="J465" s="21"/>
      <c r="K465" s="22"/>
    </row>
    <row r="466" spans="3:11" x14ac:dyDescent="0.25">
      <c r="C466" s="21"/>
      <c r="F466" s="21"/>
      <c r="J466" s="21"/>
      <c r="K466" s="22"/>
    </row>
    <row r="467" spans="3:11" x14ac:dyDescent="0.25">
      <c r="C467" s="21"/>
      <c r="F467" s="21"/>
      <c r="J467" s="21"/>
      <c r="K467" s="22"/>
    </row>
    <row r="468" spans="3:11" x14ac:dyDescent="0.25">
      <c r="C468" s="21"/>
      <c r="F468" s="21"/>
      <c r="J468" s="21"/>
      <c r="K468" s="22"/>
    </row>
    <row r="469" spans="3:11" x14ac:dyDescent="0.25">
      <c r="C469" s="21"/>
      <c r="F469" s="21"/>
      <c r="J469" s="21"/>
      <c r="K469" s="22"/>
    </row>
    <row r="470" spans="3:11" x14ac:dyDescent="0.25">
      <c r="C470" s="21"/>
      <c r="F470" s="21"/>
      <c r="J470" s="21"/>
      <c r="K470" s="22"/>
    </row>
    <row r="471" spans="3:11" x14ac:dyDescent="0.25">
      <c r="C471" s="21"/>
      <c r="F471" s="21"/>
      <c r="J471" s="21"/>
      <c r="K471" s="22"/>
    </row>
    <row r="472" spans="3:11" x14ac:dyDescent="0.25">
      <c r="C472" s="21"/>
      <c r="F472" s="21"/>
      <c r="J472" s="21"/>
      <c r="K472" s="22"/>
    </row>
    <row r="473" spans="3:11" x14ac:dyDescent="0.25">
      <c r="C473" s="21"/>
      <c r="F473" s="21"/>
      <c r="J473" s="21"/>
      <c r="K473" s="22"/>
    </row>
    <row r="474" spans="3:11" x14ac:dyDescent="0.25">
      <c r="C474" s="21"/>
      <c r="F474" s="21"/>
      <c r="J474" s="21"/>
      <c r="K474" s="22"/>
    </row>
    <row r="475" spans="3:11" x14ac:dyDescent="0.25">
      <c r="C475" s="21"/>
      <c r="F475" s="21"/>
      <c r="J475" s="21"/>
      <c r="K475" s="22"/>
    </row>
    <row r="476" spans="3:11" x14ac:dyDescent="0.25">
      <c r="C476" s="21"/>
      <c r="F476" s="21"/>
      <c r="J476" s="21"/>
      <c r="K476" s="22"/>
    </row>
    <row r="477" spans="3:11" x14ac:dyDescent="0.25">
      <c r="C477" s="21"/>
      <c r="F477" s="21"/>
      <c r="J477" s="21"/>
      <c r="K477" s="22"/>
    </row>
    <row r="478" spans="3:11" x14ac:dyDescent="0.25">
      <c r="C478" s="21"/>
      <c r="F478" s="21"/>
      <c r="J478" s="21"/>
      <c r="K478" s="22"/>
    </row>
    <row r="479" spans="3:11" x14ac:dyDescent="0.25">
      <c r="C479" s="21"/>
      <c r="F479" s="21"/>
      <c r="J479" s="21"/>
      <c r="K479" s="22"/>
    </row>
    <row r="480" spans="3:11" x14ac:dyDescent="0.25">
      <c r="C480" s="21"/>
      <c r="F480" s="21"/>
      <c r="J480" s="21"/>
      <c r="K480" s="22"/>
    </row>
    <row r="481" spans="3:11" x14ac:dyDescent="0.25">
      <c r="C481" s="21"/>
      <c r="F481" s="21"/>
      <c r="J481" s="21"/>
      <c r="K481" s="22"/>
    </row>
    <row r="482" spans="3:11" x14ac:dyDescent="0.25">
      <c r="C482" s="21"/>
      <c r="F482" s="21"/>
      <c r="J482" s="21"/>
      <c r="K482" s="22"/>
    </row>
    <row r="483" spans="3:11" x14ac:dyDescent="0.25">
      <c r="C483" s="21"/>
      <c r="F483" s="21"/>
      <c r="J483" s="21"/>
      <c r="K483" s="22"/>
    </row>
    <row r="484" spans="3:11" x14ac:dyDescent="0.25">
      <c r="C484" s="21"/>
      <c r="F484" s="21"/>
      <c r="J484" s="21"/>
      <c r="K484" s="22"/>
    </row>
    <row r="485" spans="3:11" x14ac:dyDescent="0.25">
      <c r="C485" s="21"/>
      <c r="F485" s="21"/>
      <c r="J485" s="21"/>
      <c r="K485" s="22"/>
    </row>
    <row r="486" spans="3:11" x14ac:dyDescent="0.25">
      <c r="C486" s="21"/>
      <c r="F486" s="21"/>
      <c r="J486" s="21"/>
      <c r="K486" s="22"/>
    </row>
    <row r="487" spans="3:11" x14ac:dyDescent="0.25">
      <c r="C487" s="21"/>
      <c r="F487" s="21"/>
      <c r="J487" s="21"/>
      <c r="K487" s="22"/>
    </row>
    <row r="488" spans="3:11" x14ac:dyDescent="0.25">
      <c r="C488" s="21"/>
      <c r="F488" s="21"/>
      <c r="J488" s="21"/>
      <c r="K488" s="22"/>
    </row>
    <row r="489" spans="3:11" x14ac:dyDescent="0.25">
      <c r="C489" s="21"/>
      <c r="F489" s="21"/>
      <c r="J489" s="21"/>
      <c r="K489" s="22"/>
    </row>
    <row r="490" spans="3:11" x14ac:dyDescent="0.25">
      <c r="C490" s="21"/>
      <c r="F490" s="21"/>
      <c r="J490" s="21"/>
      <c r="K490" s="22"/>
    </row>
    <row r="491" spans="3:11" x14ac:dyDescent="0.25">
      <c r="C491" s="21"/>
      <c r="F491" s="21"/>
      <c r="J491" s="21"/>
      <c r="K491" s="22"/>
    </row>
    <row r="492" spans="3:11" x14ac:dyDescent="0.25">
      <c r="C492" s="21"/>
      <c r="F492" s="21"/>
      <c r="J492" s="21"/>
      <c r="K492" s="22"/>
    </row>
    <row r="493" spans="3:11" x14ac:dyDescent="0.25">
      <c r="C493" s="21"/>
      <c r="F493" s="21"/>
      <c r="J493" s="21"/>
      <c r="K493" s="22"/>
    </row>
    <row r="494" spans="3:11" x14ac:dyDescent="0.25">
      <c r="C494" s="21"/>
      <c r="F494" s="21"/>
      <c r="J494" s="21"/>
      <c r="K494" s="22"/>
    </row>
    <row r="495" spans="3:11" x14ac:dyDescent="0.25">
      <c r="C495" s="21"/>
      <c r="F495" s="21"/>
      <c r="J495" s="21"/>
      <c r="K495" s="22"/>
    </row>
    <row r="496" spans="3:11" x14ac:dyDescent="0.25">
      <c r="C496" s="21"/>
      <c r="F496" s="21"/>
      <c r="J496" s="21"/>
      <c r="K496" s="22"/>
    </row>
    <row r="497" spans="3:11" x14ac:dyDescent="0.25">
      <c r="C497" s="21"/>
      <c r="F497" s="21"/>
      <c r="J497" s="21"/>
      <c r="K497" s="22"/>
    </row>
    <row r="498" spans="3:11" x14ac:dyDescent="0.25">
      <c r="C498" s="21"/>
      <c r="F498" s="21"/>
      <c r="J498" s="21"/>
      <c r="K498" s="22"/>
    </row>
    <row r="499" spans="3:11" x14ac:dyDescent="0.25">
      <c r="C499" s="21"/>
      <c r="F499" s="21"/>
      <c r="J499" s="21"/>
      <c r="K499" s="22"/>
    </row>
    <row r="500" spans="3:11" x14ac:dyDescent="0.25">
      <c r="C500" s="21"/>
      <c r="F500" s="21"/>
      <c r="J500" s="21"/>
      <c r="K500" s="22"/>
    </row>
    <row r="501" spans="3:11" x14ac:dyDescent="0.25">
      <c r="C501" s="21"/>
      <c r="F501" s="21"/>
      <c r="J501" s="21"/>
      <c r="K501" s="22"/>
    </row>
    <row r="502" spans="3:11" x14ac:dyDescent="0.25">
      <c r="C502" s="21"/>
      <c r="F502" s="21"/>
      <c r="J502" s="21"/>
      <c r="K502" s="22"/>
    </row>
    <row r="503" spans="3:11" x14ac:dyDescent="0.25">
      <c r="C503" s="21"/>
      <c r="F503" s="21"/>
      <c r="J503" s="21"/>
      <c r="K503" s="22"/>
    </row>
    <row r="504" spans="3:11" x14ac:dyDescent="0.25">
      <c r="C504" s="21"/>
      <c r="F504" s="21"/>
      <c r="J504" s="21"/>
      <c r="K504" s="22"/>
    </row>
    <row r="505" spans="3:11" x14ac:dyDescent="0.25">
      <c r="C505" s="21"/>
      <c r="F505" s="21"/>
      <c r="J505" s="21"/>
      <c r="K505" s="22"/>
    </row>
    <row r="506" spans="3:11" x14ac:dyDescent="0.25">
      <c r="C506" s="21"/>
      <c r="F506" s="21"/>
      <c r="J506" s="21"/>
      <c r="K506" s="22"/>
    </row>
    <row r="507" spans="3:11" x14ac:dyDescent="0.25">
      <c r="C507" s="21"/>
      <c r="F507" s="21"/>
      <c r="J507" s="21"/>
      <c r="K507" s="22"/>
    </row>
    <row r="508" spans="3:11" x14ac:dyDescent="0.25">
      <c r="C508" s="21"/>
      <c r="F508" s="21"/>
      <c r="J508" s="21"/>
      <c r="K508" s="22"/>
    </row>
    <row r="509" spans="3:11" x14ac:dyDescent="0.25">
      <c r="C509" s="21"/>
      <c r="F509" s="21"/>
      <c r="J509" s="21"/>
      <c r="K509" s="22"/>
    </row>
    <row r="510" spans="3:11" x14ac:dyDescent="0.25">
      <c r="C510" s="21"/>
      <c r="F510" s="21"/>
      <c r="J510" s="21"/>
      <c r="K510" s="22"/>
    </row>
    <row r="511" spans="3:11" x14ac:dyDescent="0.25">
      <c r="C511" s="21"/>
      <c r="F511" s="21"/>
      <c r="J511" s="21"/>
      <c r="K511" s="22"/>
    </row>
    <row r="512" spans="3:11" x14ac:dyDescent="0.25">
      <c r="C512" s="21"/>
      <c r="F512" s="21"/>
      <c r="J512" s="21"/>
      <c r="K512" s="22"/>
    </row>
    <row r="513" spans="3:11" x14ac:dyDescent="0.25">
      <c r="C513" s="21"/>
      <c r="F513" s="21"/>
      <c r="J513" s="21"/>
      <c r="K513" s="22"/>
    </row>
    <row r="514" spans="3:11" x14ac:dyDescent="0.25">
      <c r="C514" s="21"/>
      <c r="F514" s="21"/>
      <c r="J514" s="21"/>
      <c r="K514" s="22"/>
    </row>
    <row r="515" spans="3:11" x14ac:dyDescent="0.25">
      <c r="C515" s="21"/>
      <c r="F515" s="21"/>
      <c r="J515" s="21"/>
      <c r="K515" s="22"/>
    </row>
    <row r="516" spans="3:11" x14ac:dyDescent="0.25">
      <c r="C516" s="21"/>
      <c r="F516" s="21"/>
      <c r="J516" s="21"/>
      <c r="K516" s="22"/>
    </row>
    <row r="517" spans="3:11" x14ac:dyDescent="0.25">
      <c r="C517" s="21"/>
      <c r="F517" s="21"/>
      <c r="J517" s="21"/>
      <c r="K517" s="22"/>
    </row>
    <row r="518" spans="3:11" x14ac:dyDescent="0.25">
      <c r="C518" s="21"/>
      <c r="F518" s="21"/>
      <c r="J518" s="21"/>
      <c r="K518" s="22"/>
    </row>
    <row r="519" spans="3:11" x14ac:dyDescent="0.25">
      <c r="C519" s="21"/>
      <c r="F519" s="21"/>
      <c r="J519" s="21"/>
      <c r="K519" s="22"/>
    </row>
    <row r="520" spans="3:11" x14ac:dyDescent="0.25">
      <c r="C520" s="21"/>
      <c r="F520" s="21"/>
      <c r="J520" s="21"/>
      <c r="K520" s="22"/>
    </row>
    <row r="521" spans="3:11" x14ac:dyDescent="0.25">
      <c r="C521" s="21"/>
      <c r="F521" s="21"/>
      <c r="J521" s="21"/>
      <c r="K521" s="22"/>
    </row>
    <row r="522" spans="3:11" x14ac:dyDescent="0.25">
      <c r="C522" s="21"/>
      <c r="F522" s="21"/>
      <c r="J522" s="21"/>
      <c r="K522" s="22"/>
    </row>
    <row r="523" spans="3:11" x14ac:dyDescent="0.25">
      <c r="C523" s="21"/>
      <c r="F523" s="21"/>
      <c r="J523" s="21"/>
      <c r="K523" s="22"/>
    </row>
    <row r="524" spans="3:11" x14ac:dyDescent="0.25">
      <c r="C524" s="21"/>
      <c r="F524" s="21"/>
      <c r="J524" s="21"/>
      <c r="K524" s="22"/>
    </row>
    <row r="525" spans="3:11" x14ac:dyDescent="0.25">
      <c r="C525" s="21"/>
      <c r="F525" s="21"/>
      <c r="J525" s="21"/>
      <c r="K525" s="22"/>
    </row>
    <row r="526" spans="3:11" x14ac:dyDescent="0.25">
      <c r="C526" s="21"/>
      <c r="F526" s="21"/>
      <c r="J526" s="21"/>
      <c r="K526" s="22"/>
    </row>
    <row r="527" spans="3:11" x14ac:dyDescent="0.25">
      <c r="C527" s="21"/>
      <c r="F527" s="21"/>
      <c r="J527" s="21"/>
      <c r="K527" s="22"/>
    </row>
    <row r="528" spans="3:11" x14ac:dyDescent="0.25">
      <c r="C528" s="21"/>
      <c r="F528" s="21"/>
      <c r="J528" s="21"/>
      <c r="K528" s="22"/>
    </row>
    <row r="529" spans="3:11" x14ac:dyDescent="0.25">
      <c r="C529" s="21"/>
      <c r="F529" s="21"/>
      <c r="J529" s="21"/>
      <c r="K529" s="22"/>
    </row>
    <row r="530" spans="3:11" x14ac:dyDescent="0.25">
      <c r="C530" s="21"/>
      <c r="F530" s="21"/>
      <c r="J530" s="21"/>
      <c r="K530" s="22"/>
    </row>
    <row r="531" spans="3:11" x14ac:dyDescent="0.25">
      <c r="C531" s="21"/>
      <c r="F531" s="21"/>
      <c r="J531" s="21"/>
      <c r="K531" s="22"/>
    </row>
    <row r="532" spans="3:11" x14ac:dyDescent="0.25">
      <c r="C532" s="21"/>
      <c r="F532" s="21"/>
      <c r="J532" s="21"/>
      <c r="K532" s="22"/>
    </row>
    <row r="533" spans="3:11" x14ac:dyDescent="0.25">
      <c r="C533" s="21"/>
      <c r="F533" s="21"/>
      <c r="J533" s="21"/>
      <c r="K533" s="22"/>
    </row>
    <row r="534" spans="3:11" x14ac:dyDescent="0.25">
      <c r="C534" s="21"/>
      <c r="F534" s="21"/>
      <c r="J534" s="21"/>
      <c r="K534" s="22"/>
    </row>
    <row r="535" spans="3:11" x14ac:dyDescent="0.25">
      <c r="C535" s="21"/>
      <c r="F535" s="21"/>
      <c r="J535" s="21"/>
      <c r="K535" s="22"/>
    </row>
    <row r="536" spans="3:11" x14ac:dyDescent="0.25">
      <c r="C536" s="21"/>
      <c r="F536" s="21"/>
      <c r="J536" s="21"/>
      <c r="K536" s="22"/>
    </row>
    <row r="537" spans="3:11" x14ac:dyDescent="0.25">
      <c r="C537" s="21"/>
      <c r="F537" s="21"/>
      <c r="J537" s="21"/>
      <c r="K537" s="22"/>
    </row>
    <row r="538" spans="3:11" x14ac:dyDescent="0.25">
      <c r="C538" s="21"/>
      <c r="F538" s="21"/>
      <c r="J538" s="21"/>
      <c r="K538" s="22"/>
    </row>
    <row r="539" spans="3:11" x14ac:dyDescent="0.25">
      <c r="C539" s="21"/>
      <c r="F539" s="21"/>
      <c r="J539" s="21"/>
      <c r="K539" s="22"/>
    </row>
    <row r="540" spans="3:11" x14ac:dyDescent="0.25">
      <c r="C540" s="21"/>
      <c r="F540" s="21"/>
      <c r="J540" s="21"/>
      <c r="K540" s="22"/>
    </row>
    <row r="541" spans="3:11" x14ac:dyDescent="0.25">
      <c r="C541" s="21"/>
      <c r="F541" s="21"/>
      <c r="J541" s="21"/>
      <c r="K541" s="22"/>
    </row>
    <row r="542" spans="3:11" x14ac:dyDescent="0.25">
      <c r="C542" s="21"/>
      <c r="F542" s="21"/>
      <c r="J542" s="21"/>
      <c r="K542" s="22"/>
    </row>
    <row r="543" spans="3:11" x14ac:dyDescent="0.25">
      <c r="C543" s="21"/>
      <c r="F543" s="21"/>
      <c r="J543" s="21"/>
      <c r="K543" s="22"/>
    </row>
    <row r="544" spans="3:11" x14ac:dyDescent="0.25">
      <c r="C544" s="21"/>
      <c r="F544" s="21"/>
      <c r="J544" s="21"/>
      <c r="K544" s="22"/>
    </row>
    <row r="545" spans="3:11" x14ac:dyDescent="0.25">
      <c r="C545" s="21"/>
      <c r="F545" s="21"/>
      <c r="J545" s="21"/>
      <c r="K545" s="22"/>
    </row>
    <row r="546" spans="3:11" x14ac:dyDescent="0.25">
      <c r="C546" s="21"/>
      <c r="F546" s="21"/>
      <c r="J546" s="21"/>
      <c r="K546" s="22"/>
    </row>
    <row r="547" spans="3:11" x14ac:dyDescent="0.25">
      <c r="C547" s="21"/>
      <c r="F547" s="21"/>
      <c r="J547" s="21"/>
      <c r="K547" s="22"/>
    </row>
    <row r="548" spans="3:11" x14ac:dyDescent="0.25">
      <c r="C548" s="21"/>
      <c r="F548" s="21"/>
      <c r="J548" s="21"/>
      <c r="K548" s="22"/>
    </row>
    <row r="549" spans="3:11" x14ac:dyDescent="0.25">
      <c r="C549" s="21"/>
      <c r="F549" s="21"/>
      <c r="J549" s="21"/>
      <c r="K549" s="22"/>
    </row>
    <row r="550" spans="3:11" x14ac:dyDescent="0.25">
      <c r="C550" s="21"/>
      <c r="F550" s="21"/>
      <c r="J550" s="21"/>
      <c r="K550" s="22"/>
    </row>
    <row r="551" spans="3:11" x14ac:dyDescent="0.25">
      <c r="C551" s="21"/>
      <c r="F551" s="21"/>
      <c r="J551" s="21"/>
      <c r="K551" s="22"/>
    </row>
    <row r="552" spans="3:11" x14ac:dyDescent="0.25">
      <c r="C552" s="21"/>
      <c r="F552" s="21"/>
      <c r="J552" s="21"/>
      <c r="K552" s="22"/>
    </row>
    <row r="553" spans="3:11" x14ac:dyDescent="0.25">
      <c r="C553" s="21"/>
      <c r="F553" s="21"/>
      <c r="J553" s="21"/>
      <c r="K553" s="22"/>
    </row>
    <row r="554" spans="3:11" x14ac:dyDescent="0.25">
      <c r="C554" s="21"/>
      <c r="F554" s="21"/>
      <c r="J554" s="21"/>
      <c r="K554" s="22"/>
    </row>
    <row r="555" spans="3:11" x14ac:dyDescent="0.25">
      <c r="C555" s="21"/>
      <c r="F555" s="21"/>
      <c r="J555" s="21"/>
      <c r="K555" s="22"/>
    </row>
    <row r="556" spans="3:11" x14ac:dyDescent="0.25">
      <c r="C556" s="21"/>
      <c r="F556" s="21"/>
      <c r="J556" s="21"/>
      <c r="K556" s="22"/>
    </row>
    <row r="557" spans="3:11" x14ac:dyDescent="0.25">
      <c r="C557" s="21"/>
      <c r="F557" s="21"/>
      <c r="J557" s="21"/>
      <c r="K557" s="22"/>
    </row>
    <row r="558" spans="3:11" x14ac:dyDescent="0.25">
      <c r="C558" s="21"/>
      <c r="F558" s="21"/>
      <c r="J558" s="21"/>
      <c r="K558" s="22"/>
    </row>
    <row r="559" spans="3:11" x14ac:dyDescent="0.25">
      <c r="C559" s="21"/>
      <c r="F559" s="21"/>
      <c r="J559" s="21"/>
      <c r="K559" s="22"/>
    </row>
    <row r="560" spans="3:11" x14ac:dyDescent="0.25">
      <c r="C560" s="21"/>
      <c r="F560" s="21"/>
      <c r="J560" s="21"/>
      <c r="K560" s="22"/>
    </row>
    <row r="561" spans="3:11" x14ac:dyDescent="0.25">
      <c r="C561" s="21"/>
      <c r="F561" s="21"/>
      <c r="J561" s="21"/>
      <c r="K561" s="22"/>
    </row>
    <row r="562" spans="3:11" x14ac:dyDescent="0.25">
      <c r="C562" s="21"/>
      <c r="F562" s="21"/>
      <c r="J562" s="21"/>
      <c r="K562" s="22"/>
    </row>
    <row r="563" spans="3:11" x14ac:dyDescent="0.25">
      <c r="C563" s="21"/>
      <c r="F563" s="21"/>
      <c r="J563" s="21"/>
      <c r="K563" s="22"/>
    </row>
    <row r="564" spans="3:11" x14ac:dyDescent="0.25">
      <c r="C564" s="21"/>
      <c r="F564" s="21"/>
      <c r="J564" s="21"/>
      <c r="K564" s="22"/>
    </row>
    <row r="565" spans="3:11" x14ac:dyDescent="0.25">
      <c r="C565" s="21"/>
      <c r="F565" s="21"/>
      <c r="J565" s="21"/>
      <c r="K565" s="22"/>
    </row>
    <row r="566" spans="3:11" x14ac:dyDescent="0.25">
      <c r="C566" s="21"/>
      <c r="F566" s="21"/>
      <c r="J566" s="21"/>
      <c r="K566" s="22"/>
    </row>
    <row r="567" spans="3:11" x14ac:dyDescent="0.25">
      <c r="C567" s="21"/>
      <c r="F567" s="21"/>
      <c r="J567" s="21"/>
      <c r="K567" s="22"/>
    </row>
    <row r="568" spans="3:11" x14ac:dyDescent="0.25">
      <c r="C568" s="21"/>
      <c r="F568" s="21"/>
      <c r="J568" s="21"/>
      <c r="K568" s="22"/>
    </row>
    <row r="569" spans="3:11" x14ac:dyDescent="0.25">
      <c r="C569" s="21"/>
      <c r="F569" s="21"/>
      <c r="J569" s="21"/>
      <c r="K569" s="22"/>
    </row>
    <row r="570" spans="3:11" x14ac:dyDescent="0.25">
      <c r="C570" s="21"/>
      <c r="F570" s="21"/>
      <c r="J570" s="21"/>
      <c r="K570" s="22"/>
    </row>
    <row r="571" spans="3:11" x14ac:dyDescent="0.25">
      <c r="C571" s="21"/>
      <c r="F571" s="21"/>
      <c r="J571" s="21"/>
      <c r="K571" s="22"/>
    </row>
    <row r="572" spans="3:11" x14ac:dyDescent="0.25">
      <c r="C572" s="21"/>
      <c r="F572" s="21"/>
      <c r="J572" s="21"/>
      <c r="K572" s="22"/>
    </row>
    <row r="573" spans="3:11" x14ac:dyDescent="0.25">
      <c r="C573" s="21"/>
      <c r="F573" s="21"/>
      <c r="J573" s="21"/>
      <c r="K573" s="22"/>
    </row>
    <row r="574" spans="3:11" x14ac:dyDescent="0.25">
      <c r="C574" s="21"/>
      <c r="F574" s="21"/>
      <c r="J574" s="21"/>
      <c r="K574" s="22"/>
    </row>
    <row r="575" spans="3:11" x14ac:dyDescent="0.25">
      <c r="C575" s="21"/>
      <c r="F575" s="21"/>
      <c r="J575" s="21"/>
      <c r="K575" s="22"/>
    </row>
    <row r="576" spans="3:11" x14ac:dyDescent="0.25">
      <c r="C576" s="21"/>
      <c r="F576" s="21"/>
      <c r="J576" s="21"/>
      <c r="K576" s="22"/>
    </row>
    <row r="577" spans="3:11" x14ac:dyDescent="0.25">
      <c r="C577" s="21"/>
      <c r="F577" s="21"/>
      <c r="J577" s="21"/>
      <c r="K577" s="22"/>
    </row>
    <row r="578" spans="3:11" x14ac:dyDescent="0.25">
      <c r="C578" s="21"/>
      <c r="F578" s="21"/>
      <c r="J578" s="21"/>
      <c r="K578" s="22"/>
    </row>
    <row r="579" spans="3:11" x14ac:dyDescent="0.25">
      <c r="C579" s="21"/>
      <c r="F579" s="21"/>
      <c r="J579" s="21"/>
      <c r="K579" s="22"/>
    </row>
    <row r="580" spans="3:11" x14ac:dyDescent="0.25">
      <c r="C580" s="21"/>
      <c r="F580" s="21"/>
      <c r="J580" s="21"/>
      <c r="K580" s="22"/>
    </row>
    <row r="581" spans="3:11" x14ac:dyDescent="0.25">
      <c r="C581" s="21"/>
      <c r="F581" s="21"/>
      <c r="J581" s="21"/>
      <c r="K581" s="22"/>
    </row>
    <row r="582" spans="3:11" x14ac:dyDescent="0.25">
      <c r="C582" s="21"/>
      <c r="F582" s="21"/>
      <c r="J582" s="21"/>
      <c r="K582" s="22"/>
    </row>
    <row r="583" spans="3:11" x14ac:dyDescent="0.25">
      <c r="C583" s="21"/>
      <c r="F583" s="21"/>
      <c r="J583" s="21"/>
      <c r="K583" s="22"/>
    </row>
    <row r="584" spans="3:11" x14ac:dyDescent="0.25">
      <c r="C584" s="21"/>
      <c r="F584" s="21"/>
      <c r="J584" s="21"/>
      <c r="K584" s="22"/>
    </row>
    <row r="585" spans="3:11" x14ac:dyDescent="0.25">
      <c r="C585" s="21"/>
      <c r="F585" s="21"/>
      <c r="J585" s="21"/>
      <c r="K585" s="22"/>
    </row>
    <row r="586" spans="3:11" x14ac:dyDescent="0.25">
      <c r="C586" s="21"/>
      <c r="F586" s="21"/>
      <c r="J586" s="21"/>
      <c r="K586" s="22"/>
    </row>
    <row r="587" spans="3:11" x14ac:dyDescent="0.25">
      <c r="C587" s="21"/>
      <c r="F587" s="21"/>
      <c r="J587" s="21"/>
      <c r="K587" s="22"/>
    </row>
    <row r="588" spans="3:11" x14ac:dyDescent="0.25">
      <c r="C588" s="21"/>
      <c r="F588" s="21"/>
      <c r="J588" s="21"/>
      <c r="K588" s="22"/>
    </row>
    <row r="589" spans="3:11" x14ac:dyDescent="0.25">
      <c r="C589" s="21"/>
      <c r="F589" s="21"/>
      <c r="J589" s="21"/>
      <c r="K589" s="22"/>
    </row>
    <row r="590" spans="3:11" x14ac:dyDescent="0.25">
      <c r="C590" s="21"/>
      <c r="F590" s="21"/>
      <c r="J590" s="21"/>
      <c r="K590" s="22"/>
    </row>
    <row r="591" spans="3:11" x14ac:dyDescent="0.25">
      <c r="C591" s="21"/>
      <c r="F591" s="21"/>
      <c r="J591" s="21"/>
      <c r="K591" s="22"/>
    </row>
    <row r="592" spans="3:11" x14ac:dyDescent="0.25">
      <c r="C592" s="21"/>
      <c r="F592" s="21"/>
      <c r="J592" s="21"/>
      <c r="K592" s="22"/>
    </row>
    <row r="593" spans="3:11" x14ac:dyDescent="0.25">
      <c r="C593" s="21"/>
      <c r="F593" s="21"/>
      <c r="J593" s="21"/>
      <c r="K593" s="22"/>
    </row>
    <row r="594" spans="3:11" x14ac:dyDescent="0.25">
      <c r="C594" s="21"/>
      <c r="F594" s="21"/>
      <c r="J594" s="21"/>
      <c r="K594" s="22"/>
    </row>
    <row r="595" spans="3:11" x14ac:dyDescent="0.25">
      <c r="C595" s="21"/>
      <c r="F595" s="21"/>
      <c r="J595" s="21"/>
      <c r="K595" s="22"/>
    </row>
    <row r="596" spans="3:11" x14ac:dyDescent="0.25">
      <c r="C596" s="21"/>
      <c r="F596" s="21"/>
      <c r="J596" s="21"/>
      <c r="K596" s="22"/>
    </row>
    <row r="597" spans="3:11" x14ac:dyDescent="0.25">
      <c r="C597" s="21"/>
      <c r="F597" s="21"/>
      <c r="J597" s="21"/>
      <c r="K597" s="22"/>
    </row>
    <row r="598" spans="3:11" x14ac:dyDescent="0.25">
      <c r="C598" s="21"/>
      <c r="F598" s="21"/>
      <c r="J598" s="21"/>
      <c r="K598" s="22"/>
    </row>
    <row r="599" spans="3:11" x14ac:dyDescent="0.25">
      <c r="C599" s="21"/>
      <c r="F599" s="21"/>
      <c r="J599" s="21"/>
      <c r="K599" s="22"/>
    </row>
    <row r="600" spans="3:11" x14ac:dyDescent="0.25">
      <c r="C600" s="21"/>
      <c r="F600" s="21"/>
      <c r="J600" s="21"/>
      <c r="K600" s="22"/>
    </row>
    <row r="601" spans="3:11" x14ac:dyDescent="0.25">
      <c r="C601" s="21"/>
      <c r="F601" s="21"/>
      <c r="J601" s="21"/>
      <c r="K601" s="22"/>
    </row>
    <row r="602" spans="3:11" x14ac:dyDescent="0.25">
      <c r="C602" s="21"/>
      <c r="F602" s="21"/>
      <c r="J602" s="21"/>
      <c r="K602" s="22"/>
    </row>
    <row r="603" spans="3:11" x14ac:dyDescent="0.25">
      <c r="C603" s="21"/>
      <c r="F603" s="21"/>
      <c r="J603" s="21"/>
      <c r="K603" s="22"/>
    </row>
    <row r="604" spans="3:11" x14ac:dyDescent="0.25">
      <c r="C604" s="21"/>
      <c r="F604" s="21"/>
      <c r="J604" s="21"/>
      <c r="K604" s="22"/>
    </row>
    <row r="605" spans="3:11" x14ac:dyDescent="0.25">
      <c r="C605" s="21"/>
      <c r="F605" s="21"/>
      <c r="J605" s="21"/>
      <c r="K605" s="22"/>
    </row>
    <row r="606" spans="3:11" x14ac:dyDescent="0.25">
      <c r="C606" s="21"/>
      <c r="F606" s="21"/>
      <c r="J606" s="21"/>
      <c r="K606" s="22"/>
    </row>
    <row r="607" spans="3:11" x14ac:dyDescent="0.25">
      <c r="C607" s="21"/>
      <c r="F607" s="21"/>
      <c r="J607" s="21"/>
      <c r="K607" s="22"/>
    </row>
    <row r="608" spans="3:11" x14ac:dyDescent="0.25">
      <c r="C608" s="21"/>
      <c r="F608" s="21"/>
      <c r="J608" s="21"/>
      <c r="K608" s="22"/>
    </row>
    <row r="609" spans="3:11" x14ac:dyDescent="0.25">
      <c r="C609" s="21"/>
      <c r="F609" s="21"/>
      <c r="J609" s="21"/>
      <c r="K609" s="22"/>
    </row>
    <row r="610" spans="3:11" x14ac:dyDescent="0.25">
      <c r="C610" s="21"/>
      <c r="F610" s="21"/>
      <c r="J610" s="21"/>
      <c r="K610" s="22"/>
    </row>
    <row r="611" spans="3:11" x14ac:dyDescent="0.25">
      <c r="C611" s="21"/>
      <c r="F611" s="21"/>
      <c r="J611" s="21"/>
      <c r="K611" s="22"/>
    </row>
    <row r="612" spans="3:11" x14ac:dyDescent="0.25">
      <c r="C612" s="21"/>
      <c r="F612" s="21"/>
      <c r="J612" s="21"/>
      <c r="K612" s="22"/>
    </row>
    <row r="613" spans="3:11" x14ac:dyDescent="0.25">
      <c r="C613" s="21"/>
      <c r="F613" s="21"/>
      <c r="J613" s="21"/>
      <c r="K613" s="22"/>
    </row>
    <row r="614" spans="3:11" x14ac:dyDescent="0.25">
      <c r="C614" s="21"/>
      <c r="F614" s="21"/>
      <c r="J614" s="21"/>
      <c r="K614" s="22"/>
    </row>
    <row r="615" spans="3:11" x14ac:dyDescent="0.25">
      <c r="C615" s="21"/>
      <c r="F615" s="21"/>
      <c r="J615" s="21"/>
      <c r="K615" s="22"/>
    </row>
    <row r="616" spans="3:11" x14ac:dyDescent="0.25">
      <c r="C616" s="21"/>
      <c r="F616" s="21"/>
      <c r="J616" s="21"/>
      <c r="K616" s="22"/>
    </row>
    <row r="617" spans="3:11" x14ac:dyDescent="0.25">
      <c r="C617" s="21"/>
      <c r="F617" s="21"/>
      <c r="J617" s="21"/>
      <c r="K617" s="22"/>
    </row>
    <row r="618" spans="3:11" x14ac:dyDescent="0.25">
      <c r="C618" s="21"/>
      <c r="F618" s="21"/>
      <c r="J618" s="21"/>
      <c r="K618" s="22"/>
    </row>
    <row r="619" spans="3:11" x14ac:dyDescent="0.25">
      <c r="C619" s="21"/>
      <c r="F619" s="21"/>
      <c r="J619" s="21"/>
      <c r="K619" s="22"/>
    </row>
    <row r="620" spans="3:11" x14ac:dyDescent="0.25">
      <c r="C620" s="21"/>
      <c r="F620" s="21"/>
      <c r="J620" s="21"/>
      <c r="K620" s="22"/>
    </row>
    <row r="621" spans="3:11" x14ac:dyDescent="0.25">
      <c r="C621" s="21"/>
      <c r="F621" s="21"/>
      <c r="J621" s="21"/>
      <c r="K621" s="22"/>
    </row>
    <row r="622" spans="3:11" x14ac:dyDescent="0.25">
      <c r="C622" s="21"/>
      <c r="F622" s="21"/>
      <c r="J622" s="21"/>
      <c r="K622" s="22"/>
    </row>
    <row r="623" spans="3:11" x14ac:dyDescent="0.25">
      <c r="C623" s="21"/>
      <c r="F623" s="21"/>
      <c r="J623" s="21"/>
      <c r="K623" s="22"/>
    </row>
    <row r="624" spans="3:11" x14ac:dyDescent="0.25">
      <c r="C624" s="21"/>
      <c r="F624" s="21"/>
      <c r="J624" s="21"/>
      <c r="K624" s="22"/>
    </row>
    <row r="625" spans="3:11" x14ac:dyDescent="0.25">
      <c r="C625" s="21"/>
      <c r="F625" s="21"/>
      <c r="J625" s="21"/>
      <c r="K625" s="22"/>
    </row>
    <row r="626" spans="3:11" x14ac:dyDescent="0.25">
      <c r="C626" s="21"/>
      <c r="F626" s="21"/>
      <c r="J626" s="21"/>
      <c r="K626" s="22"/>
    </row>
    <row r="627" spans="3:11" x14ac:dyDescent="0.25">
      <c r="C627" s="21"/>
      <c r="F627" s="21"/>
      <c r="J627" s="21"/>
      <c r="K627" s="22"/>
    </row>
    <row r="628" spans="3:11" x14ac:dyDescent="0.25">
      <c r="C628" s="21"/>
      <c r="F628" s="21"/>
      <c r="J628" s="21"/>
      <c r="K628" s="22"/>
    </row>
    <row r="629" spans="3:11" x14ac:dyDescent="0.25">
      <c r="C629" s="21"/>
      <c r="F629" s="21"/>
      <c r="J629" s="21"/>
      <c r="K629" s="22"/>
    </row>
    <row r="630" spans="3:11" x14ac:dyDescent="0.25">
      <c r="C630" s="21"/>
      <c r="F630" s="21"/>
      <c r="J630" s="21"/>
      <c r="K630" s="22"/>
    </row>
    <row r="631" spans="3:11" x14ac:dyDescent="0.25">
      <c r="C631" s="21"/>
      <c r="F631" s="21"/>
      <c r="J631" s="21"/>
      <c r="K631" s="22"/>
    </row>
    <row r="632" spans="3:11" x14ac:dyDescent="0.25">
      <c r="C632" s="21"/>
      <c r="F632" s="21"/>
      <c r="J632" s="21"/>
      <c r="K632" s="22"/>
    </row>
    <row r="633" spans="3:11" x14ac:dyDescent="0.25">
      <c r="C633" s="21"/>
      <c r="F633" s="21"/>
      <c r="J633" s="21"/>
      <c r="K633" s="22"/>
    </row>
    <row r="634" spans="3:11" x14ac:dyDescent="0.25">
      <c r="C634" s="21"/>
      <c r="F634" s="21"/>
      <c r="J634" s="21"/>
      <c r="K634" s="22"/>
    </row>
    <row r="635" spans="3:11" x14ac:dyDescent="0.25">
      <c r="C635" s="21"/>
      <c r="F635" s="21"/>
      <c r="J635" s="21"/>
      <c r="K635" s="22"/>
    </row>
    <row r="636" spans="3:11" x14ac:dyDescent="0.25">
      <c r="C636" s="21"/>
      <c r="F636" s="21"/>
      <c r="J636" s="21"/>
      <c r="K636" s="22"/>
    </row>
    <row r="637" spans="3:11" x14ac:dyDescent="0.25">
      <c r="C637" s="21"/>
      <c r="F637" s="21"/>
      <c r="J637" s="21"/>
      <c r="K637" s="22"/>
    </row>
    <row r="638" spans="3:11" x14ac:dyDescent="0.25">
      <c r="C638" s="21"/>
      <c r="F638" s="21"/>
      <c r="J638" s="21"/>
      <c r="K638" s="22"/>
    </row>
    <row r="639" spans="3:11" x14ac:dyDescent="0.25">
      <c r="C639" s="21"/>
      <c r="F639" s="21"/>
      <c r="J639" s="21"/>
      <c r="K639" s="22"/>
    </row>
    <row r="640" spans="3:11" x14ac:dyDescent="0.25">
      <c r="C640" s="21"/>
      <c r="F640" s="21"/>
      <c r="J640" s="21"/>
      <c r="K640" s="22"/>
    </row>
    <row r="641" spans="3:11" x14ac:dyDescent="0.25">
      <c r="C641" s="21"/>
      <c r="F641" s="21"/>
      <c r="J641" s="21"/>
      <c r="K641" s="22"/>
    </row>
    <row r="642" spans="3:11" x14ac:dyDescent="0.25">
      <c r="C642" s="21"/>
      <c r="F642" s="21"/>
      <c r="J642" s="21"/>
      <c r="K642" s="22"/>
    </row>
    <row r="643" spans="3:11" x14ac:dyDescent="0.25">
      <c r="C643" s="21"/>
      <c r="F643" s="21"/>
      <c r="J643" s="21"/>
      <c r="K643" s="22"/>
    </row>
    <row r="644" spans="3:11" x14ac:dyDescent="0.25">
      <c r="C644" s="21"/>
      <c r="F644" s="21"/>
      <c r="J644" s="21"/>
      <c r="K644" s="22"/>
    </row>
    <row r="645" spans="3:11" x14ac:dyDescent="0.25">
      <c r="C645" s="21"/>
      <c r="F645" s="21"/>
      <c r="J645" s="21"/>
      <c r="K645" s="22"/>
    </row>
    <row r="646" spans="3:11" x14ac:dyDescent="0.25">
      <c r="C646" s="21"/>
      <c r="F646" s="21"/>
      <c r="J646" s="21"/>
      <c r="K646" s="22"/>
    </row>
    <row r="647" spans="3:11" x14ac:dyDescent="0.25">
      <c r="C647" s="21"/>
      <c r="F647" s="21"/>
      <c r="J647" s="21"/>
      <c r="K647" s="22"/>
    </row>
    <row r="648" spans="3:11" x14ac:dyDescent="0.25">
      <c r="C648" s="21"/>
      <c r="F648" s="21"/>
      <c r="J648" s="21"/>
      <c r="K648" s="22"/>
    </row>
    <row r="649" spans="3:11" x14ac:dyDescent="0.25">
      <c r="C649" s="21"/>
      <c r="F649" s="21"/>
      <c r="J649" s="21"/>
      <c r="K649" s="22"/>
    </row>
    <row r="650" spans="3:11" x14ac:dyDescent="0.25">
      <c r="C650" s="21"/>
      <c r="F650" s="21"/>
      <c r="J650" s="21"/>
      <c r="K650" s="22"/>
    </row>
    <row r="651" spans="3:11" x14ac:dyDescent="0.25">
      <c r="C651" s="21"/>
      <c r="F651" s="21"/>
      <c r="J651" s="21"/>
      <c r="K651" s="22"/>
    </row>
    <row r="652" spans="3:11" x14ac:dyDescent="0.25">
      <c r="C652" s="21"/>
      <c r="F652" s="21"/>
      <c r="J652" s="21"/>
      <c r="K652" s="22"/>
    </row>
    <row r="653" spans="3:11" x14ac:dyDescent="0.25">
      <c r="C653" s="21"/>
      <c r="F653" s="21"/>
      <c r="J653" s="21"/>
      <c r="K653" s="22"/>
    </row>
    <row r="654" spans="3:11" x14ac:dyDescent="0.25">
      <c r="C654" s="21"/>
      <c r="F654" s="21"/>
      <c r="J654" s="21"/>
      <c r="K654" s="22"/>
    </row>
    <row r="655" spans="3:11" x14ac:dyDescent="0.25">
      <c r="C655" s="21"/>
      <c r="F655" s="21"/>
      <c r="J655" s="21"/>
      <c r="K655" s="22"/>
    </row>
    <row r="656" spans="3:11" x14ac:dyDescent="0.25">
      <c r="C656" s="21"/>
      <c r="F656" s="21"/>
      <c r="J656" s="21"/>
      <c r="K656" s="22"/>
    </row>
    <row r="657" spans="3:11" x14ac:dyDescent="0.25">
      <c r="C657" s="21"/>
      <c r="F657" s="21"/>
      <c r="J657" s="21"/>
      <c r="K657" s="22"/>
    </row>
    <row r="658" spans="3:11" x14ac:dyDescent="0.25">
      <c r="C658" s="21"/>
      <c r="F658" s="21"/>
      <c r="J658" s="21"/>
      <c r="K658" s="22"/>
    </row>
    <row r="659" spans="3:11" x14ac:dyDescent="0.25">
      <c r="C659" s="21"/>
      <c r="F659" s="21"/>
      <c r="J659" s="21"/>
      <c r="K659" s="22"/>
    </row>
    <row r="660" spans="3:11" x14ac:dyDescent="0.25">
      <c r="C660" s="21"/>
      <c r="F660" s="21"/>
      <c r="J660" s="21"/>
      <c r="K660" s="22"/>
    </row>
    <row r="661" spans="3:11" x14ac:dyDescent="0.25">
      <c r="C661" s="21"/>
      <c r="F661" s="21"/>
      <c r="J661" s="21"/>
      <c r="K661" s="22"/>
    </row>
    <row r="662" spans="3:11" x14ac:dyDescent="0.25">
      <c r="C662" s="21"/>
      <c r="F662" s="21"/>
      <c r="J662" s="21"/>
      <c r="K662" s="22"/>
    </row>
    <row r="663" spans="3:11" x14ac:dyDescent="0.25">
      <c r="C663" s="21"/>
      <c r="F663" s="21"/>
      <c r="J663" s="21"/>
      <c r="K663" s="22"/>
    </row>
    <row r="664" spans="3:11" x14ac:dyDescent="0.25">
      <c r="C664" s="21"/>
      <c r="F664" s="21"/>
      <c r="J664" s="21"/>
      <c r="K664" s="22"/>
    </row>
    <row r="665" spans="3:11" x14ac:dyDescent="0.25">
      <c r="C665" s="21"/>
      <c r="F665" s="21"/>
      <c r="J665" s="21"/>
      <c r="K665" s="22"/>
    </row>
    <row r="666" spans="3:11" x14ac:dyDescent="0.25">
      <c r="C666" s="21"/>
      <c r="F666" s="21"/>
      <c r="J666" s="21"/>
      <c r="K666" s="22"/>
    </row>
    <row r="667" spans="3:11" x14ac:dyDescent="0.25">
      <c r="C667" s="21"/>
      <c r="F667" s="21"/>
      <c r="J667" s="21"/>
      <c r="K667" s="22"/>
    </row>
    <row r="668" spans="3:11" x14ac:dyDescent="0.25">
      <c r="C668" s="21"/>
      <c r="F668" s="21"/>
      <c r="J668" s="21"/>
      <c r="K668" s="22"/>
    </row>
    <row r="669" spans="3:11" x14ac:dyDescent="0.25">
      <c r="C669" s="21"/>
      <c r="F669" s="21"/>
      <c r="J669" s="21"/>
      <c r="K669" s="22"/>
    </row>
    <row r="670" spans="3:11" x14ac:dyDescent="0.25">
      <c r="C670" s="21"/>
      <c r="F670" s="21"/>
      <c r="J670" s="21"/>
      <c r="K670" s="22"/>
    </row>
    <row r="671" spans="3:11" x14ac:dyDescent="0.25">
      <c r="C671" s="21"/>
      <c r="F671" s="21"/>
      <c r="J671" s="21"/>
      <c r="K671" s="22"/>
    </row>
    <row r="672" spans="3:11" x14ac:dyDescent="0.25">
      <c r="C672" s="21"/>
      <c r="F672" s="21"/>
      <c r="J672" s="21"/>
      <c r="K672" s="22"/>
    </row>
    <row r="673" spans="3:11" x14ac:dyDescent="0.25">
      <c r="C673" s="21"/>
      <c r="F673" s="21"/>
      <c r="J673" s="21"/>
      <c r="K673" s="22"/>
    </row>
    <row r="674" spans="3:11" x14ac:dyDescent="0.25">
      <c r="C674" s="21"/>
      <c r="F674" s="21"/>
      <c r="J674" s="21"/>
      <c r="K674" s="22"/>
    </row>
    <row r="675" spans="3:11" x14ac:dyDescent="0.25">
      <c r="C675" s="21"/>
      <c r="F675" s="21"/>
      <c r="J675" s="21"/>
      <c r="K675" s="22"/>
    </row>
    <row r="676" spans="3:11" x14ac:dyDescent="0.25">
      <c r="C676" s="21"/>
      <c r="F676" s="21"/>
      <c r="J676" s="21"/>
      <c r="K676" s="22"/>
    </row>
    <row r="677" spans="3:11" x14ac:dyDescent="0.25">
      <c r="C677" s="21"/>
      <c r="F677" s="21"/>
      <c r="J677" s="21"/>
      <c r="K677" s="22"/>
    </row>
    <row r="678" spans="3:11" x14ac:dyDescent="0.25">
      <c r="C678" s="21"/>
      <c r="F678" s="21"/>
      <c r="J678" s="21"/>
      <c r="K678" s="22"/>
    </row>
    <row r="679" spans="3:11" x14ac:dyDescent="0.25">
      <c r="C679" s="21"/>
      <c r="F679" s="21"/>
      <c r="J679" s="21"/>
      <c r="K679" s="22"/>
    </row>
    <row r="680" spans="3:11" x14ac:dyDescent="0.25">
      <c r="C680" s="21"/>
      <c r="F680" s="21"/>
      <c r="J680" s="21"/>
      <c r="K680" s="22"/>
    </row>
    <row r="681" spans="3:11" x14ac:dyDescent="0.25">
      <c r="C681" s="21"/>
      <c r="F681" s="21"/>
      <c r="J681" s="21"/>
      <c r="K681" s="22"/>
    </row>
    <row r="682" spans="3:11" x14ac:dyDescent="0.25">
      <c r="C682" s="21"/>
      <c r="F682" s="21"/>
      <c r="J682" s="21"/>
      <c r="K682" s="22"/>
    </row>
    <row r="683" spans="3:11" x14ac:dyDescent="0.25">
      <c r="C683" s="21"/>
      <c r="F683" s="21"/>
      <c r="J683" s="21"/>
      <c r="K683" s="22"/>
    </row>
    <row r="684" spans="3:11" x14ac:dyDescent="0.25">
      <c r="C684" s="21"/>
      <c r="F684" s="21"/>
      <c r="J684" s="21"/>
      <c r="K684" s="22"/>
    </row>
    <row r="685" spans="3:11" x14ac:dyDescent="0.25">
      <c r="C685" s="21"/>
      <c r="F685" s="21"/>
      <c r="J685" s="21"/>
      <c r="K685" s="22"/>
    </row>
    <row r="686" spans="3:11" x14ac:dyDescent="0.25">
      <c r="C686" s="21"/>
      <c r="F686" s="21"/>
      <c r="J686" s="21"/>
      <c r="K686" s="22"/>
    </row>
    <row r="687" spans="3:11" x14ac:dyDescent="0.25">
      <c r="C687" s="21"/>
      <c r="F687" s="21"/>
      <c r="J687" s="21"/>
      <c r="K687" s="22"/>
    </row>
    <row r="688" spans="3:11" x14ac:dyDescent="0.25">
      <c r="C688" s="21"/>
      <c r="F688" s="21"/>
      <c r="J688" s="21"/>
      <c r="K688" s="22"/>
    </row>
    <row r="689" spans="3:11" x14ac:dyDescent="0.25">
      <c r="C689" s="21"/>
      <c r="F689" s="21"/>
      <c r="J689" s="21"/>
      <c r="K689" s="22"/>
    </row>
    <row r="690" spans="3:11" x14ac:dyDescent="0.25">
      <c r="C690" s="21"/>
      <c r="F690" s="21"/>
      <c r="J690" s="21"/>
      <c r="K690" s="22"/>
    </row>
    <row r="691" spans="3:11" x14ac:dyDescent="0.25">
      <c r="C691" s="21"/>
      <c r="F691" s="21"/>
      <c r="J691" s="21"/>
      <c r="K691" s="22"/>
    </row>
    <row r="692" spans="3:11" x14ac:dyDescent="0.25">
      <c r="C692" s="21"/>
      <c r="F692" s="21"/>
      <c r="J692" s="21"/>
      <c r="K692" s="22"/>
    </row>
    <row r="693" spans="3:11" x14ac:dyDescent="0.25">
      <c r="C693" s="21"/>
      <c r="F693" s="21"/>
      <c r="J693" s="21"/>
      <c r="K693" s="22"/>
    </row>
    <row r="694" spans="3:11" x14ac:dyDescent="0.25">
      <c r="C694" s="21"/>
      <c r="F694" s="21"/>
      <c r="J694" s="21"/>
      <c r="K694" s="22"/>
    </row>
    <row r="695" spans="3:11" x14ac:dyDescent="0.25">
      <c r="C695" s="21"/>
      <c r="F695" s="21"/>
      <c r="J695" s="21"/>
      <c r="K695" s="22"/>
    </row>
    <row r="696" spans="3:11" x14ac:dyDescent="0.25">
      <c r="C696" s="21"/>
      <c r="F696" s="21"/>
      <c r="J696" s="21"/>
      <c r="K696" s="22"/>
    </row>
    <row r="697" spans="3:11" x14ac:dyDescent="0.25">
      <c r="C697" s="21"/>
      <c r="F697" s="21"/>
      <c r="J697" s="21"/>
      <c r="K697" s="22"/>
    </row>
    <row r="698" spans="3:11" x14ac:dyDescent="0.25">
      <c r="C698" s="21"/>
      <c r="F698" s="21"/>
      <c r="J698" s="21"/>
      <c r="K698" s="22"/>
    </row>
    <row r="699" spans="3:11" x14ac:dyDescent="0.25">
      <c r="C699" s="21"/>
      <c r="F699" s="21"/>
      <c r="J699" s="21"/>
      <c r="K699" s="22"/>
    </row>
    <row r="700" spans="3:11" x14ac:dyDescent="0.25">
      <c r="C700" s="21"/>
      <c r="F700" s="21"/>
      <c r="J700" s="21"/>
      <c r="K700" s="22"/>
    </row>
    <row r="701" spans="3:11" x14ac:dyDescent="0.25">
      <c r="C701" s="21"/>
      <c r="F701" s="21"/>
      <c r="J701" s="21"/>
      <c r="K701" s="22"/>
    </row>
    <row r="702" spans="3:11" x14ac:dyDescent="0.25">
      <c r="C702" s="21"/>
      <c r="F702" s="21"/>
      <c r="J702" s="21"/>
      <c r="K702" s="22"/>
    </row>
    <row r="703" spans="3:11" x14ac:dyDescent="0.25">
      <c r="C703" s="21"/>
      <c r="F703" s="21"/>
      <c r="J703" s="21"/>
      <c r="K703" s="22"/>
    </row>
    <row r="704" spans="3:11" x14ac:dyDescent="0.25">
      <c r="C704" s="21"/>
      <c r="F704" s="21"/>
      <c r="J704" s="21"/>
      <c r="K704" s="22"/>
    </row>
    <row r="705" spans="3:11" x14ac:dyDescent="0.25">
      <c r="C705" s="21"/>
      <c r="F705" s="21"/>
      <c r="J705" s="21"/>
      <c r="K705" s="22"/>
    </row>
    <row r="706" spans="3:11" x14ac:dyDescent="0.25">
      <c r="C706" s="21"/>
      <c r="F706" s="21"/>
      <c r="J706" s="21"/>
      <c r="K706" s="22"/>
    </row>
    <row r="707" spans="3:11" x14ac:dyDescent="0.25">
      <c r="C707" s="21"/>
      <c r="F707" s="21"/>
      <c r="J707" s="21"/>
      <c r="K707" s="22"/>
    </row>
    <row r="708" spans="3:11" x14ac:dyDescent="0.25">
      <c r="C708" s="21"/>
      <c r="F708" s="21"/>
      <c r="J708" s="21"/>
      <c r="K708" s="22"/>
    </row>
    <row r="709" spans="3:11" x14ac:dyDescent="0.25">
      <c r="C709" s="21"/>
      <c r="F709" s="21"/>
      <c r="J709" s="21"/>
      <c r="K709" s="22"/>
    </row>
    <row r="710" spans="3:11" x14ac:dyDescent="0.25">
      <c r="C710" s="21"/>
      <c r="F710" s="21"/>
      <c r="J710" s="21"/>
      <c r="K710" s="22"/>
    </row>
    <row r="711" spans="3:11" x14ac:dyDescent="0.25">
      <c r="C711" s="21"/>
      <c r="F711" s="21"/>
      <c r="J711" s="21"/>
      <c r="K711" s="22"/>
    </row>
    <row r="712" spans="3:11" x14ac:dyDescent="0.25">
      <c r="C712" s="21"/>
      <c r="F712" s="21"/>
      <c r="J712" s="21"/>
      <c r="K712" s="22"/>
    </row>
    <row r="713" spans="3:11" x14ac:dyDescent="0.25">
      <c r="C713" s="21"/>
      <c r="F713" s="21"/>
      <c r="J713" s="21"/>
      <c r="K713" s="22"/>
    </row>
    <row r="714" spans="3:11" x14ac:dyDescent="0.25">
      <c r="C714" s="21"/>
      <c r="F714" s="21"/>
      <c r="J714" s="21"/>
      <c r="K714" s="22"/>
    </row>
    <row r="715" spans="3:11" x14ac:dyDescent="0.25">
      <c r="C715" s="21"/>
      <c r="F715" s="21"/>
      <c r="J715" s="21"/>
      <c r="K715" s="22"/>
    </row>
    <row r="716" spans="3:11" x14ac:dyDescent="0.25">
      <c r="C716" s="21"/>
      <c r="F716" s="21"/>
      <c r="J716" s="21"/>
      <c r="K716" s="22"/>
    </row>
    <row r="717" spans="3:11" x14ac:dyDescent="0.25">
      <c r="C717" s="21"/>
      <c r="F717" s="21"/>
      <c r="J717" s="21"/>
      <c r="K717" s="22"/>
    </row>
    <row r="718" spans="3:11" x14ac:dyDescent="0.25">
      <c r="C718" s="21"/>
      <c r="F718" s="21"/>
      <c r="J718" s="21"/>
      <c r="K718" s="22"/>
    </row>
    <row r="719" spans="3:11" x14ac:dyDescent="0.25">
      <c r="C719" s="21"/>
      <c r="F719" s="21"/>
      <c r="J719" s="21"/>
      <c r="K719" s="22"/>
    </row>
    <row r="720" spans="3:11" x14ac:dyDescent="0.25">
      <c r="C720" s="21"/>
      <c r="F720" s="21"/>
      <c r="J720" s="21"/>
      <c r="K720" s="22"/>
    </row>
    <row r="721" spans="3:11" x14ac:dyDescent="0.25">
      <c r="C721" s="21"/>
      <c r="F721" s="21"/>
      <c r="J721" s="21"/>
      <c r="K721" s="22"/>
    </row>
    <row r="722" spans="3:11" x14ac:dyDescent="0.25">
      <c r="C722" s="21"/>
      <c r="F722" s="21"/>
      <c r="J722" s="21"/>
      <c r="K722" s="22"/>
    </row>
    <row r="723" spans="3:11" x14ac:dyDescent="0.25">
      <c r="C723" s="21"/>
      <c r="F723" s="21"/>
      <c r="J723" s="21"/>
      <c r="K723" s="22"/>
    </row>
    <row r="724" spans="3:11" x14ac:dyDescent="0.25">
      <c r="C724" s="21"/>
      <c r="F724" s="21"/>
      <c r="J724" s="21"/>
      <c r="K724" s="22"/>
    </row>
    <row r="725" spans="3:11" x14ac:dyDescent="0.25">
      <c r="C725" s="21"/>
      <c r="F725" s="21"/>
      <c r="J725" s="21"/>
      <c r="K725" s="22"/>
    </row>
    <row r="726" spans="3:11" x14ac:dyDescent="0.25">
      <c r="C726" s="21"/>
      <c r="F726" s="21"/>
      <c r="J726" s="21"/>
      <c r="K726" s="22"/>
    </row>
    <row r="727" spans="3:11" x14ac:dyDescent="0.25">
      <c r="C727" s="21"/>
      <c r="F727" s="21"/>
      <c r="J727" s="21"/>
      <c r="K727" s="22"/>
    </row>
    <row r="728" spans="3:11" x14ac:dyDescent="0.25">
      <c r="C728" s="21"/>
      <c r="F728" s="21"/>
      <c r="J728" s="21"/>
      <c r="K728" s="22"/>
    </row>
    <row r="729" spans="3:11" x14ac:dyDescent="0.25">
      <c r="C729" s="21"/>
      <c r="F729" s="21"/>
      <c r="J729" s="21"/>
      <c r="K729" s="22"/>
    </row>
    <row r="730" spans="3:11" x14ac:dyDescent="0.25">
      <c r="C730" s="21"/>
      <c r="F730" s="21"/>
      <c r="J730" s="21"/>
      <c r="K730" s="22"/>
    </row>
    <row r="731" spans="3:11" x14ac:dyDescent="0.25">
      <c r="C731" s="21"/>
      <c r="F731" s="21"/>
      <c r="J731" s="21"/>
      <c r="K731" s="22"/>
    </row>
    <row r="732" spans="3:11" x14ac:dyDescent="0.25">
      <c r="C732" s="21"/>
      <c r="F732" s="21"/>
      <c r="J732" s="21"/>
      <c r="K732" s="22"/>
    </row>
    <row r="733" spans="3:11" x14ac:dyDescent="0.25">
      <c r="C733" s="21"/>
      <c r="F733" s="21"/>
      <c r="J733" s="21"/>
      <c r="K733" s="22"/>
    </row>
    <row r="734" spans="3:11" x14ac:dyDescent="0.25">
      <c r="C734" s="21"/>
      <c r="F734" s="21"/>
      <c r="J734" s="21"/>
      <c r="K734" s="22"/>
    </row>
    <row r="735" spans="3:11" x14ac:dyDescent="0.25">
      <c r="C735" s="21"/>
      <c r="F735" s="21"/>
      <c r="J735" s="21"/>
      <c r="K735" s="22"/>
    </row>
    <row r="736" spans="3:11" x14ac:dyDescent="0.25">
      <c r="C736" s="21"/>
      <c r="F736" s="21"/>
      <c r="J736" s="21"/>
      <c r="K736" s="22"/>
    </row>
    <row r="737" spans="3:11" x14ac:dyDescent="0.25">
      <c r="C737" s="21"/>
      <c r="F737" s="21"/>
      <c r="J737" s="21"/>
      <c r="K737" s="22"/>
    </row>
    <row r="738" spans="3:11" x14ac:dyDescent="0.25">
      <c r="C738" s="21"/>
      <c r="F738" s="21"/>
      <c r="J738" s="21"/>
      <c r="K738" s="22"/>
    </row>
    <row r="739" spans="3:11" x14ac:dyDescent="0.25">
      <c r="C739" s="21"/>
      <c r="F739" s="21"/>
      <c r="J739" s="21"/>
      <c r="K739" s="22"/>
    </row>
    <row r="740" spans="3:11" x14ac:dyDescent="0.25">
      <c r="C740" s="21"/>
      <c r="F740" s="21"/>
      <c r="J740" s="21"/>
      <c r="K740" s="22"/>
    </row>
    <row r="741" spans="3:11" x14ac:dyDescent="0.25">
      <c r="C741" s="21"/>
      <c r="F741" s="21"/>
      <c r="J741" s="21"/>
      <c r="K741" s="22"/>
    </row>
    <row r="742" spans="3:11" x14ac:dyDescent="0.25">
      <c r="C742" s="21"/>
      <c r="F742" s="21"/>
      <c r="J742" s="21"/>
      <c r="K742" s="22"/>
    </row>
    <row r="743" spans="3:11" x14ac:dyDescent="0.25">
      <c r="C743" s="21"/>
      <c r="F743" s="21"/>
      <c r="J743" s="21"/>
      <c r="K743" s="22"/>
    </row>
    <row r="744" spans="3:11" x14ac:dyDescent="0.25">
      <c r="C744" s="21"/>
      <c r="F744" s="21"/>
      <c r="J744" s="21"/>
      <c r="K744" s="22"/>
    </row>
    <row r="745" spans="3:11" x14ac:dyDescent="0.25">
      <c r="C745" s="21"/>
      <c r="F745" s="21"/>
      <c r="J745" s="21"/>
      <c r="K745" s="22"/>
    </row>
    <row r="746" spans="3:11" x14ac:dyDescent="0.25">
      <c r="C746" s="21"/>
      <c r="F746" s="21"/>
      <c r="J746" s="21"/>
      <c r="K746" s="22"/>
    </row>
    <row r="747" spans="3:11" x14ac:dyDescent="0.25">
      <c r="C747" s="21"/>
      <c r="F747" s="21"/>
      <c r="J747" s="21"/>
      <c r="K747" s="22"/>
    </row>
    <row r="748" spans="3:11" x14ac:dyDescent="0.25">
      <c r="C748" s="21"/>
      <c r="F748" s="21"/>
      <c r="J748" s="21"/>
      <c r="K748" s="22"/>
    </row>
    <row r="749" spans="3:11" x14ac:dyDescent="0.25">
      <c r="C749" s="21"/>
      <c r="F749" s="21"/>
      <c r="J749" s="21"/>
      <c r="K749" s="22"/>
    </row>
    <row r="750" spans="3:11" x14ac:dyDescent="0.25">
      <c r="C750" s="21"/>
      <c r="F750" s="21"/>
      <c r="J750" s="21"/>
      <c r="K750" s="22"/>
    </row>
    <row r="751" spans="3:11" x14ac:dyDescent="0.25">
      <c r="C751" s="21"/>
      <c r="F751" s="21"/>
      <c r="J751" s="21"/>
      <c r="K751" s="22"/>
    </row>
    <row r="752" spans="3:11" x14ac:dyDescent="0.25">
      <c r="C752" s="21"/>
      <c r="F752" s="21"/>
      <c r="J752" s="21"/>
      <c r="K752" s="22"/>
    </row>
    <row r="753" spans="3:11" x14ac:dyDescent="0.25">
      <c r="C753" s="21"/>
      <c r="F753" s="21"/>
      <c r="J753" s="21"/>
      <c r="K753" s="22"/>
    </row>
    <row r="754" spans="3:11" x14ac:dyDescent="0.25">
      <c r="C754" s="21"/>
      <c r="F754" s="21"/>
      <c r="J754" s="21"/>
      <c r="K754" s="22"/>
    </row>
    <row r="755" spans="3:11" x14ac:dyDescent="0.25">
      <c r="C755" s="21"/>
      <c r="F755" s="21"/>
      <c r="J755" s="21"/>
      <c r="K755" s="22"/>
    </row>
    <row r="756" spans="3:11" x14ac:dyDescent="0.25">
      <c r="C756" s="21"/>
      <c r="F756" s="21"/>
      <c r="J756" s="21"/>
      <c r="K756" s="22"/>
    </row>
    <row r="757" spans="3:11" x14ac:dyDescent="0.25">
      <c r="C757" s="21"/>
      <c r="F757" s="21"/>
      <c r="J757" s="21"/>
      <c r="K757" s="22"/>
    </row>
    <row r="758" spans="3:11" x14ac:dyDescent="0.25">
      <c r="C758" s="21"/>
      <c r="F758" s="21"/>
      <c r="J758" s="21"/>
      <c r="K758" s="22"/>
    </row>
    <row r="759" spans="3:11" x14ac:dyDescent="0.25">
      <c r="C759" s="21"/>
      <c r="F759" s="21"/>
      <c r="J759" s="21"/>
      <c r="K759" s="22"/>
    </row>
    <row r="760" spans="3:11" x14ac:dyDescent="0.25">
      <c r="C760" s="21"/>
      <c r="F760" s="21"/>
      <c r="J760" s="21"/>
      <c r="K760" s="22"/>
    </row>
    <row r="761" spans="3:11" x14ac:dyDescent="0.25">
      <c r="C761" s="21"/>
      <c r="F761" s="21"/>
      <c r="J761" s="21"/>
      <c r="K761" s="22"/>
    </row>
    <row r="762" spans="3:11" x14ac:dyDescent="0.25">
      <c r="C762" s="21"/>
      <c r="F762" s="21"/>
      <c r="J762" s="21"/>
      <c r="K762" s="22"/>
    </row>
    <row r="763" spans="3:11" x14ac:dyDescent="0.25">
      <c r="C763" s="21"/>
      <c r="F763" s="21"/>
      <c r="J763" s="21"/>
      <c r="K763" s="22"/>
    </row>
    <row r="764" spans="3:11" x14ac:dyDescent="0.25">
      <c r="C764" s="21"/>
      <c r="F764" s="21"/>
      <c r="J764" s="21"/>
      <c r="K764" s="22"/>
    </row>
    <row r="765" spans="3:11" x14ac:dyDescent="0.25">
      <c r="C765" s="21"/>
      <c r="F765" s="21"/>
      <c r="J765" s="21"/>
      <c r="K765" s="22"/>
    </row>
    <row r="766" spans="3:11" x14ac:dyDescent="0.25">
      <c r="C766" s="21"/>
      <c r="F766" s="21"/>
      <c r="J766" s="21"/>
      <c r="K766" s="22"/>
    </row>
    <row r="767" spans="3:11" x14ac:dyDescent="0.25">
      <c r="C767" s="21"/>
      <c r="F767" s="21"/>
      <c r="J767" s="21"/>
      <c r="K767" s="22"/>
    </row>
    <row r="768" spans="3:11" x14ac:dyDescent="0.25">
      <c r="C768" s="21"/>
      <c r="F768" s="21"/>
      <c r="J768" s="21"/>
      <c r="K768" s="22"/>
    </row>
    <row r="769" spans="3:11" x14ac:dyDescent="0.25">
      <c r="C769" s="21"/>
      <c r="F769" s="21"/>
      <c r="J769" s="21"/>
      <c r="K769" s="22"/>
    </row>
    <row r="770" spans="3:11" x14ac:dyDescent="0.25">
      <c r="C770" s="21"/>
      <c r="F770" s="21"/>
      <c r="J770" s="21"/>
      <c r="K770" s="22"/>
    </row>
    <row r="771" spans="3:11" x14ac:dyDescent="0.25">
      <c r="C771" s="21"/>
      <c r="F771" s="21"/>
      <c r="J771" s="21"/>
      <c r="K771" s="22"/>
    </row>
    <row r="772" spans="3:11" x14ac:dyDescent="0.25">
      <c r="C772" s="21"/>
      <c r="F772" s="21"/>
      <c r="J772" s="21"/>
      <c r="K772" s="22"/>
    </row>
    <row r="773" spans="3:11" x14ac:dyDescent="0.25">
      <c r="C773" s="21"/>
      <c r="F773" s="21"/>
      <c r="J773" s="21"/>
      <c r="K773" s="22"/>
    </row>
    <row r="774" spans="3:11" x14ac:dyDescent="0.25">
      <c r="C774" s="21"/>
      <c r="F774" s="21"/>
      <c r="J774" s="21"/>
      <c r="K774" s="22"/>
    </row>
    <row r="775" spans="3:11" x14ac:dyDescent="0.25">
      <c r="C775" s="21"/>
      <c r="F775" s="21"/>
      <c r="J775" s="21"/>
      <c r="K775" s="22"/>
    </row>
    <row r="776" spans="3:11" x14ac:dyDescent="0.25">
      <c r="C776" s="21"/>
      <c r="F776" s="21"/>
      <c r="J776" s="21"/>
      <c r="K776" s="22"/>
    </row>
    <row r="777" spans="3:11" x14ac:dyDescent="0.25">
      <c r="C777" s="21"/>
      <c r="F777" s="21"/>
      <c r="J777" s="21"/>
      <c r="K777" s="22"/>
    </row>
    <row r="778" spans="3:11" x14ac:dyDescent="0.25">
      <c r="C778" s="21"/>
      <c r="F778" s="21"/>
      <c r="J778" s="21"/>
      <c r="K778" s="22"/>
    </row>
    <row r="779" spans="3:11" x14ac:dyDescent="0.25">
      <c r="C779" s="21"/>
      <c r="F779" s="21"/>
      <c r="J779" s="21"/>
      <c r="K779" s="22"/>
    </row>
    <row r="780" spans="3:11" x14ac:dyDescent="0.25">
      <c r="C780" s="21"/>
      <c r="F780" s="21"/>
      <c r="J780" s="21"/>
      <c r="K780" s="22"/>
    </row>
    <row r="781" spans="3:11" x14ac:dyDescent="0.25">
      <c r="C781" s="21"/>
      <c r="F781" s="21"/>
      <c r="J781" s="21"/>
      <c r="K781" s="22"/>
    </row>
    <row r="782" spans="3:11" x14ac:dyDescent="0.25">
      <c r="C782" s="21"/>
      <c r="F782" s="21"/>
      <c r="J782" s="21"/>
      <c r="K782" s="22"/>
    </row>
    <row r="783" spans="3:11" x14ac:dyDescent="0.25">
      <c r="C783" s="21"/>
      <c r="F783" s="21"/>
      <c r="J783" s="21"/>
      <c r="K783" s="22"/>
    </row>
    <row r="784" spans="3:11" x14ac:dyDescent="0.25">
      <c r="C784" s="21"/>
      <c r="F784" s="21"/>
      <c r="J784" s="21"/>
      <c r="K784" s="22"/>
    </row>
    <row r="785" spans="3:11" x14ac:dyDescent="0.25">
      <c r="C785" s="21"/>
      <c r="F785" s="21"/>
      <c r="J785" s="21"/>
      <c r="K785" s="22"/>
    </row>
    <row r="786" spans="3:11" x14ac:dyDescent="0.25">
      <c r="C786" s="21"/>
      <c r="F786" s="21"/>
      <c r="J786" s="21"/>
      <c r="K786" s="22"/>
    </row>
    <row r="787" spans="3:11" x14ac:dyDescent="0.25">
      <c r="C787" s="21"/>
      <c r="F787" s="21"/>
      <c r="J787" s="21"/>
      <c r="K787" s="22"/>
    </row>
    <row r="788" spans="3:11" x14ac:dyDescent="0.25">
      <c r="C788" s="21"/>
      <c r="F788" s="21"/>
      <c r="J788" s="21"/>
      <c r="K788" s="22"/>
    </row>
    <row r="789" spans="3:11" x14ac:dyDescent="0.25">
      <c r="C789" s="21"/>
      <c r="F789" s="21"/>
      <c r="J789" s="21"/>
      <c r="K789" s="22"/>
    </row>
    <row r="790" spans="3:11" x14ac:dyDescent="0.25">
      <c r="C790" s="21"/>
      <c r="F790" s="21"/>
      <c r="J790" s="21"/>
      <c r="K790" s="22"/>
    </row>
    <row r="791" spans="3:11" x14ac:dyDescent="0.25">
      <c r="C791" s="21"/>
      <c r="F791" s="21"/>
      <c r="J791" s="21"/>
      <c r="K791" s="22"/>
    </row>
    <row r="792" spans="3:11" x14ac:dyDescent="0.25">
      <c r="C792" s="21"/>
      <c r="F792" s="21"/>
      <c r="J792" s="21"/>
      <c r="K792" s="22"/>
    </row>
    <row r="793" spans="3:11" x14ac:dyDescent="0.25">
      <c r="C793" s="21"/>
      <c r="F793" s="21"/>
      <c r="J793" s="21"/>
      <c r="K793" s="22"/>
    </row>
    <row r="794" spans="3:11" x14ac:dyDescent="0.25">
      <c r="C794" s="21"/>
      <c r="F794" s="21"/>
      <c r="J794" s="21"/>
      <c r="K794" s="22"/>
    </row>
    <row r="795" spans="3:11" x14ac:dyDescent="0.25">
      <c r="C795" s="21"/>
      <c r="F795" s="21"/>
      <c r="J795" s="21"/>
      <c r="K795" s="22"/>
    </row>
    <row r="796" spans="3:11" x14ac:dyDescent="0.25">
      <c r="C796" s="21"/>
      <c r="F796" s="21"/>
      <c r="J796" s="21"/>
      <c r="K796" s="22"/>
    </row>
    <row r="797" spans="3:11" x14ac:dyDescent="0.25">
      <c r="C797" s="21"/>
      <c r="F797" s="21"/>
      <c r="J797" s="21"/>
      <c r="K797" s="22"/>
    </row>
    <row r="798" spans="3:11" x14ac:dyDescent="0.25">
      <c r="C798" s="21"/>
      <c r="F798" s="21"/>
      <c r="J798" s="21"/>
      <c r="K798" s="22"/>
    </row>
    <row r="799" spans="3:11" x14ac:dyDescent="0.25">
      <c r="C799" s="21"/>
      <c r="F799" s="21"/>
      <c r="J799" s="21"/>
      <c r="K799" s="22"/>
    </row>
    <row r="800" spans="3:11" x14ac:dyDescent="0.25">
      <c r="C800" s="21"/>
      <c r="F800" s="21"/>
      <c r="J800" s="21"/>
      <c r="K800" s="22"/>
    </row>
    <row r="801" spans="3:11" x14ac:dyDescent="0.25">
      <c r="C801" s="21"/>
      <c r="F801" s="21"/>
      <c r="J801" s="21"/>
      <c r="K801" s="22"/>
    </row>
    <row r="802" spans="3:11" x14ac:dyDescent="0.25">
      <c r="C802" s="21"/>
      <c r="F802" s="21"/>
      <c r="J802" s="21"/>
      <c r="K802" s="22"/>
    </row>
    <row r="803" spans="3:11" x14ac:dyDescent="0.25">
      <c r="C803" s="21"/>
      <c r="F803" s="21"/>
      <c r="J803" s="21"/>
      <c r="K803" s="22"/>
    </row>
    <row r="804" spans="3:11" x14ac:dyDescent="0.25">
      <c r="C804" s="21"/>
      <c r="F804" s="21"/>
      <c r="J804" s="21"/>
      <c r="K804" s="22"/>
    </row>
    <row r="805" spans="3:11" x14ac:dyDescent="0.25">
      <c r="C805" s="21"/>
      <c r="F805" s="21"/>
      <c r="J805" s="21"/>
      <c r="K805" s="22"/>
    </row>
    <row r="806" spans="3:11" x14ac:dyDescent="0.25">
      <c r="C806" s="21"/>
      <c r="F806" s="21"/>
      <c r="J806" s="21"/>
      <c r="K806" s="22"/>
    </row>
    <row r="807" spans="3:11" x14ac:dyDescent="0.25">
      <c r="C807" s="21"/>
      <c r="F807" s="21"/>
      <c r="J807" s="21"/>
      <c r="K807" s="22"/>
    </row>
    <row r="808" spans="3:11" x14ac:dyDescent="0.25">
      <c r="C808" s="21"/>
      <c r="F808" s="21"/>
      <c r="J808" s="21"/>
      <c r="K808" s="22"/>
    </row>
    <row r="809" spans="3:11" x14ac:dyDescent="0.25">
      <c r="C809" s="21"/>
      <c r="F809" s="21"/>
      <c r="J809" s="21"/>
      <c r="K809" s="22"/>
    </row>
    <row r="810" spans="3:11" x14ac:dyDescent="0.25">
      <c r="C810" s="21"/>
      <c r="F810" s="21"/>
      <c r="J810" s="21"/>
      <c r="K810" s="22"/>
    </row>
    <row r="811" spans="3:11" x14ac:dyDescent="0.25">
      <c r="C811" s="21"/>
      <c r="F811" s="21"/>
      <c r="J811" s="21"/>
      <c r="K811" s="22"/>
    </row>
    <row r="812" spans="3:11" x14ac:dyDescent="0.25">
      <c r="C812" s="21"/>
      <c r="F812" s="21"/>
      <c r="J812" s="21"/>
      <c r="K812" s="22"/>
    </row>
    <row r="813" spans="3:11" x14ac:dyDescent="0.25">
      <c r="C813" s="21"/>
      <c r="F813" s="21"/>
      <c r="J813" s="21"/>
      <c r="K813" s="22"/>
    </row>
    <row r="814" spans="3:11" x14ac:dyDescent="0.25">
      <c r="C814" s="21"/>
      <c r="F814" s="21"/>
      <c r="J814" s="21"/>
      <c r="K814" s="22"/>
    </row>
    <row r="815" spans="3:11" x14ac:dyDescent="0.25">
      <c r="C815" s="21"/>
      <c r="F815" s="21"/>
      <c r="J815" s="21"/>
      <c r="K815" s="22"/>
    </row>
    <row r="816" spans="3:11" x14ac:dyDescent="0.25">
      <c r="C816" s="21"/>
      <c r="F816" s="21"/>
      <c r="J816" s="21"/>
      <c r="K816" s="22"/>
    </row>
    <row r="817" spans="3:11" x14ac:dyDescent="0.25">
      <c r="C817" s="21"/>
      <c r="F817" s="21"/>
      <c r="J817" s="21"/>
      <c r="K817" s="22"/>
    </row>
    <row r="818" spans="3:11" x14ac:dyDescent="0.25">
      <c r="C818" s="21"/>
      <c r="F818" s="21"/>
      <c r="J818" s="21"/>
      <c r="K818" s="22"/>
    </row>
    <row r="819" spans="3:11" x14ac:dyDescent="0.25">
      <c r="C819" s="21"/>
      <c r="F819" s="21"/>
      <c r="J819" s="21"/>
      <c r="K819" s="22"/>
    </row>
    <row r="820" spans="3:11" x14ac:dyDescent="0.25">
      <c r="C820" s="21"/>
      <c r="F820" s="21"/>
      <c r="J820" s="21"/>
      <c r="K820" s="22"/>
    </row>
    <row r="821" spans="3:11" x14ac:dyDescent="0.25">
      <c r="C821" s="21"/>
      <c r="F821" s="21"/>
      <c r="J821" s="21"/>
      <c r="K821" s="22"/>
    </row>
    <row r="822" spans="3:11" x14ac:dyDescent="0.25">
      <c r="C822" s="21"/>
      <c r="F822" s="21"/>
      <c r="J822" s="21"/>
      <c r="K822" s="22"/>
    </row>
    <row r="823" spans="3:11" x14ac:dyDescent="0.25">
      <c r="C823" s="21"/>
      <c r="F823" s="21"/>
      <c r="J823" s="21"/>
      <c r="K823" s="22"/>
    </row>
    <row r="824" spans="3:11" x14ac:dyDescent="0.25">
      <c r="C824" s="21"/>
      <c r="F824" s="21"/>
      <c r="J824" s="21"/>
      <c r="K824" s="22"/>
    </row>
    <row r="825" spans="3:11" x14ac:dyDescent="0.25">
      <c r="C825" s="21"/>
      <c r="F825" s="21"/>
      <c r="J825" s="21"/>
      <c r="K825" s="22"/>
    </row>
    <row r="826" spans="3:11" x14ac:dyDescent="0.25">
      <c r="C826" s="21"/>
      <c r="F826" s="21"/>
      <c r="J826" s="21"/>
      <c r="K826" s="22"/>
    </row>
    <row r="827" spans="3:11" x14ac:dyDescent="0.25">
      <c r="C827" s="21"/>
      <c r="F827" s="21"/>
      <c r="J827" s="21"/>
      <c r="K827" s="22"/>
    </row>
    <row r="828" spans="3:11" x14ac:dyDescent="0.25">
      <c r="C828" s="21"/>
      <c r="F828" s="21"/>
      <c r="J828" s="21"/>
      <c r="K828" s="22"/>
    </row>
    <row r="829" spans="3:11" x14ac:dyDescent="0.25">
      <c r="C829" s="21"/>
      <c r="F829" s="21"/>
      <c r="J829" s="21"/>
      <c r="K829" s="22"/>
    </row>
    <row r="830" spans="3:11" x14ac:dyDescent="0.25">
      <c r="C830" s="21"/>
      <c r="F830" s="21"/>
      <c r="J830" s="21"/>
      <c r="K830" s="22"/>
    </row>
    <row r="831" spans="3:11" x14ac:dyDescent="0.25">
      <c r="C831" s="21"/>
      <c r="F831" s="21"/>
      <c r="J831" s="21"/>
      <c r="K831" s="22"/>
    </row>
    <row r="832" spans="3:11" x14ac:dyDescent="0.25">
      <c r="C832" s="21"/>
      <c r="F832" s="21"/>
      <c r="J832" s="21"/>
      <c r="K832" s="22"/>
    </row>
    <row r="833" spans="3:11" x14ac:dyDescent="0.25">
      <c r="C833" s="21"/>
      <c r="F833" s="21"/>
      <c r="J833" s="21"/>
      <c r="K833" s="22"/>
    </row>
    <row r="834" spans="3:11" x14ac:dyDescent="0.25">
      <c r="C834" s="21"/>
      <c r="F834" s="21"/>
      <c r="J834" s="21"/>
      <c r="K834" s="22"/>
    </row>
    <row r="835" spans="3:11" x14ac:dyDescent="0.25">
      <c r="C835" s="21"/>
      <c r="F835" s="21"/>
      <c r="J835" s="21"/>
      <c r="K835" s="22"/>
    </row>
    <row r="836" spans="3:11" x14ac:dyDescent="0.25">
      <c r="C836" s="21"/>
      <c r="F836" s="21"/>
      <c r="J836" s="21"/>
      <c r="K836" s="22"/>
    </row>
    <row r="837" spans="3:11" x14ac:dyDescent="0.25">
      <c r="C837" s="21"/>
      <c r="F837" s="21"/>
      <c r="J837" s="21"/>
      <c r="K837" s="22"/>
    </row>
    <row r="838" spans="3:11" x14ac:dyDescent="0.25">
      <c r="C838" s="21"/>
      <c r="F838" s="21"/>
      <c r="J838" s="21"/>
      <c r="K838" s="22"/>
    </row>
    <row r="839" spans="3:11" x14ac:dyDescent="0.25">
      <c r="C839" s="21"/>
      <c r="F839" s="21"/>
      <c r="J839" s="21"/>
      <c r="K839" s="22"/>
    </row>
    <row r="840" spans="3:11" x14ac:dyDescent="0.25">
      <c r="C840" s="21"/>
      <c r="F840" s="21"/>
      <c r="J840" s="21"/>
      <c r="K840" s="22"/>
    </row>
    <row r="841" spans="3:11" x14ac:dyDescent="0.25">
      <c r="C841" s="21"/>
      <c r="F841" s="21"/>
      <c r="J841" s="21"/>
      <c r="K841" s="22"/>
    </row>
    <row r="842" spans="3:11" x14ac:dyDescent="0.25">
      <c r="C842" s="21"/>
      <c r="F842" s="21"/>
      <c r="J842" s="21"/>
      <c r="K842" s="22"/>
    </row>
    <row r="843" spans="3:11" x14ac:dyDescent="0.25">
      <c r="C843" s="21"/>
      <c r="F843" s="21"/>
      <c r="J843" s="21"/>
      <c r="K843" s="22"/>
    </row>
    <row r="844" spans="3:11" x14ac:dyDescent="0.25">
      <c r="C844" s="21"/>
      <c r="F844" s="21"/>
      <c r="J844" s="21"/>
      <c r="K844" s="22"/>
    </row>
    <row r="845" spans="3:11" x14ac:dyDescent="0.25">
      <c r="C845" s="21"/>
      <c r="F845" s="21"/>
      <c r="J845" s="21"/>
      <c r="K845" s="22"/>
    </row>
    <row r="846" spans="3:11" x14ac:dyDescent="0.25">
      <c r="C846" s="21"/>
      <c r="F846" s="21"/>
      <c r="J846" s="21"/>
      <c r="K846" s="22"/>
    </row>
    <row r="847" spans="3:11" x14ac:dyDescent="0.25">
      <c r="C847" s="21"/>
      <c r="F847" s="21"/>
      <c r="J847" s="21"/>
      <c r="K847" s="22"/>
    </row>
    <row r="848" spans="3:11" x14ac:dyDescent="0.25">
      <c r="C848" s="21"/>
      <c r="F848" s="21"/>
      <c r="J848" s="21"/>
      <c r="K848" s="22"/>
    </row>
    <row r="849" spans="3:11" x14ac:dyDescent="0.25">
      <c r="C849" s="21"/>
      <c r="F849" s="21"/>
      <c r="J849" s="21"/>
      <c r="K849" s="22"/>
    </row>
    <row r="850" spans="3:11" x14ac:dyDescent="0.25">
      <c r="C850" s="21"/>
      <c r="F850" s="21"/>
      <c r="J850" s="21"/>
      <c r="K850" s="22"/>
    </row>
    <row r="851" spans="3:11" x14ac:dyDescent="0.25">
      <c r="C851" s="21"/>
      <c r="F851" s="21"/>
      <c r="J851" s="21"/>
      <c r="K851" s="22"/>
    </row>
    <row r="852" spans="3:11" x14ac:dyDescent="0.25">
      <c r="C852" s="21"/>
      <c r="F852" s="21"/>
      <c r="J852" s="21"/>
      <c r="K852" s="22"/>
    </row>
    <row r="853" spans="3:11" x14ac:dyDescent="0.25">
      <c r="C853" s="21"/>
      <c r="F853" s="21"/>
      <c r="J853" s="21"/>
      <c r="K853" s="22"/>
    </row>
    <row r="854" spans="3:11" x14ac:dyDescent="0.25">
      <c r="C854" s="21"/>
      <c r="F854" s="21"/>
      <c r="J854" s="21"/>
      <c r="K854" s="22"/>
    </row>
    <row r="855" spans="3:11" x14ac:dyDescent="0.25">
      <c r="C855" s="21"/>
      <c r="F855" s="21"/>
      <c r="J855" s="21"/>
      <c r="K855" s="22"/>
    </row>
    <row r="856" spans="3:11" x14ac:dyDescent="0.25">
      <c r="C856" s="21"/>
      <c r="F856" s="21"/>
      <c r="J856" s="21"/>
      <c r="K856" s="22"/>
    </row>
    <row r="857" spans="3:11" x14ac:dyDescent="0.25">
      <c r="C857" s="21"/>
      <c r="F857" s="21"/>
      <c r="J857" s="21"/>
      <c r="K857" s="22"/>
    </row>
    <row r="858" spans="3:11" x14ac:dyDescent="0.25">
      <c r="C858" s="21"/>
      <c r="F858" s="21"/>
      <c r="J858" s="21"/>
      <c r="K858" s="22"/>
    </row>
    <row r="859" spans="3:11" x14ac:dyDescent="0.25">
      <c r="C859" s="21"/>
      <c r="F859" s="21"/>
      <c r="J859" s="21"/>
      <c r="K859" s="22"/>
    </row>
    <row r="860" spans="3:11" x14ac:dyDescent="0.25">
      <c r="C860" s="21"/>
      <c r="F860" s="21"/>
      <c r="J860" s="21"/>
      <c r="K860" s="22"/>
    </row>
    <row r="861" spans="3:11" x14ac:dyDescent="0.25">
      <c r="C861" s="21"/>
      <c r="F861" s="21"/>
      <c r="J861" s="21"/>
      <c r="K861" s="22"/>
    </row>
    <row r="862" spans="3:11" x14ac:dyDescent="0.25">
      <c r="C862" s="21"/>
      <c r="F862" s="21"/>
      <c r="J862" s="21"/>
      <c r="K862" s="22"/>
    </row>
    <row r="863" spans="3:11" x14ac:dyDescent="0.25">
      <c r="C863" s="21"/>
      <c r="F863" s="21"/>
      <c r="J863" s="21"/>
      <c r="K863" s="22"/>
    </row>
    <row r="864" spans="3:11" x14ac:dyDescent="0.25">
      <c r="C864" s="21"/>
      <c r="F864" s="21"/>
      <c r="J864" s="21"/>
      <c r="K864" s="22"/>
    </row>
    <row r="865" spans="3:11" x14ac:dyDescent="0.25">
      <c r="C865" s="21"/>
      <c r="F865" s="21"/>
      <c r="J865" s="21"/>
      <c r="K865" s="22"/>
    </row>
    <row r="866" spans="3:11" x14ac:dyDescent="0.25">
      <c r="C866" s="21"/>
      <c r="F866" s="21"/>
      <c r="J866" s="21"/>
      <c r="K866" s="22"/>
    </row>
    <row r="867" spans="3:11" x14ac:dyDescent="0.25">
      <c r="C867" s="21"/>
      <c r="F867" s="21"/>
      <c r="J867" s="21"/>
      <c r="K867" s="22"/>
    </row>
    <row r="868" spans="3:11" x14ac:dyDescent="0.25">
      <c r="C868" s="21"/>
      <c r="F868" s="21"/>
      <c r="J868" s="21"/>
      <c r="K868" s="22"/>
    </row>
    <row r="869" spans="3:11" x14ac:dyDescent="0.25">
      <c r="C869" s="21"/>
      <c r="F869" s="21"/>
      <c r="J869" s="21"/>
      <c r="K869" s="22"/>
    </row>
    <row r="870" spans="3:11" x14ac:dyDescent="0.25">
      <c r="C870" s="21"/>
      <c r="F870" s="21"/>
      <c r="J870" s="21"/>
      <c r="K870" s="22"/>
    </row>
    <row r="871" spans="3:11" x14ac:dyDescent="0.25">
      <c r="C871" s="21"/>
      <c r="F871" s="21"/>
      <c r="J871" s="21"/>
      <c r="K871" s="22"/>
    </row>
    <row r="872" spans="3:11" x14ac:dyDescent="0.25">
      <c r="C872" s="21"/>
      <c r="F872" s="21"/>
      <c r="J872" s="21"/>
      <c r="K872" s="22"/>
    </row>
    <row r="873" spans="3:11" x14ac:dyDescent="0.25">
      <c r="C873" s="21"/>
      <c r="F873" s="21"/>
      <c r="J873" s="21"/>
      <c r="K873" s="22"/>
    </row>
    <row r="874" spans="3:11" x14ac:dyDescent="0.25">
      <c r="C874" s="21"/>
      <c r="F874" s="21"/>
      <c r="J874" s="21"/>
      <c r="K874" s="22"/>
    </row>
    <row r="875" spans="3:11" x14ac:dyDescent="0.25">
      <c r="C875" s="21"/>
      <c r="F875" s="21"/>
      <c r="J875" s="21"/>
      <c r="K875" s="22"/>
    </row>
    <row r="876" spans="3:11" x14ac:dyDescent="0.25">
      <c r="C876" s="21"/>
      <c r="F876" s="21"/>
      <c r="J876" s="21"/>
      <c r="K876" s="22"/>
    </row>
    <row r="877" spans="3:11" x14ac:dyDescent="0.25">
      <c r="C877" s="21"/>
      <c r="F877" s="21"/>
      <c r="J877" s="21"/>
      <c r="K877" s="22"/>
    </row>
    <row r="878" spans="3:11" x14ac:dyDescent="0.25">
      <c r="C878" s="21"/>
      <c r="F878" s="21"/>
      <c r="J878" s="21"/>
      <c r="K878" s="22"/>
    </row>
    <row r="879" spans="3:11" x14ac:dyDescent="0.25">
      <c r="C879" s="21"/>
      <c r="F879" s="21"/>
      <c r="J879" s="21"/>
      <c r="K879" s="22"/>
    </row>
    <row r="880" spans="3:11" x14ac:dyDescent="0.25">
      <c r="C880" s="21"/>
      <c r="F880" s="21"/>
      <c r="J880" s="21"/>
      <c r="K880" s="22"/>
    </row>
    <row r="881" spans="3:11" x14ac:dyDescent="0.25">
      <c r="C881" s="21"/>
      <c r="F881" s="21"/>
      <c r="J881" s="21"/>
      <c r="K881" s="22"/>
    </row>
    <row r="882" spans="3:11" x14ac:dyDescent="0.25">
      <c r="C882" s="21"/>
      <c r="F882" s="21"/>
      <c r="J882" s="21"/>
      <c r="K882" s="22"/>
    </row>
    <row r="883" spans="3:11" x14ac:dyDescent="0.25">
      <c r="C883" s="21"/>
      <c r="F883" s="21"/>
      <c r="J883" s="21"/>
      <c r="K883" s="22"/>
    </row>
    <row r="884" spans="3:11" x14ac:dyDescent="0.25">
      <c r="C884" s="21"/>
      <c r="F884" s="21"/>
      <c r="J884" s="21"/>
      <c r="K884" s="22"/>
    </row>
    <row r="885" spans="3:11" x14ac:dyDescent="0.25">
      <c r="C885" s="21"/>
      <c r="F885" s="21"/>
      <c r="J885" s="21"/>
      <c r="K885" s="22"/>
    </row>
    <row r="886" spans="3:11" x14ac:dyDescent="0.25">
      <c r="C886" s="21"/>
      <c r="F886" s="21"/>
      <c r="J886" s="21"/>
      <c r="K886" s="22"/>
    </row>
    <row r="887" spans="3:11" x14ac:dyDescent="0.25">
      <c r="C887" s="21"/>
      <c r="F887" s="21"/>
      <c r="J887" s="21"/>
      <c r="K887" s="22"/>
    </row>
    <row r="888" spans="3:11" x14ac:dyDescent="0.25">
      <c r="C888" s="21"/>
      <c r="F888" s="21"/>
      <c r="J888" s="21"/>
      <c r="K888" s="22"/>
    </row>
    <row r="889" spans="3:11" x14ac:dyDescent="0.25">
      <c r="C889" s="21"/>
      <c r="F889" s="21"/>
      <c r="J889" s="21"/>
      <c r="K889" s="22"/>
    </row>
    <row r="890" spans="3:11" x14ac:dyDescent="0.25">
      <c r="C890" s="21"/>
      <c r="F890" s="21"/>
      <c r="J890" s="21"/>
      <c r="K890" s="22"/>
    </row>
    <row r="891" spans="3:11" x14ac:dyDescent="0.25">
      <c r="C891" s="21"/>
      <c r="F891" s="21"/>
      <c r="J891" s="21"/>
      <c r="K891" s="22"/>
    </row>
    <row r="892" spans="3:11" x14ac:dyDescent="0.25">
      <c r="C892" s="21"/>
      <c r="F892" s="21"/>
      <c r="J892" s="21"/>
      <c r="K892" s="22"/>
    </row>
    <row r="893" spans="3:11" x14ac:dyDescent="0.25">
      <c r="C893" s="21"/>
      <c r="F893" s="21"/>
      <c r="J893" s="21"/>
      <c r="K893" s="22"/>
    </row>
    <row r="894" spans="3:11" x14ac:dyDescent="0.25">
      <c r="C894" s="21"/>
      <c r="F894" s="21"/>
      <c r="J894" s="21"/>
      <c r="K894" s="22"/>
    </row>
    <row r="895" spans="3:11" x14ac:dyDescent="0.25">
      <c r="C895" s="21"/>
      <c r="F895" s="21"/>
      <c r="J895" s="21"/>
      <c r="K895" s="22"/>
    </row>
    <row r="896" spans="3:11" x14ac:dyDescent="0.25">
      <c r="C896" s="21"/>
      <c r="F896" s="21"/>
      <c r="J896" s="21"/>
      <c r="K896" s="22"/>
    </row>
    <row r="897" spans="3:11" x14ac:dyDescent="0.25">
      <c r="C897" s="21"/>
      <c r="F897" s="21"/>
      <c r="J897" s="21"/>
      <c r="K897" s="22"/>
    </row>
    <row r="898" spans="3:11" x14ac:dyDescent="0.25">
      <c r="C898" s="21"/>
      <c r="F898" s="21"/>
      <c r="J898" s="21"/>
      <c r="K898" s="22"/>
    </row>
    <row r="899" spans="3:11" x14ac:dyDescent="0.25">
      <c r="C899" s="21"/>
      <c r="F899" s="21"/>
      <c r="J899" s="21"/>
      <c r="K899" s="22"/>
    </row>
    <row r="900" spans="3:11" x14ac:dyDescent="0.25">
      <c r="C900" s="21"/>
      <c r="F900" s="21"/>
      <c r="J900" s="21"/>
      <c r="K900" s="22"/>
    </row>
    <row r="901" spans="3:11" x14ac:dyDescent="0.25">
      <c r="C901" s="21"/>
      <c r="F901" s="21"/>
      <c r="J901" s="21"/>
      <c r="K901" s="22"/>
    </row>
    <row r="902" spans="3:11" x14ac:dyDescent="0.25">
      <c r="C902" s="21"/>
      <c r="F902" s="21"/>
      <c r="J902" s="21"/>
      <c r="K902" s="22"/>
    </row>
    <row r="903" spans="3:11" x14ac:dyDescent="0.25">
      <c r="C903" s="21"/>
      <c r="F903" s="21"/>
      <c r="J903" s="21"/>
      <c r="K903" s="22"/>
    </row>
    <row r="904" spans="3:11" x14ac:dyDescent="0.25">
      <c r="C904" s="21"/>
      <c r="F904" s="21"/>
      <c r="J904" s="21"/>
      <c r="K904" s="22"/>
    </row>
    <row r="905" spans="3:11" x14ac:dyDescent="0.25">
      <c r="C905" s="21"/>
      <c r="F905" s="21"/>
      <c r="J905" s="21"/>
      <c r="K905" s="22"/>
    </row>
    <row r="906" spans="3:11" x14ac:dyDescent="0.25">
      <c r="C906" s="21"/>
      <c r="F906" s="21"/>
      <c r="J906" s="21"/>
      <c r="K906" s="22"/>
    </row>
    <row r="907" spans="3:11" x14ac:dyDescent="0.25">
      <c r="C907" s="21"/>
      <c r="F907" s="21"/>
      <c r="J907" s="21"/>
      <c r="K907" s="22"/>
    </row>
    <row r="908" spans="3:11" x14ac:dyDescent="0.25">
      <c r="C908" s="21"/>
      <c r="F908" s="21"/>
      <c r="J908" s="21"/>
      <c r="K908" s="22"/>
    </row>
    <row r="909" spans="3:11" x14ac:dyDescent="0.25">
      <c r="C909" s="21"/>
      <c r="F909" s="21"/>
      <c r="J909" s="21"/>
      <c r="K909" s="22"/>
    </row>
    <row r="910" spans="3:11" x14ac:dyDescent="0.25">
      <c r="C910" s="21"/>
      <c r="F910" s="21"/>
      <c r="J910" s="21"/>
      <c r="K910" s="22"/>
    </row>
    <row r="911" spans="3:11" x14ac:dyDescent="0.25">
      <c r="C911" s="21"/>
      <c r="F911" s="21"/>
      <c r="J911" s="21"/>
      <c r="K911" s="22"/>
    </row>
    <row r="912" spans="3:11" x14ac:dyDescent="0.25">
      <c r="C912" s="21"/>
      <c r="F912" s="21"/>
      <c r="J912" s="21"/>
      <c r="K912" s="22"/>
    </row>
    <row r="913" spans="3:11" x14ac:dyDescent="0.25">
      <c r="C913" s="21"/>
      <c r="F913" s="21"/>
      <c r="J913" s="21"/>
      <c r="K913" s="22"/>
    </row>
    <row r="914" spans="3:11" x14ac:dyDescent="0.25">
      <c r="C914" s="21"/>
      <c r="F914" s="21"/>
      <c r="J914" s="21"/>
      <c r="K914" s="22"/>
    </row>
    <row r="915" spans="3:11" x14ac:dyDescent="0.25">
      <c r="C915" s="21"/>
      <c r="F915" s="21"/>
      <c r="J915" s="21"/>
      <c r="K915" s="22"/>
    </row>
    <row r="916" spans="3:11" x14ac:dyDescent="0.25">
      <c r="C916" s="21"/>
      <c r="F916" s="21"/>
      <c r="J916" s="21"/>
      <c r="K916" s="22"/>
    </row>
    <row r="917" spans="3:11" x14ac:dyDescent="0.25">
      <c r="C917" s="21"/>
      <c r="F917" s="21"/>
      <c r="J917" s="21"/>
      <c r="K917" s="22"/>
    </row>
    <row r="918" spans="3:11" x14ac:dyDescent="0.25">
      <c r="C918" s="21"/>
      <c r="F918" s="21"/>
      <c r="J918" s="21"/>
      <c r="K918" s="22"/>
    </row>
    <row r="919" spans="3:11" x14ac:dyDescent="0.25">
      <c r="C919" s="21"/>
      <c r="F919" s="21"/>
      <c r="J919" s="21"/>
      <c r="K919" s="22"/>
    </row>
    <row r="920" spans="3:11" x14ac:dyDescent="0.25">
      <c r="C920" s="21"/>
      <c r="F920" s="21"/>
      <c r="J920" s="21"/>
      <c r="K920" s="22"/>
    </row>
    <row r="921" spans="3:11" x14ac:dyDescent="0.25">
      <c r="C921" s="21"/>
      <c r="F921" s="21"/>
      <c r="J921" s="21"/>
      <c r="K921" s="22"/>
    </row>
    <row r="922" spans="3:11" x14ac:dyDescent="0.25">
      <c r="C922" s="21"/>
      <c r="F922" s="21"/>
      <c r="J922" s="21"/>
      <c r="K922" s="22"/>
    </row>
    <row r="923" spans="3:11" x14ac:dyDescent="0.25">
      <c r="C923" s="21"/>
      <c r="F923" s="21"/>
      <c r="J923" s="21"/>
      <c r="K923" s="22"/>
    </row>
    <row r="924" spans="3:11" x14ac:dyDescent="0.25">
      <c r="C924" s="21"/>
      <c r="F924" s="21"/>
      <c r="J924" s="21"/>
      <c r="K924" s="22"/>
    </row>
    <row r="925" spans="3:11" x14ac:dyDescent="0.25">
      <c r="C925" s="21"/>
      <c r="F925" s="21"/>
      <c r="J925" s="21"/>
      <c r="K925" s="22"/>
    </row>
    <row r="926" spans="3:11" x14ac:dyDescent="0.25">
      <c r="C926" s="21"/>
      <c r="F926" s="21"/>
      <c r="J926" s="21"/>
      <c r="K926" s="22"/>
    </row>
    <row r="927" spans="3:11" x14ac:dyDescent="0.25">
      <c r="C927" s="21"/>
      <c r="F927" s="21"/>
      <c r="J927" s="21"/>
      <c r="K927" s="22"/>
    </row>
    <row r="928" spans="3:11" x14ac:dyDescent="0.25">
      <c r="C928" s="21"/>
      <c r="F928" s="21"/>
      <c r="J928" s="21"/>
      <c r="K928" s="22"/>
    </row>
    <row r="929" spans="3:11" x14ac:dyDescent="0.25">
      <c r="C929" s="21"/>
      <c r="F929" s="21"/>
      <c r="J929" s="21"/>
      <c r="K929" s="22"/>
    </row>
    <row r="930" spans="3:11" x14ac:dyDescent="0.25">
      <c r="C930" s="21"/>
      <c r="F930" s="21"/>
      <c r="J930" s="21"/>
      <c r="K930" s="22"/>
    </row>
    <row r="931" spans="3:11" x14ac:dyDescent="0.25">
      <c r="C931" s="21"/>
      <c r="F931" s="21"/>
      <c r="J931" s="21"/>
      <c r="K931" s="22"/>
    </row>
    <row r="932" spans="3:11" x14ac:dyDescent="0.25">
      <c r="C932" s="21"/>
      <c r="F932" s="21"/>
      <c r="J932" s="21"/>
      <c r="K932" s="22"/>
    </row>
    <row r="933" spans="3:11" x14ac:dyDescent="0.25">
      <c r="C933" s="21"/>
      <c r="F933" s="21"/>
      <c r="J933" s="21"/>
      <c r="K933" s="22"/>
    </row>
    <row r="934" spans="3:11" x14ac:dyDescent="0.25">
      <c r="C934" s="21"/>
      <c r="F934" s="21"/>
      <c r="J934" s="21"/>
      <c r="K934" s="22"/>
    </row>
    <row r="935" spans="3:11" x14ac:dyDescent="0.25">
      <c r="C935" s="21"/>
      <c r="F935" s="21"/>
      <c r="J935" s="21"/>
      <c r="K935" s="22"/>
    </row>
    <row r="936" spans="3:11" x14ac:dyDescent="0.25">
      <c r="C936" s="21"/>
      <c r="F936" s="21"/>
      <c r="J936" s="21"/>
      <c r="K936" s="22"/>
    </row>
    <row r="937" spans="3:11" x14ac:dyDescent="0.25">
      <c r="C937" s="21"/>
      <c r="F937" s="21"/>
      <c r="J937" s="21"/>
      <c r="K937" s="22"/>
    </row>
    <row r="938" spans="3:11" x14ac:dyDescent="0.25">
      <c r="C938" s="21"/>
      <c r="F938" s="21"/>
      <c r="J938" s="21"/>
      <c r="K938" s="22"/>
    </row>
    <row r="939" spans="3:11" x14ac:dyDescent="0.25">
      <c r="C939" s="21"/>
      <c r="F939" s="21"/>
      <c r="J939" s="21"/>
      <c r="K939" s="22"/>
    </row>
    <row r="940" spans="3:11" x14ac:dyDescent="0.25">
      <c r="C940" s="21"/>
      <c r="F940" s="21"/>
      <c r="J940" s="21"/>
      <c r="K940" s="22"/>
    </row>
    <row r="941" spans="3:11" x14ac:dyDescent="0.25">
      <c r="C941" s="21"/>
      <c r="F941" s="21"/>
      <c r="J941" s="21"/>
      <c r="K941" s="22"/>
    </row>
    <row r="942" spans="3:11" x14ac:dyDescent="0.25">
      <c r="C942" s="21"/>
      <c r="F942" s="21"/>
      <c r="J942" s="21"/>
      <c r="K942" s="22"/>
    </row>
    <row r="943" spans="3:11" x14ac:dyDescent="0.25">
      <c r="C943" s="21"/>
      <c r="F943" s="21"/>
      <c r="J943" s="21"/>
      <c r="K943" s="22"/>
    </row>
    <row r="944" spans="3:11" x14ac:dyDescent="0.25">
      <c r="C944" s="21"/>
      <c r="F944" s="21"/>
      <c r="J944" s="21"/>
      <c r="K944" s="22"/>
    </row>
    <row r="945" spans="3:11" x14ac:dyDescent="0.25">
      <c r="C945" s="21"/>
      <c r="F945" s="21"/>
      <c r="J945" s="21"/>
      <c r="K945" s="22"/>
    </row>
    <row r="946" spans="3:11" x14ac:dyDescent="0.25">
      <c r="C946" s="21"/>
      <c r="F946" s="21"/>
      <c r="J946" s="21"/>
      <c r="K946" s="22"/>
    </row>
    <row r="947" spans="3:11" x14ac:dyDescent="0.25">
      <c r="C947" s="21"/>
      <c r="F947" s="21"/>
      <c r="J947" s="21"/>
      <c r="K947" s="22"/>
    </row>
    <row r="948" spans="3:11" x14ac:dyDescent="0.25">
      <c r="C948" s="21"/>
      <c r="F948" s="21"/>
      <c r="J948" s="21"/>
      <c r="K948" s="22"/>
    </row>
    <row r="949" spans="3:11" x14ac:dyDescent="0.25">
      <c r="C949" s="21"/>
      <c r="F949" s="21"/>
      <c r="J949" s="21"/>
      <c r="K949" s="22"/>
    </row>
    <row r="950" spans="3:11" x14ac:dyDescent="0.25">
      <c r="C950" s="21"/>
      <c r="F950" s="21"/>
      <c r="J950" s="21"/>
      <c r="K950" s="22"/>
    </row>
    <row r="951" spans="3:11" x14ac:dyDescent="0.25">
      <c r="C951" s="21"/>
      <c r="F951" s="21"/>
      <c r="J951" s="21"/>
      <c r="K951" s="22"/>
    </row>
    <row r="952" spans="3:11" x14ac:dyDescent="0.25">
      <c r="C952" s="21"/>
      <c r="F952" s="21"/>
      <c r="J952" s="21"/>
      <c r="K952" s="22"/>
    </row>
    <row r="953" spans="3:11" x14ac:dyDescent="0.25">
      <c r="C953" s="21"/>
      <c r="F953" s="21"/>
      <c r="J953" s="21"/>
      <c r="K953" s="22"/>
    </row>
    <row r="954" spans="3:11" x14ac:dyDescent="0.25">
      <c r="C954" s="21"/>
      <c r="F954" s="21"/>
      <c r="J954" s="21"/>
      <c r="K954" s="22"/>
    </row>
    <row r="955" spans="3:11" x14ac:dyDescent="0.25">
      <c r="C955" s="21"/>
      <c r="F955" s="21"/>
      <c r="J955" s="21"/>
      <c r="K955" s="22"/>
    </row>
    <row r="956" spans="3:11" x14ac:dyDescent="0.25">
      <c r="C956" s="21"/>
      <c r="F956" s="21"/>
      <c r="J956" s="21"/>
      <c r="K956" s="22"/>
    </row>
    <row r="957" spans="3:11" x14ac:dyDescent="0.25">
      <c r="C957" s="21"/>
      <c r="F957" s="21"/>
      <c r="J957" s="21"/>
      <c r="K957" s="22"/>
    </row>
    <row r="958" spans="3:11" x14ac:dyDescent="0.25">
      <c r="C958" s="21"/>
      <c r="F958" s="21"/>
      <c r="J958" s="21"/>
      <c r="K958" s="22"/>
    </row>
    <row r="959" spans="3:11" x14ac:dyDescent="0.25">
      <c r="C959" s="21"/>
      <c r="F959" s="21"/>
      <c r="J959" s="21"/>
      <c r="K959" s="22"/>
    </row>
    <row r="960" spans="3:11" x14ac:dyDescent="0.25">
      <c r="C960" s="21"/>
      <c r="F960" s="21"/>
      <c r="J960" s="21"/>
      <c r="K960" s="22"/>
    </row>
    <row r="961" spans="3:11" x14ac:dyDescent="0.25">
      <c r="C961" s="21"/>
      <c r="F961" s="21"/>
      <c r="J961" s="21"/>
      <c r="K961" s="22"/>
    </row>
    <row r="962" spans="3:11" x14ac:dyDescent="0.25">
      <c r="C962" s="21"/>
      <c r="F962" s="21"/>
      <c r="J962" s="21"/>
      <c r="K962" s="22"/>
    </row>
    <row r="963" spans="3:11" x14ac:dyDescent="0.25">
      <c r="C963" s="21"/>
      <c r="F963" s="21"/>
      <c r="J963" s="21"/>
      <c r="K963" s="22"/>
    </row>
    <row r="964" spans="3:11" x14ac:dyDescent="0.25">
      <c r="C964" s="21"/>
      <c r="F964" s="21"/>
      <c r="J964" s="21"/>
      <c r="K964" s="22"/>
    </row>
    <row r="965" spans="3:11" x14ac:dyDescent="0.25">
      <c r="C965" s="21"/>
      <c r="F965" s="21"/>
      <c r="J965" s="21"/>
      <c r="K965" s="22"/>
    </row>
    <row r="966" spans="3:11" x14ac:dyDescent="0.25">
      <c r="C966" s="21"/>
      <c r="F966" s="21"/>
      <c r="J966" s="21"/>
      <c r="K966" s="22"/>
    </row>
    <row r="967" spans="3:11" x14ac:dyDescent="0.25">
      <c r="C967" s="21"/>
      <c r="F967" s="21"/>
      <c r="J967" s="21"/>
      <c r="K967" s="22"/>
    </row>
    <row r="968" spans="3:11" x14ac:dyDescent="0.25">
      <c r="C968" s="21"/>
      <c r="F968" s="21"/>
      <c r="J968" s="21"/>
      <c r="K968" s="22"/>
    </row>
    <row r="969" spans="3:11" x14ac:dyDescent="0.25">
      <c r="C969" s="21"/>
      <c r="F969" s="21"/>
      <c r="J969" s="21"/>
      <c r="K969" s="22"/>
    </row>
    <row r="970" spans="3:11" x14ac:dyDescent="0.25">
      <c r="C970" s="21"/>
      <c r="F970" s="21"/>
      <c r="J970" s="21"/>
      <c r="K970" s="22"/>
    </row>
    <row r="971" spans="3:11" x14ac:dyDescent="0.25">
      <c r="C971" s="21"/>
      <c r="F971" s="21"/>
      <c r="J971" s="21"/>
      <c r="K971" s="22"/>
    </row>
    <row r="972" spans="3:11" x14ac:dyDescent="0.25">
      <c r="C972" s="21"/>
      <c r="F972" s="21"/>
      <c r="J972" s="21"/>
      <c r="K972" s="22"/>
    </row>
    <row r="973" spans="3:11" x14ac:dyDescent="0.25">
      <c r="C973" s="21"/>
      <c r="F973" s="21"/>
      <c r="J973" s="21"/>
      <c r="K973" s="22"/>
    </row>
    <row r="974" spans="3:11" x14ac:dyDescent="0.25">
      <c r="C974" s="21"/>
      <c r="F974" s="21"/>
      <c r="J974" s="21"/>
      <c r="K974" s="22"/>
    </row>
    <row r="975" spans="3:11" x14ac:dyDescent="0.25">
      <c r="C975" s="21"/>
      <c r="F975" s="21"/>
      <c r="J975" s="21"/>
      <c r="K975" s="22"/>
    </row>
    <row r="976" spans="3:11" x14ac:dyDescent="0.25">
      <c r="C976" s="21"/>
      <c r="F976" s="21"/>
      <c r="J976" s="21"/>
      <c r="K976" s="22"/>
    </row>
    <row r="977" spans="3:11" x14ac:dyDescent="0.25">
      <c r="C977" s="21"/>
      <c r="F977" s="21"/>
      <c r="J977" s="21"/>
      <c r="K977" s="22"/>
    </row>
    <row r="978" spans="3:11" x14ac:dyDescent="0.25">
      <c r="C978" s="21"/>
      <c r="F978" s="21"/>
      <c r="J978" s="21"/>
      <c r="K978" s="22"/>
    </row>
    <row r="979" spans="3:11" x14ac:dyDescent="0.25">
      <c r="C979" s="21"/>
      <c r="F979" s="21"/>
      <c r="J979" s="21"/>
      <c r="K979" s="22"/>
    </row>
    <row r="980" spans="3:11" x14ac:dyDescent="0.25">
      <c r="C980" s="21"/>
      <c r="F980" s="21"/>
      <c r="J980" s="21"/>
      <c r="K980" s="22"/>
    </row>
    <row r="981" spans="3:11" x14ac:dyDescent="0.25">
      <c r="C981" s="21"/>
      <c r="F981" s="21"/>
      <c r="J981" s="21"/>
      <c r="K981" s="22"/>
    </row>
    <row r="982" spans="3:11" x14ac:dyDescent="0.25">
      <c r="C982" s="21"/>
      <c r="F982" s="21"/>
      <c r="J982" s="21"/>
      <c r="K982" s="22"/>
    </row>
    <row r="983" spans="3:11" x14ac:dyDescent="0.25">
      <c r="C983" s="21"/>
      <c r="F983" s="21"/>
      <c r="J983" s="21"/>
      <c r="K983" s="22"/>
    </row>
    <row r="984" spans="3:11" x14ac:dyDescent="0.25">
      <c r="C984" s="21"/>
      <c r="F984" s="21"/>
      <c r="J984" s="21"/>
      <c r="K984" s="22"/>
    </row>
    <row r="985" spans="3:11" x14ac:dyDescent="0.25">
      <c r="C985" s="21"/>
      <c r="F985" s="21"/>
      <c r="J985" s="21"/>
      <c r="K985" s="22"/>
    </row>
    <row r="986" spans="3:11" x14ac:dyDescent="0.25">
      <c r="C986" s="21"/>
      <c r="F986" s="21"/>
      <c r="J986" s="21"/>
      <c r="K986" s="22"/>
    </row>
    <row r="987" spans="3:11" x14ac:dyDescent="0.25">
      <c r="C987" s="21"/>
      <c r="F987" s="21"/>
      <c r="J987" s="21"/>
      <c r="K987" s="22"/>
    </row>
    <row r="988" spans="3:11" x14ac:dyDescent="0.25">
      <c r="C988" s="21"/>
      <c r="F988" s="21"/>
      <c r="J988" s="21"/>
      <c r="K988" s="22"/>
    </row>
    <row r="989" spans="3:11" x14ac:dyDescent="0.25">
      <c r="C989" s="21"/>
      <c r="F989" s="21"/>
      <c r="J989" s="21"/>
      <c r="K989" s="22"/>
    </row>
    <row r="990" spans="3:11" x14ac:dyDescent="0.25">
      <c r="C990" s="21"/>
      <c r="F990" s="21"/>
      <c r="J990" s="21"/>
      <c r="K990" s="22"/>
    </row>
    <row r="991" spans="3:11" x14ac:dyDescent="0.25">
      <c r="C991" s="21"/>
      <c r="F991" s="21"/>
      <c r="J991" s="21"/>
      <c r="K991" s="22"/>
    </row>
    <row r="992" spans="3:11" x14ac:dyDescent="0.25">
      <c r="C992" s="21"/>
      <c r="F992" s="21"/>
      <c r="J992" s="21"/>
      <c r="K992" s="22"/>
    </row>
    <row r="993" spans="3:11" x14ac:dyDescent="0.25">
      <c r="C993" s="21"/>
      <c r="F993" s="21"/>
      <c r="J993" s="21"/>
      <c r="K993" s="22"/>
    </row>
    <row r="994" spans="3:11" x14ac:dyDescent="0.25">
      <c r="C994" s="21"/>
      <c r="F994" s="21"/>
      <c r="J994" s="21"/>
      <c r="K994" s="22"/>
    </row>
    <row r="995" spans="3:11" x14ac:dyDescent="0.25">
      <c r="C995" s="21"/>
      <c r="F995" s="21"/>
      <c r="J995" s="21"/>
      <c r="K995" s="22"/>
    </row>
    <row r="996" spans="3:11" x14ac:dyDescent="0.25">
      <c r="C996" s="21"/>
      <c r="F996" s="21"/>
      <c r="J996" s="21"/>
      <c r="K996" s="22"/>
    </row>
    <row r="997" spans="3:11" x14ac:dyDescent="0.25">
      <c r="C997" s="21"/>
      <c r="F997" s="21"/>
      <c r="J997" s="21"/>
      <c r="K997" s="22"/>
    </row>
    <row r="998" spans="3:11" x14ac:dyDescent="0.25">
      <c r="C998" s="21"/>
      <c r="F998" s="21"/>
      <c r="J998" s="21"/>
      <c r="K998" s="22"/>
    </row>
    <row r="999" spans="3:11" x14ac:dyDescent="0.25">
      <c r="C999" s="21"/>
      <c r="F999" s="21"/>
      <c r="J999" s="21"/>
      <c r="K999" s="22"/>
    </row>
    <row r="1000" spans="3:11" x14ac:dyDescent="0.25">
      <c r="C1000" s="21"/>
      <c r="F1000" s="21"/>
      <c r="J1000" s="21"/>
      <c r="K1000" s="22"/>
    </row>
    <row r="1001" spans="3:11" x14ac:dyDescent="0.25">
      <c r="C1001" s="21"/>
      <c r="F1001" s="21"/>
      <c r="J1001" s="21"/>
      <c r="K1001" s="22"/>
    </row>
    <row r="1002" spans="3:11" x14ac:dyDescent="0.25">
      <c r="C1002" s="21"/>
      <c r="F1002" s="21"/>
      <c r="J1002" s="21"/>
      <c r="K1002" s="22"/>
    </row>
    <row r="1003" spans="3:11" x14ac:dyDescent="0.25">
      <c r="C1003" s="21"/>
      <c r="F1003" s="21"/>
      <c r="J1003" s="21"/>
      <c r="K1003" s="22"/>
    </row>
    <row r="1004" spans="3:11" x14ac:dyDescent="0.25">
      <c r="C1004" s="21"/>
      <c r="F1004" s="21"/>
      <c r="J1004" s="21"/>
      <c r="K1004" s="22"/>
    </row>
    <row r="1005" spans="3:11" x14ac:dyDescent="0.25">
      <c r="C1005" s="21"/>
      <c r="F1005" s="21"/>
      <c r="J1005" s="21"/>
      <c r="K1005" s="22"/>
    </row>
    <row r="1006" spans="3:11" x14ac:dyDescent="0.25">
      <c r="C1006" s="21"/>
      <c r="F1006" s="21"/>
      <c r="J1006" s="21"/>
      <c r="K1006" s="22"/>
    </row>
    <row r="1007" spans="3:11" x14ac:dyDescent="0.25">
      <c r="C1007" s="21"/>
      <c r="F1007" s="21"/>
      <c r="J1007" s="21"/>
      <c r="K1007" s="22"/>
    </row>
    <row r="1008" spans="3:11" x14ac:dyDescent="0.25">
      <c r="C1008" s="21"/>
      <c r="F1008" s="21"/>
      <c r="J1008" s="21"/>
      <c r="K1008" s="22"/>
    </row>
    <row r="1009" spans="3:11" x14ac:dyDescent="0.25">
      <c r="C1009" s="21"/>
      <c r="F1009" s="21"/>
      <c r="J1009" s="21"/>
      <c r="K1009" s="22"/>
    </row>
    <row r="1010" spans="3:11" x14ac:dyDescent="0.25">
      <c r="C1010" s="21"/>
      <c r="F1010" s="21"/>
      <c r="J1010" s="21"/>
      <c r="K1010" s="22"/>
    </row>
    <row r="1011" spans="3:11" x14ac:dyDescent="0.25">
      <c r="C1011" s="21"/>
      <c r="F1011" s="21"/>
      <c r="J1011" s="21"/>
      <c r="K1011" s="22"/>
    </row>
    <row r="1012" spans="3:11" x14ac:dyDescent="0.25">
      <c r="C1012" s="21"/>
      <c r="F1012" s="21"/>
      <c r="J1012" s="21"/>
      <c r="K1012" s="22"/>
    </row>
    <row r="1013" spans="3:11" x14ac:dyDescent="0.25">
      <c r="C1013" s="21"/>
      <c r="F1013" s="21"/>
      <c r="J1013" s="21"/>
      <c r="K1013" s="22"/>
    </row>
    <row r="1014" spans="3:11" x14ac:dyDescent="0.25">
      <c r="C1014" s="21"/>
      <c r="F1014" s="21"/>
      <c r="J1014" s="21"/>
      <c r="K1014" s="22"/>
    </row>
    <row r="1015" spans="3:11" x14ac:dyDescent="0.25">
      <c r="C1015" s="21"/>
      <c r="F1015" s="21"/>
      <c r="J1015" s="21"/>
      <c r="K1015" s="22"/>
    </row>
    <row r="1016" spans="3:11" x14ac:dyDescent="0.25">
      <c r="C1016" s="21"/>
      <c r="F1016" s="21"/>
      <c r="J1016" s="21"/>
      <c r="K1016" s="22"/>
    </row>
    <row r="1017" spans="3:11" x14ac:dyDescent="0.25">
      <c r="C1017" s="21"/>
      <c r="F1017" s="21"/>
      <c r="J1017" s="21"/>
      <c r="K1017" s="22"/>
    </row>
    <row r="1018" spans="3:11" x14ac:dyDescent="0.25">
      <c r="C1018" s="21"/>
      <c r="F1018" s="21"/>
      <c r="J1018" s="21"/>
      <c r="K1018" s="22"/>
    </row>
    <row r="1019" spans="3:11" x14ac:dyDescent="0.25">
      <c r="C1019" s="21"/>
      <c r="F1019" s="21"/>
      <c r="J1019" s="21"/>
      <c r="K1019" s="22"/>
    </row>
    <row r="1020" spans="3:11" x14ac:dyDescent="0.25">
      <c r="C1020" s="21"/>
      <c r="F1020" s="21"/>
      <c r="J1020" s="21"/>
      <c r="K1020" s="22"/>
    </row>
    <row r="1021" spans="3:11" x14ac:dyDescent="0.25">
      <c r="C1021" s="21"/>
      <c r="F1021" s="21"/>
      <c r="J1021" s="21"/>
      <c r="K1021" s="22"/>
    </row>
    <row r="1022" spans="3:11" x14ac:dyDescent="0.25">
      <c r="C1022" s="21"/>
      <c r="F1022" s="21"/>
      <c r="J1022" s="21"/>
      <c r="K1022" s="22"/>
    </row>
    <row r="1023" spans="3:11" x14ac:dyDescent="0.25">
      <c r="C1023" s="21"/>
      <c r="F1023" s="21"/>
      <c r="J1023" s="21"/>
      <c r="K1023" s="22"/>
    </row>
    <row r="1024" spans="3:11" x14ac:dyDescent="0.25">
      <c r="C1024" s="21"/>
      <c r="F1024" s="21"/>
      <c r="J1024" s="21"/>
      <c r="K1024" s="22"/>
    </row>
    <row r="1025" spans="3:11" x14ac:dyDescent="0.25">
      <c r="C1025" s="21"/>
      <c r="F1025" s="21"/>
      <c r="J1025" s="21"/>
      <c r="K1025" s="22"/>
    </row>
    <row r="1026" spans="3:11" x14ac:dyDescent="0.25">
      <c r="C1026" s="21"/>
      <c r="F1026" s="21"/>
      <c r="J1026" s="21"/>
      <c r="K1026" s="22"/>
    </row>
    <row r="1027" spans="3:11" x14ac:dyDescent="0.25">
      <c r="C1027" s="21"/>
      <c r="F1027" s="21"/>
      <c r="J1027" s="21"/>
      <c r="K1027" s="22"/>
    </row>
    <row r="1028" spans="3:11" x14ac:dyDescent="0.25">
      <c r="C1028" s="21"/>
      <c r="F1028" s="21"/>
      <c r="J1028" s="21"/>
      <c r="K1028" s="22"/>
    </row>
    <row r="1029" spans="3:11" x14ac:dyDescent="0.25">
      <c r="C1029" s="21"/>
      <c r="F1029" s="21"/>
      <c r="J1029" s="21"/>
      <c r="K1029" s="22"/>
    </row>
    <row r="1030" spans="3:11" x14ac:dyDescent="0.25">
      <c r="C1030" s="21"/>
      <c r="F1030" s="21"/>
      <c r="J1030" s="21"/>
      <c r="K1030" s="22"/>
    </row>
    <row r="1031" spans="3:11" x14ac:dyDescent="0.25">
      <c r="C1031" s="21"/>
      <c r="F1031" s="21"/>
      <c r="J1031" s="21"/>
      <c r="K1031" s="22"/>
    </row>
    <row r="1032" spans="3:11" x14ac:dyDescent="0.25">
      <c r="C1032" s="21"/>
      <c r="F1032" s="21"/>
      <c r="J1032" s="21"/>
      <c r="K1032" s="22"/>
    </row>
    <row r="1033" spans="3:11" x14ac:dyDescent="0.25">
      <c r="C1033" s="21"/>
      <c r="F1033" s="21"/>
      <c r="J1033" s="21"/>
      <c r="K1033" s="22"/>
    </row>
    <row r="1034" spans="3:11" x14ac:dyDescent="0.25">
      <c r="C1034" s="21"/>
      <c r="F1034" s="21"/>
      <c r="J1034" s="21"/>
      <c r="K1034" s="22"/>
    </row>
    <row r="1035" spans="3:11" x14ac:dyDescent="0.25">
      <c r="C1035" s="21"/>
      <c r="F1035" s="21"/>
      <c r="J1035" s="21"/>
      <c r="K1035" s="22"/>
    </row>
    <row r="1036" spans="3:11" x14ac:dyDescent="0.25">
      <c r="C1036" s="21"/>
      <c r="F1036" s="21"/>
      <c r="J1036" s="21"/>
      <c r="K1036" s="22"/>
    </row>
    <row r="1037" spans="3:11" x14ac:dyDescent="0.25">
      <c r="C1037" s="21"/>
      <c r="F1037" s="21"/>
      <c r="J1037" s="21"/>
      <c r="K1037" s="22"/>
    </row>
    <row r="1038" spans="3:11" x14ac:dyDescent="0.25">
      <c r="C1038" s="21"/>
      <c r="F1038" s="21"/>
      <c r="J1038" s="21"/>
      <c r="K1038" s="22"/>
    </row>
    <row r="1039" spans="3:11" x14ac:dyDescent="0.25">
      <c r="C1039" s="21"/>
      <c r="F1039" s="21"/>
      <c r="J1039" s="21"/>
      <c r="K1039" s="22"/>
    </row>
    <row r="1040" spans="3:11" x14ac:dyDescent="0.25">
      <c r="C1040" s="21"/>
      <c r="F1040" s="21"/>
      <c r="J1040" s="21"/>
      <c r="K1040" s="22"/>
    </row>
    <row r="1041" spans="3:11" x14ac:dyDescent="0.25">
      <c r="C1041" s="21"/>
      <c r="F1041" s="21"/>
      <c r="J1041" s="21"/>
      <c r="K1041" s="22"/>
    </row>
    <row r="1042" spans="3:11" x14ac:dyDescent="0.25">
      <c r="C1042" s="21"/>
      <c r="F1042" s="21"/>
      <c r="J1042" s="21"/>
      <c r="K1042" s="22"/>
    </row>
    <row r="1043" spans="3:11" x14ac:dyDescent="0.25">
      <c r="C1043" s="21"/>
      <c r="F1043" s="21"/>
      <c r="J1043" s="21"/>
      <c r="K1043" s="22"/>
    </row>
    <row r="1044" spans="3:11" x14ac:dyDescent="0.25">
      <c r="C1044" s="21"/>
      <c r="F1044" s="21"/>
      <c r="J1044" s="21"/>
      <c r="K1044" s="22"/>
    </row>
    <row r="1045" spans="3:11" x14ac:dyDescent="0.25">
      <c r="C1045" s="21"/>
      <c r="F1045" s="21"/>
      <c r="J1045" s="21"/>
      <c r="K1045" s="22"/>
    </row>
    <row r="1046" spans="3:11" x14ac:dyDescent="0.25">
      <c r="C1046" s="21"/>
      <c r="F1046" s="21"/>
      <c r="J1046" s="21"/>
      <c r="K1046" s="22"/>
    </row>
    <row r="1047" spans="3:11" x14ac:dyDescent="0.25">
      <c r="C1047" s="21"/>
      <c r="F1047" s="21"/>
      <c r="J1047" s="21"/>
      <c r="K1047" s="22"/>
    </row>
    <row r="1048" spans="3:11" x14ac:dyDescent="0.25">
      <c r="C1048" s="21"/>
      <c r="F1048" s="21"/>
      <c r="J1048" s="21"/>
      <c r="K1048" s="22"/>
    </row>
    <row r="1049" spans="3:11" x14ac:dyDescent="0.25">
      <c r="C1049" s="21"/>
      <c r="F1049" s="21"/>
      <c r="J1049" s="21"/>
      <c r="K1049" s="22"/>
    </row>
    <row r="1050" spans="3:11" x14ac:dyDescent="0.25">
      <c r="C1050" s="21"/>
      <c r="F1050" s="21"/>
      <c r="J1050" s="21"/>
      <c r="K1050" s="22"/>
    </row>
    <row r="1051" spans="3:11" x14ac:dyDescent="0.25">
      <c r="C1051" s="21"/>
      <c r="F1051" s="21"/>
      <c r="J1051" s="21"/>
      <c r="K1051" s="22"/>
    </row>
    <row r="1052" spans="3:11" x14ac:dyDescent="0.25">
      <c r="C1052" s="21"/>
      <c r="F1052" s="21"/>
      <c r="J1052" s="21"/>
      <c r="K1052" s="22"/>
    </row>
    <row r="1053" spans="3:11" x14ac:dyDescent="0.25">
      <c r="C1053" s="21"/>
      <c r="F1053" s="21"/>
      <c r="J1053" s="21"/>
      <c r="K1053" s="22"/>
    </row>
    <row r="1054" spans="3:11" x14ac:dyDescent="0.25">
      <c r="C1054" s="21"/>
      <c r="F1054" s="21"/>
      <c r="J1054" s="21"/>
      <c r="K1054" s="22"/>
    </row>
    <row r="1055" spans="3:11" x14ac:dyDescent="0.25">
      <c r="C1055" s="21"/>
      <c r="F1055" s="21"/>
      <c r="J1055" s="21"/>
      <c r="K1055" s="22"/>
    </row>
    <row r="1056" spans="3:11" x14ac:dyDescent="0.25">
      <c r="C1056" s="21"/>
      <c r="F1056" s="21"/>
      <c r="J1056" s="21"/>
      <c r="K1056" s="22"/>
    </row>
    <row r="1057" spans="3:11" x14ac:dyDescent="0.25">
      <c r="C1057" s="21"/>
      <c r="F1057" s="21"/>
      <c r="J1057" s="21"/>
      <c r="K1057" s="22"/>
    </row>
    <row r="1058" spans="3:11" x14ac:dyDescent="0.25">
      <c r="C1058" s="21"/>
      <c r="F1058" s="21"/>
      <c r="J1058" s="21"/>
      <c r="K1058" s="22"/>
    </row>
    <row r="1059" spans="3:11" x14ac:dyDescent="0.25">
      <c r="C1059" s="21"/>
      <c r="F1059" s="21"/>
      <c r="J1059" s="21"/>
      <c r="K1059" s="22"/>
    </row>
    <row r="1060" spans="3:11" x14ac:dyDescent="0.25">
      <c r="C1060" s="21"/>
      <c r="F1060" s="21"/>
      <c r="J1060" s="21"/>
      <c r="K1060" s="22"/>
    </row>
    <row r="1061" spans="3:11" x14ac:dyDescent="0.25">
      <c r="C1061" s="21"/>
      <c r="F1061" s="21"/>
      <c r="J1061" s="21"/>
      <c r="K1061" s="22"/>
    </row>
    <row r="1062" spans="3:11" x14ac:dyDescent="0.25">
      <c r="C1062" s="21"/>
      <c r="F1062" s="21"/>
      <c r="J1062" s="21"/>
      <c r="K1062" s="22"/>
    </row>
    <row r="1063" spans="3:11" x14ac:dyDescent="0.25">
      <c r="C1063" s="21"/>
      <c r="F1063" s="21"/>
      <c r="J1063" s="21"/>
      <c r="K1063" s="22"/>
    </row>
    <row r="1064" spans="3:11" x14ac:dyDescent="0.25">
      <c r="C1064" s="21"/>
      <c r="F1064" s="21"/>
      <c r="J1064" s="21"/>
      <c r="K1064" s="22"/>
    </row>
    <row r="1065" spans="3:11" x14ac:dyDescent="0.25">
      <c r="C1065" s="21"/>
      <c r="F1065" s="21"/>
      <c r="J1065" s="21"/>
      <c r="K1065" s="22"/>
    </row>
    <row r="1066" spans="3:11" x14ac:dyDescent="0.25">
      <c r="C1066" s="21"/>
      <c r="F1066" s="21"/>
      <c r="J1066" s="21"/>
      <c r="K1066" s="22"/>
    </row>
    <row r="1067" spans="3:11" x14ac:dyDescent="0.25">
      <c r="C1067" s="21"/>
      <c r="F1067" s="21"/>
      <c r="J1067" s="21"/>
      <c r="K1067" s="22"/>
    </row>
    <row r="1068" spans="3:11" x14ac:dyDescent="0.25">
      <c r="C1068" s="21"/>
      <c r="F1068" s="21"/>
      <c r="J1068" s="21"/>
      <c r="K1068" s="22"/>
    </row>
    <row r="1069" spans="3:11" x14ac:dyDescent="0.25">
      <c r="C1069" s="21"/>
      <c r="F1069" s="21"/>
      <c r="J1069" s="21"/>
      <c r="K1069" s="22"/>
    </row>
    <row r="1070" spans="3:11" x14ac:dyDescent="0.25">
      <c r="C1070" s="21"/>
      <c r="F1070" s="21"/>
      <c r="J1070" s="21"/>
      <c r="K1070" s="22"/>
    </row>
    <row r="1071" spans="3:11" x14ac:dyDescent="0.25">
      <c r="C1071" s="21"/>
      <c r="F1071" s="21"/>
      <c r="J1071" s="21"/>
      <c r="K1071" s="22"/>
    </row>
    <row r="1072" spans="3:11" x14ac:dyDescent="0.25">
      <c r="C1072" s="21"/>
      <c r="F1072" s="21"/>
      <c r="J1072" s="21"/>
      <c r="K1072" s="22"/>
    </row>
    <row r="1073" spans="3:11" x14ac:dyDescent="0.25">
      <c r="C1073" s="21"/>
      <c r="F1073" s="21"/>
      <c r="J1073" s="21"/>
      <c r="K1073" s="22"/>
    </row>
    <row r="1074" spans="3:11" x14ac:dyDescent="0.25">
      <c r="C1074" s="21"/>
      <c r="F1074" s="21"/>
      <c r="J1074" s="21"/>
      <c r="K1074" s="22"/>
    </row>
    <row r="1075" spans="3:11" x14ac:dyDescent="0.25">
      <c r="C1075" s="21"/>
      <c r="F1075" s="21"/>
      <c r="J1075" s="21"/>
      <c r="K1075" s="22"/>
    </row>
    <row r="1076" spans="3:11" x14ac:dyDescent="0.25">
      <c r="C1076" s="21"/>
      <c r="F1076" s="21"/>
      <c r="J1076" s="21"/>
      <c r="K1076" s="22"/>
    </row>
    <row r="1077" spans="3:11" x14ac:dyDescent="0.25">
      <c r="C1077" s="21"/>
      <c r="F1077" s="21"/>
      <c r="J1077" s="21"/>
      <c r="K1077" s="22"/>
    </row>
    <row r="1078" spans="3:11" x14ac:dyDescent="0.25">
      <c r="C1078" s="21"/>
      <c r="F1078" s="21"/>
      <c r="J1078" s="21"/>
      <c r="K1078" s="22"/>
    </row>
    <row r="1079" spans="3:11" x14ac:dyDescent="0.25">
      <c r="C1079" s="21"/>
      <c r="F1079" s="21"/>
      <c r="J1079" s="21"/>
      <c r="K1079" s="22"/>
    </row>
    <row r="1080" spans="3:11" x14ac:dyDescent="0.25">
      <c r="C1080" s="21"/>
      <c r="F1080" s="21"/>
      <c r="J1080" s="21"/>
      <c r="K1080" s="22"/>
    </row>
    <row r="1081" spans="3:11" x14ac:dyDescent="0.25">
      <c r="C1081" s="21"/>
      <c r="F1081" s="21"/>
      <c r="J1081" s="21"/>
      <c r="K1081" s="22"/>
    </row>
    <row r="1082" spans="3:11" x14ac:dyDescent="0.25">
      <c r="C1082" s="21"/>
      <c r="F1082" s="21"/>
      <c r="J1082" s="21"/>
      <c r="K1082" s="22"/>
    </row>
    <row r="1083" spans="3:11" x14ac:dyDescent="0.25">
      <c r="C1083" s="21"/>
      <c r="F1083" s="21"/>
      <c r="J1083" s="21"/>
      <c r="K1083" s="22"/>
    </row>
    <row r="1084" spans="3:11" x14ac:dyDescent="0.25">
      <c r="C1084" s="21"/>
      <c r="F1084" s="21"/>
      <c r="J1084" s="21"/>
      <c r="K1084" s="22"/>
    </row>
    <row r="1085" spans="3:11" x14ac:dyDescent="0.25">
      <c r="C1085" s="21"/>
      <c r="F1085" s="21"/>
      <c r="J1085" s="21"/>
      <c r="K1085" s="22"/>
    </row>
    <row r="1086" spans="3:11" x14ac:dyDescent="0.25">
      <c r="C1086" s="21"/>
      <c r="F1086" s="21"/>
      <c r="J1086" s="21"/>
      <c r="K1086" s="22"/>
    </row>
    <row r="1087" spans="3:11" x14ac:dyDescent="0.25">
      <c r="C1087" s="21"/>
      <c r="F1087" s="21"/>
      <c r="J1087" s="21"/>
      <c r="K1087" s="22"/>
    </row>
    <row r="1088" spans="3:11" x14ac:dyDescent="0.25">
      <c r="C1088" s="21"/>
      <c r="F1088" s="21"/>
      <c r="J1088" s="21"/>
      <c r="K1088" s="22"/>
    </row>
    <row r="1089" spans="3:11" x14ac:dyDescent="0.25">
      <c r="C1089" s="21"/>
      <c r="F1089" s="21"/>
      <c r="J1089" s="21"/>
      <c r="K1089" s="22"/>
    </row>
    <row r="1090" spans="3:11" x14ac:dyDescent="0.25">
      <c r="C1090" s="21"/>
      <c r="F1090" s="21"/>
      <c r="J1090" s="21"/>
      <c r="K1090" s="22"/>
    </row>
    <row r="1091" spans="3:11" x14ac:dyDescent="0.25">
      <c r="C1091" s="21"/>
      <c r="F1091" s="21"/>
      <c r="J1091" s="21"/>
      <c r="K1091" s="22"/>
    </row>
    <row r="1092" spans="3:11" x14ac:dyDescent="0.25">
      <c r="C1092" s="21"/>
      <c r="F1092" s="21"/>
      <c r="J1092" s="21"/>
      <c r="K1092" s="22"/>
    </row>
    <row r="1093" spans="3:11" x14ac:dyDescent="0.25">
      <c r="C1093" s="21"/>
      <c r="F1093" s="21"/>
      <c r="J1093" s="21"/>
      <c r="K1093" s="22"/>
    </row>
    <row r="1094" spans="3:11" x14ac:dyDescent="0.25">
      <c r="C1094" s="21"/>
      <c r="F1094" s="21"/>
      <c r="J1094" s="21"/>
      <c r="K1094" s="22"/>
    </row>
    <row r="1095" spans="3:11" x14ac:dyDescent="0.25">
      <c r="C1095" s="21"/>
      <c r="F1095" s="21"/>
      <c r="J1095" s="21"/>
      <c r="K1095" s="22"/>
    </row>
    <row r="1096" spans="3:11" x14ac:dyDescent="0.25">
      <c r="C1096" s="21"/>
      <c r="F1096" s="21"/>
      <c r="J1096" s="21"/>
      <c r="K1096" s="22"/>
    </row>
    <row r="1097" spans="3:11" x14ac:dyDescent="0.25">
      <c r="C1097" s="21"/>
      <c r="F1097" s="21"/>
      <c r="J1097" s="21"/>
      <c r="K1097" s="22"/>
    </row>
    <row r="1098" spans="3:11" x14ac:dyDescent="0.25">
      <c r="C1098" s="21"/>
      <c r="F1098" s="21"/>
      <c r="J1098" s="21"/>
      <c r="K1098" s="22"/>
    </row>
    <row r="1099" spans="3:11" x14ac:dyDescent="0.25">
      <c r="C1099" s="21"/>
      <c r="F1099" s="21"/>
      <c r="J1099" s="21"/>
      <c r="K1099" s="22"/>
    </row>
    <row r="1100" spans="3:11" x14ac:dyDescent="0.25">
      <c r="C1100" s="21"/>
      <c r="F1100" s="21"/>
      <c r="J1100" s="21"/>
      <c r="K1100" s="22"/>
    </row>
    <row r="1101" spans="3:11" x14ac:dyDescent="0.25">
      <c r="C1101" s="21"/>
      <c r="F1101" s="21"/>
      <c r="J1101" s="21"/>
      <c r="K1101" s="22"/>
    </row>
    <row r="1102" spans="3:11" x14ac:dyDescent="0.25">
      <c r="C1102" s="21"/>
      <c r="F1102" s="21"/>
      <c r="J1102" s="21"/>
      <c r="K1102" s="22"/>
    </row>
    <row r="1103" spans="3:11" x14ac:dyDescent="0.25">
      <c r="C1103" s="21"/>
      <c r="F1103" s="21"/>
      <c r="J1103" s="21"/>
      <c r="K1103" s="22"/>
    </row>
    <row r="1104" spans="3:11" x14ac:dyDescent="0.25">
      <c r="C1104" s="21"/>
      <c r="F1104" s="21"/>
      <c r="J1104" s="21"/>
      <c r="K1104" s="22"/>
    </row>
    <row r="1105" spans="3:11" x14ac:dyDescent="0.25">
      <c r="C1105" s="21"/>
      <c r="F1105" s="21"/>
      <c r="J1105" s="21"/>
      <c r="K1105" s="22"/>
    </row>
    <row r="1106" spans="3:11" x14ac:dyDescent="0.25">
      <c r="C1106" s="21"/>
      <c r="F1106" s="21"/>
      <c r="J1106" s="21"/>
      <c r="K1106" s="22"/>
    </row>
    <row r="1107" spans="3:11" x14ac:dyDescent="0.25">
      <c r="C1107" s="21"/>
      <c r="F1107" s="21"/>
      <c r="J1107" s="21"/>
      <c r="K1107" s="22"/>
    </row>
    <row r="1108" spans="3:11" x14ac:dyDescent="0.25">
      <c r="C1108" s="21"/>
      <c r="F1108" s="21"/>
      <c r="J1108" s="21"/>
      <c r="K1108" s="22"/>
    </row>
    <row r="1109" spans="3:11" x14ac:dyDescent="0.25">
      <c r="C1109" s="21"/>
      <c r="F1109" s="21"/>
      <c r="J1109" s="21"/>
      <c r="K1109" s="22"/>
    </row>
    <row r="1110" spans="3:11" x14ac:dyDescent="0.25">
      <c r="C1110" s="21"/>
      <c r="F1110" s="21"/>
      <c r="J1110" s="21"/>
      <c r="K1110" s="22"/>
    </row>
    <row r="1111" spans="3:11" x14ac:dyDescent="0.25">
      <c r="C1111" s="21"/>
      <c r="F1111" s="21"/>
      <c r="J1111" s="21"/>
      <c r="K1111" s="22"/>
    </row>
    <row r="1112" spans="3:11" x14ac:dyDescent="0.25">
      <c r="C1112" s="21"/>
      <c r="F1112" s="21"/>
      <c r="J1112" s="21"/>
      <c r="K1112" s="22"/>
    </row>
    <row r="1113" spans="3:11" x14ac:dyDescent="0.25">
      <c r="C1113" s="21"/>
      <c r="F1113" s="21"/>
      <c r="J1113" s="21"/>
      <c r="K1113" s="22"/>
    </row>
    <row r="1114" spans="3:11" x14ac:dyDescent="0.25">
      <c r="C1114" s="21"/>
      <c r="F1114" s="21"/>
      <c r="J1114" s="21"/>
      <c r="K1114" s="22"/>
    </row>
    <row r="1115" spans="3:11" x14ac:dyDescent="0.25">
      <c r="C1115" s="21"/>
      <c r="F1115" s="21"/>
      <c r="J1115" s="21"/>
      <c r="K1115" s="22"/>
    </row>
    <row r="1116" spans="3:11" x14ac:dyDescent="0.25">
      <c r="C1116" s="21"/>
      <c r="F1116" s="21"/>
      <c r="J1116" s="21"/>
      <c r="K1116" s="22"/>
    </row>
    <row r="1117" spans="3:11" x14ac:dyDescent="0.25">
      <c r="C1117" s="21"/>
      <c r="F1117" s="21"/>
      <c r="J1117" s="21"/>
      <c r="K1117" s="22"/>
    </row>
    <row r="1118" spans="3:11" x14ac:dyDescent="0.25">
      <c r="C1118" s="21"/>
      <c r="F1118" s="21"/>
      <c r="J1118" s="21"/>
      <c r="K1118" s="22"/>
    </row>
    <row r="1119" spans="3:11" x14ac:dyDescent="0.25">
      <c r="C1119" s="21"/>
      <c r="F1119" s="21"/>
      <c r="J1119" s="21"/>
      <c r="K1119" s="22"/>
    </row>
    <row r="1120" spans="3:11" x14ac:dyDescent="0.25">
      <c r="C1120" s="21"/>
      <c r="F1120" s="21"/>
      <c r="J1120" s="21"/>
      <c r="K1120" s="22"/>
    </row>
    <row r="1121" spans="3:11" x14ac:dyDescent="0.25">
      <c r="C1121" s="21"/>
      <c r="F1121" s="21"/>
      <c r="J1121" s="21"/>
      <c r="K1121" s="22"/>
    </row>
    <row r="1122" spans="3:11" x14ac:dyDescent="0.25">
      <c r="C1122" s="21"/>
      <c r="F1122" s="21"/>
      <c r="J1122" s="21"/>
      <c r="K1122" s="22"/>
    </row>
    <row r="1123" spans="3:11" x14ac:dyDescent="0.25">
      <c r="C1123" s="21"/>
      <c r="F1123" s="21"/>
      <c r="J1123" s="21"/>
      <c r="K1123" s="22"/>
    </row>
    <row r="1124" spans="3:11" x14ac:dyDescent="0.25">
      <c r="C1124" s="21"/>
      <c r="F1124" s="21"/>
      <c r="J1124" s="21"/>
      <c r="K1124" s="22"/>
    </row>
    <row r="1125" spans="3:11" x14ac:dyDescent="0.25">
      <c r="C1125" s="21"/>
      <c r="F1125" s="21"/>
      <c r="J1125" s="21"/>
      <c r="K1125" s="22"/>
    </row>
    <row r="1126" spans="3:11" x14ac:dyDescent="0.25">
      <c r="C1126" s="21"/>
      <c r="F1126" s="21"/>
      <c r="J1126" s="21"/>
      <c r="K1126" s="22"/>
    </row>
    <row r="1127" spans="3:11" x14ac:dyDescent="0.25">
      <c r="C1127" s="21"/>
      <c r="F1127" s="21"/>
      <c r="J1127" s="21"/>
      <c r="K1127" s="22"/>
    </row>
    <row r="1128" spans="3:11" x14ac:dyDescent="0.25">
      <c r="C1128" s="21"/>
      <c r="F1128" s="21"/>
      <c r="J1128" s="21"/>
      <c r="K1128" s="22"/>
    </row>
    <row r="1129" spans="3:11" x14ac:dyDescent="0.25">
      <c r="C1129" s="21"/>
      <c r="F1129" s="21"/>
      <c r="J1129" s="21"/>
      <c r="K1129" s="22"/>
    </row>
    <row r="1130" spans="3:11" x14ac:dyDescent="0.25">
      <c r="C1130" s="21"/>
      <c r="F1130" s="21"/>
      <c r="J1130" s="21"/>
      <c r="K1130" s="22"/>
    </row>
    <row r="1131" spans="3:11" x14ac:dyDescent="0.25">
      <c r="C1131" s="21"/>
      <c r="F1131" s="21"/>
      <c r="J1131" s="21"/>
      <c r="K1131" s="22"/>
    </row>
    <row r="1132" spans="3:11" x14ac:dyDescent="0.25">
      <c r="C1132" s="21"/>
      <c r="F1132" s="21"/>
      <c r="J1132" s="21"/>
      <c r="K1132" s="22"/>
    </row>
    <row r="1133" spans="3:11" x14ac:dyDescent="0.25">
      <c r="C1133" s="21"/>
      <c r="F1133" s="21"/>
      <c r="J1133" s="21"/>
      <c r="K1133" s="22"/>
    </row>
    <row r="1134" spans="3:11" x14ac:dyDescent="0.25">
      <c r="C1134" s="21"/>
      <c r="F1134" s="21"/>
      <c r="J1134" s="21"/>
      <c r="K1134" s="22"/>
    </row>
    <row r="1135" spans="3:11" x14ac:dyDescent="0.25">
      <c r="C1135" s="21"/>
      <c r="F1135" s="21"/>
      <c r="J1135" s="21"/>
      <c r="K1135" s="22"/>
    </row>
    <row r="1136" spans="3:11" x14ac:dyDescent="0.25">
      <c r="C1136" s="21"/>
      <c r="F1136" s="21"/>
      <c r="J1136" s="21"/>
      <c r="K1136" s="22"/>
    </row>
    <row r="1137" spans="3:11" x14ac:dyDescent="0.25">
      <c r="C1137" s="21"/>
      <c r="F1137" s="21"/>
      <c r="J1137" s="21"/>
      <c r="K1137" s="22"/>
    </row>
    <row r="1138" spans="3:11" x14ac:dyDescent="0.25">
      <c r="C1138" s="21"/>
      <c r="F1138" s="21"/>
      <c r="J1138" s="21"/>
      <c r="K1138" s="22"/>
    </row>
    <row r="1139" spans="3:11" x14ac:dyDescent="0.25">
      <c r="C1139" s="21"/>
      <c r="F1139" s="21"/>
      <c r="J1139" s="21"/>
      <c r="K1139" s="22"/>
    </row>
    <row r="1140" spans="3:11" x14ac:dyDescent="0.25">
      <c r="C1140" s="21"/>
      <c r="F1140" s="21"/>
      <c r="J1140" s="21"/>
      <c r="K1140" s="22"/>
    </row>
    <row r="1141" spans="3:11" x14ac:dyDescent="0.25">
      <c r="C1141" s="21"/>
      <c r="F1141" s="21"/>
      <c r="J1141" s="21"/>
      <c r="K1141" s="22"/>
    </row>
    <row r="1142" spans="3:11" x14ac:dyDescent="0.25">
      <c r="C1142" s="21"/>
      <c r="F1142" s="21"/>
      <c r="J1142" s="21"/>
      <c r="K1142" s="22"/>
    </row>
    <row r="1143" spans="3:11" x14ac:dyDescent="0.25">
      <c r="C1143" s="21"/>
      <c r="F1143" s="21"/>
      <c r="J1143" s="21"/>
      <c r="K1143" s="22"/>
    </row>
    <row r="1144" spans="3:11" x14ac:dyDescent="0.25">
      <c r="C1144" s="21"/>
      <c r="F1144" s="21"/>
      <c r="J1144" s="21"/>
      <c r="K1144" s="22"/>
    </row>
    <row r="1145" spans="3:11" x14ac:dyDescent="0.25">
      <c r="C1145" s="21"/>
      <c r="F1145" s="21"/>
      <c r="J1145" s="21"/>
      <c r="K1145" s="22"/>
    </row>
    <row r="1146" spans="3:11" x14ac:dyDescent="0.25">
      <c r="C1146" s="21"/>
      <c r="F1146" s="21"/>
      <c r="J1146" s="21"/>
      <c r="K1146" s="22"/>
    </row>
    <row r="1147" spans="3:11" x14ac:dyDescent="0.25">
      <c r="C1147" s="21"/>
      <c r="F1147" s="21"/>
      <c r="J1147" s="21"/>
      <c r="K1147" s="22"/>
    </row>
    <row r="1148" spans="3:11" x14ac:dyDescent="0.25">
      <c r="C1148" s="21"/>
      <c r="F1148" s="21"/>
      <c r="J1148" s="21"/>
      <c r="K1148" s="22"/>
    </row>
    <row r="1149" spans="3:11" x14ac:dyDescent="0.25">
      <c r="C1149" s="21"/>
      <c r="F1149" s="21"/>
      <c r="J1149" s="21"/>
      <c r="K1149" s="22"/>
    </row>
    <row r="1150" spans="3:11" x14ac:dyDescent="0.25">
      <c r="C1150" s="21"/>
      <c r="F1150" s="21"/>
      <c r="J1150" s="21"/>
      <c r="K1150" s="22"/>
    </row>
    <row r="1151" spans="3:11" x14ac:dyDescent="0.25">
      <c r="C1151" s="21"/>
      <c r="F1151" s="21"/>
      <c r="J1151" s="21"/>
      <c r="K1151" s="22"/>
    </row>
    <row r="1152" spans="3:11" x14ac:dyDescent="0.25">
      <c r="C1152" s="21"/>
      <c r="F1152" s="21"/>
      <c r="J1152" s="21"/>
      <c r="K1152" s="22"/>
    </row>
    <row r="1153" spans="3:11" x14ac:dyDescent="0.25">
      <c r="C1153" s="21"/>
      <c r="F1153" s="21"/>
      <c r="J1153" s="21"/>
      <c r="K1153" s="22"/>
    </row>
    <row r="1154" spans="3:11" x14ac:dyDescent="0.25">
      <c r="C1154" s="21"/>
      <c r="F1154" s="21"/>
      <c r="J1154" s="21"/>
      <c r="K1154" s="22"/>
    </row>
    <row r="1155" spans="3:11" x14ac:dyDescent="0.25">
      <c r="C1155" s="21"/>
      <c r="F1155" s="21"/>
      <c r="J1155" s="21"/>
      <c r="K1155" s="22"/>
    </row>
    <row r="1156" spans="3:11" x14ac:dyDescent="0.25">
      <c r="C1156" s="21"/>
      <c r="F1156" s="21"/>
      <c r="J1156" s="21"/>
      <c r="K1156" s="22"/>
    </row>
    <row r="1157" spans="3:11" x14ac:dyDescent="0.25">
      <c r="C1157" s="21"/>
      <c r="F1157" s="21"/>
      <c r="J1157" s="21"/>
      <c r="K1157" s="22"/>
    </row>
    <row r="1158" spans="3:11" x14ac:dyDescent="0.25">
      <c r="C1158" s="21"/>
      <c r="F1158" s="21"/>
      <c r="J1158" s="21"/>
      <c r="K1158" s="22"/>
    </row>
    <row r="1159" spans="3:11" x14ac:dyDescent="0.25">
      <c r="C1159" s="21"/>
      <c r="F1159" s="21"/>
      <c r="J1159" s="21"/>
      <c r="K1159" s="22"/>
    </row>
    <row r="1160" spans="3:11" x14ac:dyDescent="0.25">
      <c r="C1160" s="21"/>
      <c r="F1160" s="21"/>
      <c r="J1160" s="21"/>
      <c r="K1160" s="22"/>
    </row>
    <row r="1161" spans="3:11" x14ac:dyDescent="0.25">
      <c r="C1161" s="21"/>
      <c r="F1161" s="21"/>
      <c r="J1161" s="21"/>
      <c r="K1161" s="22"/>
    </row>
    <row r="1162" spans="3:11" x14ac:dyDescent="0.25">
      <c r="C1162" s="21"/>
      <c r="F1162" s="21"/>
      <c r="J1162" s="21"/>
      <c r="K1162" s="22"/>
    </row>
    <row r="1163" spans="3:11" x14ac:dyDescent="0.25">
      <c r="C1163" s="21"/>
      <c r="F1163" s="21"/>
      <c r="J1163" s="21"/>
      <c r="K1163" s="22"/>
    </row>
    <row r="1164" spans="3:11" x14ac:dyDescent="0.25">
      <c r="C1164" s="21"/>
      <c r="F1164" s="21"/>
      <c r="J1164" s="21"/>
      <c r="K1164" s="22"/>
    </row>
    <row r="1165" spans="3:11" x14ac:dyDescent="0.25">
      <c r="C1165" s="21"/>
      <c r="F1165" s="21"/>
      <c r="J1165" s="21"/>
      <c r="K1165" s="22"/>
    </row>
    <row r="1166" spans="3:11" x14ac:dyDescent="0.25">
      <c r="C1166" s="21"/>
      <c r="F1166" s="21"/>
      <c r="J1166" s="21"/>
      <c r="K1166" s="22"/>
    </row>
    <row r="1167" spans="3:11" x14ac:dyDescent="0.25">
      <c r="C1167" s="21"/>
      <c r="F1167" s="21"/>
      <c r="J1167" s="21"/>
      <c r="K1167" s="22"/>
    </row>
    <row r="1168" spans="3:11" x14ac:dyDescent="0.25">
      <c r="C1168" s="21"/>
      <c r="F1168" s="21"/>
      <c r="J1168" s="21"/>
      <c r="K1168" s="22"/>
    </row>
    <row r="1169" spans="3:11" x14ac:dyDescent="0.25">
      <c r="C1169" s="21"/>
      <c r="F1169" s="21"/>
      <c r="J1169" s="21"/>
      <c r="K1169" s="22"/>
    </row>
    <row r="1170" spans="3:11" x14ac:dyDescent="0.25">
      <c r="C1170" s="21"/>
      <c r="F1170" s="21"/>
      <c r="J1170" s="21"/>
      <c r="K1170" s="22"/>
    </row>
    <row r="1171" spans="3:11" x14ac:dyDescent="0.25">
      <c r="C1171" s="21"/>
      <c r="F1171" s="21"/>
      <c r="J1171" s="21"/>
      <c r="K1171" s="22"/>
    </row>
    <row r="1172" spans="3:11" x14ac:dyDescent="0.25">
      <c r="C1172" s="21"/>
      <c r="F1172" s="21"/>
      <c r="J1172" s="21"/>
      <c r="K1172" s="22"/>
    </row>
    <row r="1173" spans="3:11" x14ac:dyDescent="0.25">
      <c r="C1173" s="21"/>
      <c r="F1173" s="21"/>
      <c r="J1173" s="21"/>
      <c r="K1173" s="22"/>
    </row>
    <row r="1174" spans="3:11" x14ac:dyDescent="0.25">
      <c r="C1174" s="21"/>
      <c r="F1174" s="21"/>
      <c r="J1174" s="21"/>
      <c r="K1174" s="22"/>
    </row>
    <row r="1175" spans="3:11" x14ac:dyDescent="0.25">
      <c r="C1175" s="21"/>
      <c r="F1175" s="21"/>
      <c r="J1175" s="21"/>
      <c r="K1175" s="22"/>
    </row>
    <row r="1176" spans="3:11" x14ac:dyDescent="0.25">
      <c r="C1176" s="21"/>
      <c r="F1176" s="21"/>
      <c r="J1176" s="21"/>
      <c r="K1176" s="22"/>
    </row>
    <row r="1177" spans="3:11" x14ac:dyDescent="0.25">
      <c r="C1177" s="21"/>
      <c r="F1177" s="21"/>
      <c r="J1177" s="21"/>
      <c r="K1177" s="22"/>
    </row>
    <row r="1178" spans="3:11" x14ac:dyDescent="0.25">
      <c r="C1178" s="21"/>
      <c r="F1178" s="21"/>
      <c r="J1178" s="21"/>
      <c r="K1178" s="22"/>
    </row>
    <row r="1179" spans="3:11" x14ac:dyDescent="0.25">
      <c r="C1179" s="21"/>
      <c r="F1179" s="21"/>
      <c r="J1179" s="21"/>
      <c r="K1179" s="22"/>
    </row>
    <row r="1180" spans="3:11" x14ac:dyDescent="0.25">
      <c r="C1180" s="21"/>
      <c r="F1180" s="21"/>
      <c r="J1180" s="21"/>
      <c r="K1180" s="22"/>
    </row>
    <row r="1181" spans="3:11" x14ac:dyDescent="0.25">
      <c r="C1181" s="21"/>
      <c r="F1181" s="21"/>
      <c r="J1181" s="21"/>
      <c r="K1181" s="22"/>
    </row>
    <row r="1182" spans="3:11" x14ac:dyDescent="0.25">
      <c r="C1182" s="21"/>
      <c r="F1182" s="21"/>
      <c r="J1182" s="21"/>
      <c r="K1182" s="22"/>
    </row>
    <row r="1183" spans="3:11" x14ac:dyDescent="0.25">
      <c r="C1183" s="21"/>
      <c r="F1183" s="21"/>
      <c r="J1183" s="21"/>
      <c r="K1183" s="22"/>
    </row>
    <row r="1184" spans="3:11" x14ac:dyDescent="0.25">
      <c r="C1184" s="21"/>
      <c r="F1184" s="21"/>
      <c r="J1184" s="21"/>
      <c r="K1184" s="22"/>
    </row>
    <row r="1185" spans="3:11" x14ac:dyDescent="0.25">
      <c r="C1185" s="21"/>
      <c r="F1185" s="21"/>
      <c r="J1185" s="21"/>
      <c r="K1185" s="22"/>
    </row>
    <row r="1186" spans="3:11" x14ac:dyDescent="0.25">
      <c r="C1186" s="21"/>
      <c r="F1186" s="21"/>
      <c r="J1186" s="21"/>
      <c r="K1186" s="22"/>
    </row>
    <row r="1187" spans="3:11" x14ac:dyDescent="0.25">
      <c r="C1187" s="21"/>
      <c r="F1187" s="21"/>
      <c r="J1187" s="21"/>
      <c r="K1187" s="22"/>
    </row>
    <row r="1188" spans="3:11" x14ac:dyDescent="0.25">
      <c r="C1188" s="21"/>
      <c r="F1188" s="21"/>
      <c r="J1188" s="21"/>
      <c r="K1188" s="22"/>
    </row>
    <row r="1189" spans="3:11" x14ac:dyDescent="0.25">
      <c r="C1189" s="21"/>
      <c r="F1189" s="21"/>
      <c r="J1189" s="21"/>
      <c r="K1189" s="22"/>
    </row>
    <row r="1190" spans="3:11" x14ac:dyDescent="0.25">
      <c r="C1190" s="21"/>
      <c r="F1190" s="21"/>
      <c r="J1190" s="21"/>
      <c r="K1190" s="22"/>
    </row>
    <row r="1191" spans="3:11" x14ac:dyDescent="0.25">
      <c r="C1191" s="21"/>
      <c r="F1191" s="21"/>
      <c r="J1191" s="21"/>
      <c r="K1191" s="22"/>
    </row>
    <row r="1192" spans="3:11" x14ac:dyDescent="0.25">
      <c r="C1192" s="21"/>
      <c r="F1192" s="21"/>
      <c r="J1192" s="21"/>
      <c r="K1192" s="22"/>
    </row>
    <row r="1193" spans="3:11" x14ac:dyDescent="0.25">
      <c r="C1193" s="21"/>
      <c r="F1193" s="21"/>
      <c r="J1193" s="21"/>
      <c r="K1193" s="22"/>
    </row>
    <row r="1194" spans="3:11" x14ac:dyDescent="0.25">
      <c r="C1194" s="21"/>
      <c r="F1194" s="21"/>
      <c r="J1194" s="21"/>
      <c r="K1194" s="22"/>
    </row>
    <row r="1195" spans="3:11" x14ac:dyDescent="0.25">
      <c r="C1195" s="21"/>
      <c r="F1195" s="21"/>
      <c r="J1195" s="21"/>
      <c r="K1195" s="22"/>
    </row>
    <row r="1196" spans="3:11" x14ac:dyDescent="0.25">
      <c r="C1196" s="21"/>
      <c r="F1196" s="21"/>
      <c r="J1196" s="21"/>
      <c r="K1196" s="22"/>
    </row>
    <row r="1197" spans="3:11" x14ac:dyDescent="0.25">
      <c r="C1197" s="21"/>
      <c r="F1197" s="21"/>
      <c r="J1197" s="21"/>
      <c r="K1197" s="22"/>
    </row>
    <row r="1198" spans="3:11" x14ac:dyDescent="0.25">
      <c r="C1198" s="21"/>
      <c r="F1198" s="21"/>
      <c r="J1198" s="21"/>
      <c r="K1198" s="22"/>
    </row>
    <row r="1199" spans="3:11" x14ac:dyDescent="0.25">
      <c r="C1199" s="21"/>
      <c r="F1199" s="21"/>
      <c r="J1199" s="21"/>
      <c r="K1199" s="22"/>
    </row>
    <row r="1200" spans="3:11" x14ac:dyDescent="0.25">
      <c r="C1200" s="21"/>
      <c r="F1200" s="21"/>
      <c r="J1200" s="21"/>
      <c r="K1200" s="22"/>
    </row>
    <row r="1201" spans="3:11" x14ac:dyDescent="0.25">
      <c r="C1201" s="21"/>
      <c r="F1201" s="21"/>
      <c r="J1201" s="21"/>
      <c r="K1201" s="22"/>
    </row>
    <row r="1202" spans="3:11" x14ac:dyDescent="0.25">
      <c r="C1202" s="21"/>
      <c r="F1202" s="21"/>
      <c r="J1202" s="21"/>
      <c r="K1202" s="22"/>
    </row>
    <row r="1203" spans="3:11" x14ac:dyDescent="0.25">
      <c r="C1203" s="21"/>
      <c r="F1203" s="21"/>
      <c r="J1203" s="21"/>
      <c r="K1203" s="22"/>
    </row>
    <row r="1204" spans="3:11" x14ac:dyDescent="0.25">
      <c r="C1204" s="21"/>
      <c r="F1204" s="21"/>
      <c r="J1204" s="21"/>
      <c r="K1204" s="22"/>
    </row>
    <row r="1205" spans="3:11" x14ac:dyDescent="0.25">
      <c r="C1205" s="21"/>
      <c r="F1205" s="21"/>
      <c r="J1205" s="21"/>
      <c r="K1205" s="22"/>
    </row>
    <row r="1206" spans="3:11" x14ac:dyDescent="0.25">
      <c r="C1206" s="21"/>
      <c r="F1206" s="21"/>
      <c r="J1206" s="21"/>
      <c r="K1206" s="22"/>
    </row>
    <row r="1207" spans="3:11" x14ac:dyDescent="0.25">
      <c r="C1207" s="21"/>
      <c r="F1207" s="21"/>
      <c r="J1207" s="21"/>
      <c r="K1207" s="22"/>
    </row>
    <row r="1208" spans="3:11" x14ac:dyDescent="0.25">
      <c r="C1208" s="21"/>
      <c r="F1208" s="21"/>
      <c r="J1208" s="21"/>
      <c r="K1208" s="22"/>
    </row>
    <row r="1209" spans="3:11" x14ac:dyDescent="0.25">
      <c r="C1209" s="21"/>
      <c r="F1209" s="21"/>
      <c r="J1209" s="21"/>
      <c r="K1209" s="22"/>
    </row>
    <row r="1210" spans="3:11" x14ac:dyDescent="0.25">
      <c r="C1210" s="21"/>
      <c r="F1210" s="21"/>
      <c r="J1210" s="21"/>
      <c r="K1210" s="22"/>
    </row>
    <row r="1211" spans="3:11" x14ac:dyDescent="0.25">
      <c r="C1211" s="21"/>
      <c r="F1211" s="21"/>
      <c r="J1211" s="21"/>
      <c r="K1211" s="22"/>
    </row>
    <row r="1212" spans="3:11" x14ac:dyDescent="0.25">
      <c r="C1212" s="21"/>
      <c r="F1212" s="21"/>
      <c r="J1212" s="21"/>
      <c r="K1212" s="22"/>
    </row>
    <row r="1213" spans="3:11" x14ac:dyDescent="0.25">
      <c r="C1213" s="21"/>
      <c r="F1213" s="21"/>
      <c r="J1213" s="21"/>
      <c r="K1213" s="22"/>
    </row>
    <row r="1214" spans="3:11" x14ac:dyDescent="0.25">
      <c r="C1214" s="21"/>
      <c r="F1214" s="21"/>
      <c r="J1214" s="21"/>
      <c r="K1214" s="22"/>
    </row>
    <row r="1215" spans="3:11" x14ac:dyDescent="0.25">
      <c r="C1215" s="21"/>
      <c r="F1215" s="21"/>
      <c r="J1215" s="21"/>
      <c r="K1215" s="22"/>
    </row>
    <row r="1216" spans="3:11" x14ac:dyDescent="0.25">
      <c r="C1216" s="21"/>
      <c r="F1216" s="21"/>
      <c r="J1216" s="21"/>
      <c r="K1216" s="22"/>
    </row>
    <row r="1217" spans="3:11" x14ac:dyDescent="0.25">
      <c r="C1217" s="21"/>
      <c r="F1217" s="21"/>
      <c r="J1217" s="21"/>
      <c r="K1217" s="22"/>
    </row>
    <row r="1218" spans="3:11" x14ac:dyDescent="0.25">
      <c r="C1218" s="21"/>
      <c r="F1218" s="21"/>
      <c r="J1218" s="21"/>
      <c r="K1218" s="22"/>
    </row>
    <row r="1219" spans="3:11" x14ac:dyDescent="0.25">
      <c r="C1219" s="21"/>
      <c r="F1219" s="21"/>
      <c r="J1219" s="21"/>
      <c r="K1219" s="22"/>
    </row>
    <row r="1220" spans="3:11" x14ac:dyDescent="0.25">
      <c r="C1220" s="21"/>
      <c r="F1220" s="21"/>
      <c r="J1220" s="21"/>
      <c r="K1220" s="22"/>
    </row>
    <row r="1221" spans="3:11" x14ac:dyDescent="0.25">
      <c r="C1221" s="21"/>
      <c r="F1221" s="21"/>
      <c r="J1221" s="21"/>
      <c r="K1221" s="22"/>
    </row>
    <row r="1222" spans="3:11" x14ac:dyDescent="0.25">
      <c r="C1222" s="21"/>
      <c r="F1222" s="21"/>
      <c r="J1222" s="21"/>
      <c r="K1222" s="22"/>
    </row>
    <row r="1223" spans="3:11" x14ac:dyDescent="0.25">
      <c r="C1223" s="21"/>
      <c r="F1223" s="21"/>
      <c r="J1223" s="21"/>
      <c r="K1223" s="22"/>
    </row>
    <row r="1224" spans="3:11" x14ac:dyDescent="0.25">
      <c r="C1224" s="21"/>
      <c r="F1224" s="21"/>
      <c r="J1224" s="21"/>
      <c r="K1224" s="22"/>
    </row>
    <row r="1225" spans="3:11" x14ac:dyDescent="0.25">
      <c r="C1225" s="21"/>
      <c r="F1225" s="21"/>
      <c r="J1225" s="21"/>
      <c r="K1225" s="22"/>
    </row>
    <row r="1226" spans="3:11" x14ac:dyDescent="0.25">
      <c r="C1226" s="21"/>
      <c r="F1226" s="21"/>
      <c r="J1226" s="21"/>
      <c r="K1226" s="22"/>
    </row>
    <row r="1227" spans="3:11" x14ac:dyDescent="0.25">
      <c r="C1227" s="21"/>
      <c r="F1227" s="21"/>
      <c r="J1227" s="21"/>
      <c r="K1227" s="22"/>
    </row>
    <row r="1228" spans="3:11" x14ac:dyDescent="0.25">
      <c r="C1228" s="21"/>
      <c r="F1228" s="21"/>
      <c r="J1228" s="21"/>
      <c r="K1228" s="22"/>
    </row>
    <row r="1229" spans="3:11" x14ac:dyDescent="0.25">
      <c r="C1229" s="21"/>
      <c r="F1229" s="21"/>
      <c r="J1229" s="21"/>
      <c r="K1229" s="22"/>
    </row>
    <row r="1230" spans="3:11" x14ac:dyDescent="0.25">
      <c r="C1230" s="21"/>
      <c r="F1230" s="21"/>
      <c r="J1230" s="21"/>
      <c r="K1230" s="22"/>
    </row>
    <row r="1231" spans="3:11" x14ac:dyDescent="0.25">
      <c r="C1231" s="21"/>
      <c r="F1231" s="21"/>
      <c r="J1231" s="21"/>
      <c r="K1231" s="22"/>
    </row>
    <row r="1232" spans="3:11" x14ac:dyDescent="0.25">
      <c r="C1232" s="21"/>
      <c r="F1232" s="21"/>
      <c r="J1232" s="21"/>
      <c r="K1232" s="22"/>
    </row>
    <row r="1233" spans="3:11" x14ac:dyDescent="0.25">
      <c r="C1233" s="21"/>
      <c r="F1233" s="21"/>
      <c r="J1233" s="21"/>
      <c r="K1233" s="22"/>
    </row>
    <row r="1234" spans="3:11" x14ac:dyDescent="0.25">
      <c r="C1234" s="21"/>
      <c r="F1234" s="21"/>
      <c r="J1234" s="21"/>
      <c r="K1234" s="22"/>
    </row>
    <row r="1235" spans="3:11" x14ac:dyDescent="0.25">
      <c r="C1235" s="21"/>
      <c r="F1235" s="21"/>
      <c r="J1235" s="21"/>
      <c r="K1235" s="22"/>
    </row>
    <row r="1236" spans="3:11" x14ac:dyDescent="0.25">
      <c r="C1236" s="21"/>
      <c r="F1236" s="21"/>
      <c r="J1236" s="21"/>
      <c r="K1236" s="22"/>
    </row>
    <row r="1237" spans="3:11" x14ac:dyDescent="0.25">
      <c r="C1237" s="21"/>
      <c r="F1237" s="21"/>
      <c r="J1237" s="21"/>
      <c r="K1237" s="22"/>
    </row>
    <row r="1238" spans="3:11" x14ac:dyDescent="0.25">
      <c r="C1238" s="21"/>
      <c r="F1238" s="21"/>
      <c r="J1238" s="21"/>
      <c r="K1238" s="22"/>
    </row>
    <row r="1239" spans="3:11" x14ac:dyDescent="0.25">
      <c r="C1239" s="21"/>
      <c r="F1239" s="21"/>
      <c r="J1239" s="21"/>
      <c r="K1239" s="22"/>
    </row>
    <row r="1240" spans="3:11" x14ac:dyDescent="0.25">
      <c r="C1240" s="21"/>
      <c r="F1240" s="21"/>
      <c r="J1240" s="21"/>
      <c r="K1240" s="22"/>
    </row>
    <row r="1241" spans="3:11" x14ac:dyDescent="0.25">
      <c r="C1241" s="21"/>
      <c r="F1241" s="21"/>
      <c r="J1241" s="21"/>
      <c r="K1241" s="22"/>
    </row>
    <row r="1242" spans="3:11" x14ac:dyDescent="0.25">
      <c r="C1242" s="21"/>
      <c r="F1242" s="21"/>
      <c r="J1242" s="21"/>
      <c r="K1242" s="22"/>
    </row>
    <row r="1243" spans="3:11" x14ac:dyDescent="0.25">
      <c r="C1243" s="21"/>
      <c r="F1243" s="21"/>
      <c r="J1243" s="21"/>
      <c r="K1243" s="22"/>
    </row>
    <row r="1244" spans="3:11" x14ac:dyDescent="0.25">
      <c r="C1244" s="21"/>
      <c r="F1244" s="21"/>
      <c r="J1244" s="21"/>
      <c r="K1244" s="22"/>
    </row>
    <row r="1245" spans="3:11" x14ac:dyDescent="0.25">
      <c r="C1245" s="21"/>
      <c r="F1245" s="21"/>
      <c r="J1245" s="21"/>
      <c r="K1245" s="22"/>
    </row>
    <row r="1246" spans="3:11" x14ac:dyDescent="0.25">
      <c r="C1246" s="21"/>
      <c r="F1246" s="21"/>
      <c r="J1246" s="21"/>
      <c r="K1246" s="22"/>
    </row>
    <row r="1247" spans="3:11" x14ac:dyDescent="0.25">
      <c r="C1247" s="21"/>
      <c r="F1247" s="21"/>
      <c r="J1247" s="21"/>
      <c r="K1247" s="22"/>
    </row>
    <row r="1248" spans="3:11" x14ac:dyDescent="0.25">
      <c r="C1248" s="21"/>
      <c r="F1248" s="21"/>
      <c r="J1248" s="21"/>
      <c r="K1248" s="22"/>
    </row>
    <row r="1249" spans="3:11" x14ac:dyDescent="0.25">
      <c r="C1249" s="21"/>
      <c r="F1249" s="21"/>
      <c r="J1249" s="21"/>
      <c r="K1249" s="22"/>
    </row>
    <row r="1250" spans="3:11" x14ac:dyDescent="0.25">
      <c r="C1250" s="21"/>
      <c r="F1250" s="21"/>
      <c r="J1250" s="21"/>
      <c r="K1250" s="22"/>
    </row>
    <row r="1251" spans="3:11" x14ac:dyDescent="0.25">
      <c r="C1251" s="21"/>
      <c r="F1251" s="21"/>
      <c r="J1251" s="21"/>
      <c r="K1251" s="22"/>
    </row>
    <row r="1252" spans="3:11" x14ac:dyDescent="0.25">
      <c r="C1252" s="21"/>
      <c r="F1252" s="21"/>
      <c r="J1252" s="21"/>
      <c r="K1252" s="22"/>
    </row>
    <row r="1253" spans="3:11" x14ac:dyDescent="0.25">
      <c r="C1253" s="21"/>
      <c r="F1253" s="21"/>
      <c r="J1253" s="21"/>
      <c r="K1253" s="22"/>
    </row>
    <row r="1254" spans="3:11" x14ac:dyDescent="0.25">
      <c r="C1254" s="21"/>
      <c r="F1254" s="21"/>
      <c r="J1254" s="21"/>
      <c r="K1254" s="22"/>
    </row>
    <row r="1255" spans="3:11" x14ac:dyDescent="0.25">
      <c r="C1255" s="21"/>
      <c r="F1255" s="21"/>
      <c r="J1255" s="21"/>
      <c r="K1255" s="22"/>
    </row>
    <row r="1256" spans="3:11" x14ac:dyDescent="0.25">
      <c r="C1256" s="21"/>
      <c r="F1256" s="21"/>
      <c r="J1256" s="21"/>
      <c r="K1256" s="22"/>
    </row>
    <row r="1257" spans="3:11" x14ac:dyDescent="0.25">
      <c r="C1257" s="21"/>
      <c r="F1257" s="21"/>
      <c r="J1257" s="21"/>
      <c r="K1257" s="22"/>
    </row>
    <row r="1258" spans="3:11" x14ac:dyDescent="0.25">
      <c r="C1258" s="21"/>
      <c r="F1258" s="21"/>
      <c r="J1258" s="21"/>
      <c r="K1258" s="22"/>
    </row>
    <row r="1259" spans="3:11" x14ac:dyDescent="0.25">
      <c r="C1259" s="21"/>
      <c r="F1259" s="21"/>
      <c r="J1259" s="21"/>
      <c r="K1259" s="22"/>
    </row>
    <row r="1260" spans="3:11" x14ac:dyDescent="0.25">
      <c r="C1260" s="21"/>
      <c r="F1260" s="21"/>
      <c r="J1260" s="21"/>
      <c r="K1260" s="22"/>
    </row>
    <row r="1261" spans="3:11" x14ac:dyDescent="0.25">
      <c r="C1261" s="21"/>
      <c r="F1261" s="21"/>
      <c r="J1261" s="21"/>
      <c r="K1261" s="22"/>
    </row>
    <row r="1262" spans="3:11" x14ac:dyDescent="0.25">
      <c r="C1262" s="21"/>
      <c r="F1262" s="21"/>
      <c r="J1262" s="21"/>
      <c r="K1262" s="22"/>
    </row>
    <row r="1263" spans="3:11" x14ac:dyDescent="0.25">
      <c r="C1263" s="21"/>
      <c r="F1263" s="21"/>
      <c r="J1263" s="21"/>
      <c r="K1263" s="22"/>
    </row>
    <row r="1264" spans="3:11" x14ac:dyDescent="0.25">
      <c r="C1264" s="21"/>
      <c r="F1264" s="21"/>
      <c r="J1264" s="21"/>
      <c r="K1264" s="22"/>
    </row>
    <row r="1265" spans="3:11" x14ac:dyDescent="0.25">
      <c r="C1265" s="21"/>
      <c r="F1265" s="21"/>
      <c r="J1265" s="21"/>
      <c r="K1265" s="22"/>
    </row>
    <row r="1266" spans="3:11" x14ac:dyDescent="0.25">
      <c r="C1266" s="21"/>
      <c r="F1266" s="21"/>
      <c r="J1266" s="21"/>
      <c r="K1266" s="22"/>
    </row>
    <row r="1267" spans="3:11" x14ac:dyDescent="0.25">
      <c r="C1267" s="21"/>
      <c r="F1267" s="21"/>
      <c r="J1267" s="21"/>
      <c r="K1267" s="22"/>
    </row>
    <row r="1268" spans="3:11" x14ac:dyDescent="0.25">
      <c r="C1268" s="21"/>
      <c r="F1268" s="21"/>
      <c r="J1268" s="21"/>
      <c r="K1268" s="22"/>
    </row>
    <row r="1269" spans="3:11" x14ac:dyDescent="0.25">
      <c r="C1269" s="21"/>
      <c r="F1269" s="21"/>
      <c r="J1269" s="21"/>
      <c r="K1269" s="22"/>
    </row>
    <row r="1270" spans="3:11" x14ac:dyDescent="0.25">
      <c r="C1270" s="21"/>
      <c r="F1270" s="21"/>
      <c r="J1270" s="21"/>
      <c r="K1270" s="22"/>
    </row>
    <row r="1271" spans="3:11" x14ac:dyDescent="0.25">
      <c r="C1271" s="21"/>
      <c r="F1271" s="21"/>
      <c r="J1271" s="21"/>
      <c r="K1271" s="22"/>
    </row>
    <row r="1272" spans="3:11" x14ac:dyDescent="0.25">
      <c r="C1272" s="21"/>
      <c r="F1272" s="21"/>
      <c r="J1272" s="21"/>
      <c r="K1272" s="22"/>
    </row>
    <row r="1273" spans="3:11" x14ac:dyDescent="0.25">
      <c r="C1273" s="21"/>
      <c r="F1273" s="21"/>
      <c r="J1273" s="21"/>
      <c r="K1273" s="22"/>
    </row>
    <row r="1274" spans="3:11" x14ac:dyDescent="0.25">
      <c r="C1274" s="21"/>
      <c r="F1274" s="21"/>
      <c r="J1274" s="21"/>
      <c r="K1274" s="22"/>
    </row>
    <row r="1275" spans="3:11" x14ac:dyDescent="0.25">
      <c r="C1275" s="21"/>
      <c r="F1275" s="21"/>
      <c r="J1275" s="21"/>
      <c r="K1275" s="22"/>
    </row>
    <row r="1276" spans="3:11" x14ac:dyDescent="0.25">
      <c r="C1276" s="21"/>
      <c r="F1276" s="21"/>
      <c r="J1276" s="21"/>
      <c r="K1276" s="22"/>
    </row>
    <row r="1277" spans="3:11" x14ac:dyDescent="0.25">
      <c r="C1277" s="21"/>
      <c r="F1277" s="21"/>
      <c r="J1277" s="21"/>
      <c r="K1277" s="22"/>
    </row>
    <row r="1278" spans="3:11" x14ac:dyDescent="0.25">
      <c r="C1278" s="21"/>
      <c r="F1278" s="21"/>
      <c r="J1278" s="21"/>
      <c r="K1278" s="22"/>
    </row>
    <row r="1279" spans="3:11" x14ac:dyDescent="0.25">
      <c r="C1279" s="21"/>
      <c r="F1279" s="21"/>
      <c r="J1279" s="21"/>
      <c r="K1279" s="22"/>
    </row>
    <row r="1280" spans="3:11" x14ac:dyDescent="0.25">
      <c r="C1280" s="21"/>
      <c r="F1280" s="21"/>
      <c r="J1280" s="21"/>
      <c r="K1280" s="22"/>
    </row>
    <row r="1281" spans="3:11" x14ac:dyDescent="0.25">
      <c r="C1281" s="21"/>
      <c r="F1281" s="21"/>
      <c r="J1281" s="21"/>
      <c r="K1281" s="22"/>
    </row>
    <row r="1282" spans="3:11" x14ac:dyDescent="0.25">
      <c r="C1282" s="21"/>
      <c r="F1282" s="21"/>
      <c r="J1282" s="21"/>
      <c r="K1282" s="22"/>
    </row>
    <row r="1283" spans="3:11" x14ac:dyDescent="0.25">
      <c r="C1283" s="21"/>
      <c r="F1283" s="21"/>
      <c r="J1283" s="21"/>
      <c r="K1283" s="22"/>
    </row>
    <row r="1284" spans="3:11" x14ac:dyDescent="0.25">
      <c r="C1284" s="21"/>
      <c r="F1284" s="21"/>
      <c r="J1284" s="21"/>
      <c r="K1284" s="22"/>
    </row>
    <row r="1285" spans="3:11" x14ac:dyDescent="0.25">
      <c r="C1285" s="21"/>
      <c r="F1285" s="21"/>
      <c r="J1285" s="21"/>
      <c r="K1285" s="22"/>
    </row>
    <row r="1286" spans="3:11" x14ac:dyDescent="0.25">
      <c r="C1286" s="21"/>
      <c r="F1286" s="21"/>
      <c r="J1286" s="21"/>
      <c r="K1286" s="22"/>
    </row>
    <row r="1287" spans="3:11" x14ac:dyDescent="0.25">
      <c r="C1287" s="21"/>
      <c r="F1287" s="21"/>
      <c r="J1287" s="21"/>
      <c r="K1287" s="22"/>
    </row>
    <row r="1288" spans="3:11" x14ac:dyDescent="0.25">
      <c r="C1288" s="21"/>
      <c r="F1288" s="21"/>
      <c r="J1288" s="21"/>
      <c r="K1288" s="22"/>
    </row>
    <row r="1289" spans="3:11" x14ac:dyDescent="0.25">
      <c r="C1289" s="21"/>
      <c r="F1289" s="21"/>
      <c r="J1289" s="21"/>
      <c r="K1289" s="22"/>
    </row>
    <row r="1290" spans="3:11" x14ac:dyDescent="0.25">
      <c r="C1290" s="21"/>
      <c r="F1290" s="21"/>
      <c r="J1290" s="21"/>
      <c r="K1290" s="22"/>
    </row>
    <row r="1291" spans="3:11" x14ac:dyDescent="0.25">
      <c r="C1291" s="21"/>
      <c r="F1291" s="21"/>
      <c r="J1291" s="21"/>
      <c r="K1291" s="22"/>
    </row>
    <row r="1292" spans="3:11" x14ac:dyDescent="0.25">
      <c r="C1292" s="21"/>
      <c r="F1292" s="21"/>
      <c r="J1292" s="21"/>
      <c r="K1292" s="22"/>
    </row>
    <row r="1293" spans="3:11" x14ac:dyDescent="0.25">
      <c r="C1293" s="21"/>
      <c r="F1293" s="21"/>
      <c r="J1293" s="21"/>
      <c r="K1293" s="22"/>
    </row>
    <row r="1294" spans="3:11" x14ac:dyDescent="0.25">
      <c r="C1294" s="21"/>
      <c r="F1294" s="21"/>
      <c r="J1294" s="21"/>
      <c r="K1294" s="22"/>
    </row>
    <row r="1295" spans="3:11" x14ac:dyDescent="0.25">
      <c r="C1295" s="21"/>
      <c r="F1295" s="21"/>
      <c r="J1295" s="21"/>
      <c r="K1295" s="22"/>
    </row>
    <row r="1296" spans="3:11" x14ac:dyDescent="0.25">
      <c r="C1296" s="21"/>
      <c r="F1296" s="21"/>
      <c r="J1296" s="21"/>
      <c r="K1296" s="22"/>
    </row>
    <row r="1297" spans="3:11" x14ac:dyDescent="0.25">
      <c r="C1297" s="21"/>
      <c r="F1297" s="21"/>
      <c r="J1297" s="21"/>
      <c r="K1297" s="22"/>
    </row>
    <row r="1298" spans="3:11" x14ac:dyDescent="0.25">
      <c r="C1298" s="21"/>
      <c r="F1298" s="21"/>
      <c r="J1298" s="21"/>
      <c r="K1298" s="22"/>
    </row>
    <row r="1299" spans="3:11" x14ac:dyDescent="0.25">
      <c r="C1299" s="21"/>
      <c r="F1299" s="21"/>
      <c r="J1299" s="21"/>
      <c r="K1299" s="22"/>
    </row>
    <row r="1300" spans="3:11" x14ac:dyDescent="0.25">
      <c r="C1300" s="21"/>
      <c r="F1300" s="21"/>
      <c r="J1300" s="21"/>
      <c r="K1300" s="22"/>
    </row>
    <row r="1301" spans="3:11" x14ac:dyDescent="0.25">
      <c r="C1301" s="21"/>
      <c r="F1301" s="21"/>
      <c r="J1301" s="21"/>
      <c r="K1301" s="22"/>
    </row>
    <row r="1302" spans="3:11" x14ac:dyDescent="0.25">
      <c r="C1302" s="21"/>
      <c r="F1302" s="21"/>
      <c r="J1302" s="21"/>
      <c r="K1302" s="22"/>
    </row>
    <row r="1303" spans="3:11" x14ac:dyDescent="0.25">
      <c r="C1303" s="21"/>
      <c r="F1303" s="21"/>
      <c r="J1303" s="21"/>
      <c r="K1303" s="22"/>
    </row>
    <row r="1304" spans="3:11" x14ac:dyDescent="0.25">
      <c r="C1304" s="21"/>
      <c r="F1304" s="21"/>
      <c r="J1304" s="21"/>
      <c r="K1304" s="22"/>
    </row>
    <row r="1305" spans="3:11" x14ac:dyDescent="0.25">
      <c r="C1305" s="21"/>
      <c r="F1305" s="21"/>
      <c r="J1305" s="21"/>
      <c r="K1305" s="22"/>
    </row>
    <row r="1306" spans="3:11" x14ac:dyDescent="0.25">
      <c r="C1306" s="21"/>
      <c r="F1306" s="21"/>
      <c r="J1306" s="21"/>
      <c r="K1306" s="22"/>
    </row>
    <row r="1307" spans="3:11" x14ac:dyDescent="0.25">
      <c r="C1307" s="21"/>
      <c r="F1307" s="21"/>
      <c r="J1307" s="21"/>
      <c r="K1307" s="22"/>
    </row>
    <row r="1308" spans="3:11" x14ac:dyDescent="0.25">
      <c r="C1308" s="21"/>
      <c r="F1308" s="21"/>
      <c r="J1308" s="21"/>
      <c r="K1308" s="22"/>
    </row>
    <row r="1309" spans="3:11" x14ac:dyDescent="0.25">
      <c r="C1309" s="21"/>
      <c r="F1309" s="21"/>
      <c r="J1309" s="21"/>
      <c r="K1309" s="22"/>
    </row>
    <row r="1310" spans="3:11" x14ac:dyDescent="0.25">
      <c r="C1310" s="21"/>
      <c r="F1310" s="21"/>
      <c r="J1310" s="21"/>
      <c r="K1310" s="22"/>
    </row>
    <row r="1311" spans="3:11" x14ac:dyDescent="0.25">
      <c r="C1311" s="21"/>
      <c r="F1311" s="21"/>
      <c r="J1311" s="21"/>
      <c r="K1311" s="22"/>
    </row>
    <row r="1312" spans="3:11" x14ac:dyDescent="0.25">
      <c r="C1312" s="21"/>
      <c r="F1312" s="21"/>
      <c r="J1312" s="21"/>
      <c r="K1312" s="22"/>
    </row>
    <row r="1313" spans="3:11" x14ac:dyDescent="0.25">
      <c r="C1313" s="21"/>
      <c r="F1313" s="21"/>
      <c r="J1313" s="21"/>
      <c r="K1313" s="22"/>
    </row>
    <row r="1314" spans="3:11" x14ac:dyDescent="0.25">
      <c r="C1314" s="21"/>
      <c r="F1314" s="21"/>
      <c r="J1314" s="21"/>
      <c r="K1314" s="22"/>
    </row>
    <row r="1315" spans="3:11" x14ac:dyDescent="0.25">
      <c r="C1315" s="21"/>
      <c r="F1315" s="21"/>
      <c r="J1315" s="21"/>
      <c r="K1315" s="22"/>
    </row>
    <row r="1316" spans="3:11" x14ac:dyDescent="0.25">
      <c r="C1316" s="21"/>
      <c r="F1316" s="21"/>
      <c r="J1316" s="21"/>
      <c r="K1316" s="22"/>
    </row>
    <row r="1317" spans="3:11" x14ac:dyDescent="0.25">
      <c r="C1317" s="21"/>
      <c r="F1317" s="21"/>
      <c r="J1317" s="21"/>
      <c r="K1317" s="22"/>
    </row>
    <row r="1318" spans="3:11" x14ac:dyDescent="0.25">
      <c r="C1318" s="21"/>
      <c r="F1318" s="21"/>
      <c r="J1318" s="21"/>
      <c r="K1318" s="22"/>
    </row>
    <row r="1319" spans="3:11" x14ac:dyDescent="0.25">
      <c r="C1319" s="21"/>
      <c r="F1319" s="21"/>
      <c r="J1319" s="21"/>
      <c r="K1319" s="22"/>
    </row>
    <row r="1320" spans="3:11" x14ac:dyDescent="0.25">
      <c r="C1320" s="21"/>
      <c r="F1320" s="21"/>
      <c r="J1320" s="21"/>
      <c r="K1320" s="22"/>
    </row>
    <row r="1321" spans="3:11" x14ac:dyDescent="0.25">
      <c r="C1321" s="21"/>
      <c r="F1321" s="21"/>
      <c r="J1321" s="21"/>
      <c r="K1321" s="22"/>
    </row>
    <row r="1322" spans="3:11" x14ac:dyDescent="0.25">
      <c r="C1322" s="21"/>
      <c r="F1322" s="21"/>
      <c r="J1322" s="21"/>
      <c r="K1322" s="22"/>
    </row>
    <row r="1323" spans="3:11" x14ac:dyDescent="0.25">
      <c r="C1323" s="21"/>
      <c r="F1323" s="21"/>
      <c r="J1323" s="21"/>
      <c r="K1323" s="22"/>
    </row>
    <row r="1324" spans="3:11" x14ac:dyDescent="0.25">
      <c r="C1324" s="21"/>
      <c r="F1324" s="21"/>
      <c r="J1324" s="21"/>
      <c r="K1324" s="22"/>
    </row>
    <row r="1325" spans="3:11" x14ac:dyDescent="0.25">
      <c r="C1325" s="21"/>
      <c r="F1325" s="21"/>
      <c r="J1325" s="21"/>
      <c r="K1325" s="22"/>
    </row>
    <row r="1326" spans="3:11" x14ac:dyDescent="0.25">
      <c r="C1326" s="21"/>
      <c r="F1326" s="21"/>
      <c r="J1326" s="21"/>
      <c r="K1326" s="22"/>
    </row>
    <row r="1327" spans="3:11" x14ac:dyDescent="0.25">
      <c r="C1327" s="21"/>
      <c r="F1327" s="21"/>
      <c r="J1327" s="21"/>
      <c r="K1327" s="22"/>
    </row>
    <row r="1328" spans="3:11" x14ac:dyDescent="0.25">
      <c r="C1328" s="21"/>
      <c r="F1328" s="21"/>
      <c r="J1328" s="21"/>
      <c r="K1328" s="22"/>
    </row>
    <row r="1329" spans="3:11" x14ac:dyDescent="0.25">
      <c r="C1329" s="21"/>
      <c r="F1329" s="21"/>
      <c r="J1329" s="21"/>
      <c r="K1329" s="22"/>
    </row>
    <row r="1330" spans="3:11" x14ac:dyDescent="0.25">
      <c r="C1330" s="21"/>
      <c r="F1330" s="21"/>
      <c r="J1330" s="21"/>
      <c r="K1330" s="22"/>
    </row>
    <row r="1331" spans="3:11" x14ac:dyDescent="0.25">
      <c r="C1331" s="21"/>
      <c r="F1331" s="21"/>
      <c r="J1331" s="21"/>
      <c r="K1331" s="22"/>
    </row>
    <row r="1332" spans="3:11" x14ac:dyDescent="0.25">
      <c r="C1332" s="21"/>
      <c r="F1332" s="21"/>
      <c r="J1332" s="21"/>
      <c r="K1332" s="22"/>
    </row>
    <row r="1333" spans="3:11" x14ac:dyDescent="0.25">
      <c r="C1333" s="21"/>
      <c r="F1333" s="21"/>
      <c r="J1333" s="21"/>
      <c r="K1333" s="22"/>
    </row>
    <row r="1334" spans="3:11" x14ac:dyDescent="0.25">
      <c r="C1334" s="21"/>
      <c r="F1334" s="21"/>
      <c r="J1334" s="21"/>
      <c r="K1334" s="22"/>
    </row>
    <row r="1335" spans="3:11" x14ac:dyDescent="0.25">
      <c r="C1335" s="21"/>
      <c r="F1335" s="21"/>
      <c r="J1335" s="21"/>
      <c r="K1335" s="22"/>
    </row>
    <row r="1336" spans="3:11" x14ac:dyDescent="0.25">
      <c r="C1336" s="21"/>
      <c r="F1336" s="21"/>
      <c r="J1336" s="21"/>
      <c r="K1336" s="22"/>
    </row>
    <row r="1337" spans="3:11" x14ac:dyDescent="0.25">
      <c r="C1337" s="21"/>
      <c r="F1337" s="21"/>
      <c r="J1337" s="21"/>
      <c r="K1337" s="22"/>
    </row>
    <row r="1338" spans="3:11" x14ac:dyDescent="0.25">
      <c r="C1338" s="21"/>
      <c r="F1338" s="21"/>
      <c r="J1338" s="21"/>
      <c r="K1338" s="22"/>
    </row>
    <row r="1339" spans="3:11" x14ac:dyDescent="0.25">
      <c r="C1339" s="21"/>
      <c r="F1339" s="21"/>
      <c r="J1339" s="21"/>
      <c r="K1339" s="22"/>
    </row>
    <row r="1340" spans="3:11" x14ac:dyDescent="0.25">
      <c r="C1340" s="21"/>
      <c r="F1340" s="21"/>
      <c r="J1340" s="21"/>
      <c r="K1340" s="22"/>
    </row>
    <row r="1341" spans="3:11" x14ac:dyDescent="0.25">
      <c r="C1341" s="21"/>
      <c r="F1341" s="21"/>
      <c r="J1341" s="21"/>
      <c r="K1341" s="22"/>
    </row>
    <row r="1342" spans="3:11" x14ac:dyDescent="0.25">
      <c r="C1342" s="21"/>
      <c r="F1342" s="21"/>
      <c r="J1342" s="21"/>
      <c r="K1342" s="22"/>
    </row>
    <row r="1343" spans="3:11" x14ac:dyDescent="0.25">
      <c r="C1343" s="21"/>
      <c r="F1343" s="21"/>
      <c r="J1343" s="21"/>
      <c r="K1343" s="22"/>
    </row>
    <row r="1344" spans="3:11" x14ac:dyDescent="0.25">
      <c r="C1344" s="21"/>
      <c r="F1344" s="21"/>
      <c r="J1344" s="21"/>
      <c r="K1344" s="22"/>
    </row>
    <row r="1345" spans="3:11" x14ac:dyDescent="0.25">
      <c r="C1345" s="21"/>
      <c r="F1345" s="21"/>
      <c r="J1345" s="21"/>
      <c r="K1345" s="22"/>
    </row>
    <row r="1346" spans="3:11" x14ac:dyDescent="0.25">
      <c r="C1346" s="21"/>
      <c r="F1346" s="21"/>
      <c r="J1346" s="21"/>
      <c r="K1346" s="22"/>
    </row>
    <row r="1347" spans="3:11" x14ac:dyDescent="0.25">
      <c r="C1347" s="21"/>
      <c r="F1347" s="21"/>
      <c r="J1347" s="21"/>
      <c r="K1347" s="22"/>
    </row>
    <row r="1348" spans="3:11" x14ac:dyDescent="0.25">
      <c r="C1348" s="21"/>
      <c r="F1348" s="21"/>
      <c r="J1348" s="21"/>
      <c r="K1348" s="22"/>
    </row>
    <row r="1349" spans="3:11" x14ac:dyDescent="0.25">
      <c r="C1349" s="21"/>
      <c r="F1349" s="21"/>
      <c r="J1349" s="21"/>
      <c r="K1349" s="22"/>
    </row>
    <row r="1350" spans="3:11" x14ac:dyDescent="0.25">
      <c r="C1350" s="21"/>
      <c r="F1350" s="21"/>
      <c r="J1350" s="21"/>
      <c r="K1350" s="22"/>
    </row>
    <row r="1351" spans="3:11" x14ac:dyDescent="0.25">
      <c r="C1351" s="21"/>
      <c r="F1351" s="21"/>
      <c r="J1351" s="21"/>
      <c r="K1351" s="22"/>
    </row>
    <row r="1352" spans="3:11" x14ac:dyDescent="0.25">
      <c r="C1352" s="21"/>
      <c r="F1352" s="21"/>
      <c r="J1352" s="21"/>
      <c r="K1352" s="22"/>
    </row>
    <row r="1353" spans="3:11" x14ac:dyDescent="0.25">
      <c r="C1353" s="21"/>
      <c r="F1353" s="21"/>
      <c r="J1353" s="21"/>
      <c r="K1353" s="22"/>
    </row>
    <row r="1354" spans="3:11" x14ac:dyDescent="0.25">
      <c r="C1354" s="21"/>
      <c r="F1354" s="21"/>
      <c r="J1354" s="21"/>
      <c r="K1354" s="22"/>
    </row>
    <row r="1355" spans="3:11" x14ac:dyDescent="0.25">
      <c r="C1355" s="21"/>
      <c r="F1355" s="21"/>
      <c r="J1355" s="21"/>
      <c r="K1355" s="22"/>
    </row>
    <row r="1356" spans="3:11" x14ac:dyDescent="0.25">
      <c r="C1356" s="21"/>
      <c r="F1356" s="21"/>
      <c r="J1356" s="21"/>
      <c r="K1356" s="22"/>
    </row>
    <row r="1357" spans="3:11" x14ac:dyDescent="0.25">
      <c r="C1357" s="21"/>
      <c r="F1357" s="21"/>
      <c r="J1357" s="21"/>
      <c r="K1357" s="22"/>
    </row>
    <row r="1358" spans="3:11" x14ac:dyDescent="0.25">
      <c r="C1358" s="21"/>
      <c r="F1358" s="21"/>
      <c r="J1358" s="21"/>
      <c r="K1358" s="22"/>
    </row>
    <row r="1359" spans="3:11" x14ac:dyDescent="0.25">
      <c r="C1359" s="21"/>
      <c r="F1359" s="21"/>
      <c r="J1359" s="21"/>
      <c r="K1359" s="22"/>
    </row>
    <row r="1360" spans="3:11" x14ac:dyDescent="0.25">
      <c r="C1360" s="21"/>
      <c r="F1360" s="21"/>
      <c r="J1360" s="21"/>
      <c r="K1360" s="22"/>
    </row>
    <row r="1361" spans="3:11" x14ac:dyDescent="0.25">
      <c r="C1361" s="21"/>
      <c r="F1361" s="21"/>
      <c r="J1361" s="21"/>
      <c r="K1361" s="22"/>
    </row>
    <row r="1362" spans="3:11" x14ac:dyDescent="0.25">
      <c r="C1362" s="21"/>
      <c r="F1362" s="21"/>
      <c r="J1362" s="21"/>
      <c r="K1362" s="22"/>
    </row>
    <row r="1363" spans="3:11" x14ac:dyDescent="0.25">
      <c r="C1363" s="21"/>
      <c r="F1363" s="21"/>
      <c r="J1363" s="21"/>
      <c r="K1363" s="22"/>
    </row>
    <row r="1364" spans="3:11" x14ac:dyDescent="0.25">
      <c r="C1364" s="21"/>
      <c r="F1364" s="21"/>
      <c r="J1364" s="21"/>
      <c r="K1364" s="22"/>
    </row>
    <row r="1365" spans="3:11" x14ac:dyDescent="0.25">
      <c r="C1365" s="21"/>
      <c r="F1365" s="21"/>
      <c r="J1365" s="21"/>
      <c r="K1365" s="22"/>
    </row>
    <row r="1366" spans="3:11" x14ac:dyDescent="0.25">
      <c r="C1366" s="21"/>
      <c r="F1366" s="21"/>
      <c r="J1366" s="21"/>
      <c r="K1366" s="22"/>
    </row>
    <row r="1367" spans="3:11" x14ac:dyDescent="0.25">
      <c r="C1367" s="21"/>
      <c r="F1367" s="21"/>
      <c r="J1367" s="21"/>
      <c r="K1367" s="22"/>
    </row>
    <row r="1368" spans="3:11" x14ac:dyDescent="0.25">
      <c r="C1368" s="21"/>
      <c r="F1368" s="21"/>
      <c r="J1368" s="21"/>
      <c r="K1368" s="22"/>
    </row>
    <row r="1369" spans="3:11" x14ac:dyDescent="0.25">
      <c r="C1369" s="21"/>
      <c r="F1369" s="21"/>
      <c r="J1369" s="21"/>
      <c r="K1369" s="22"/>
    </row>
    <row r="1370" spans="3:11" x14ac:dyDescent="0.25">
      <c r="C1370" s="21"/>
      <c r="F1370" s="21"/>
      <c r="J1370" s="21"/>
      <c r="K1370" s="22"/>
    </row>
    <row r="1371" spans="3:11" x14ac:dyDescent="0.25">
      <c r="C1371" s="21"/>
      <c r="F1371" s="21"/>
      <c r="J1371" s="21"/>
      <c r="K1371" s="22"/>
    </row>
    <row r="1372" spans="3:11" x14ac:dyDescent="0.25">
      <c r="C1372" s="21"/>
      <c r="F1372" s="21"/>
      <c r="J1372" s="21"/>
      <c r="K1372" s="22"/>
    </row>
    <row r="1373" spans="3:11" x14ac:dyDescent="0.25">
      <c r="C1373" s="21"/>
      <c r="F1373" s="21"/>
      <c r="J1373" s="21"/>
      <c r="K1373" s="22"/>
    </row>
    <row r="1374" spans="3:11" x14ac:dyDescent="0.25">
      <c r="C1374" s="21"/>
      <c r="F1374" s="21"/>
      <c r="J1374" s="21"/>
      <c r="K1374" s="22"/>
    </row>
    <row r="1375" spans="3:11" x14ac:dyDescent="0.25">
      <c r="C1375" s="21"/>
      <c r="F1375" s="21"/>
      <c r="J1375" s="21"/>
      <c r="K1375" s="22"/>
    </row>
    <row r="1376" spans="3:11" x14ac:dyDescent="0.25">
      <c r="C1376" s="21"/>
      <c r="F1376" s="21"/>
      <c r="J1376" s="21"/>
      <c r="K1376" s="22"/>
    </row>
    <row r="1377" spans="3:11" x14ac:dyDescent="0.25">
      <c r="C1377" s="21"/>
      <c r="F1377" s="21"/>
      <c r="J1377" s="21"/>
      <c r="K1377" s="22"/>
    </row>
    <row r="1378" spans="3:11" x14ac:dyDescent="0.25">
      <c r="C1378" s="21"/>
      <c r="F1378" s="21"/>
      <c r="J1378" s="21"/>
      <c r="K1378" s="22"/>
    </row>
    <row r="1379" spans="3:11" x14ac:dyDescent="0.25">
      <c r="C1379" s="21"/>
      <c r="F1379" s="21"/>
      <c r="J1379" s="21"/>
      <c r="K1379" s="22"/>
    </row>
    <row r="1380" spans="3:11" x14ac:dyDescent="0.25">
      <c r="C1380" s="21"/>
      <c r="F1380" s="21"/>
      <c r="J1380" s="21"/>
      <c r="K1380" s="22"/>
    </row>
    <row r="1381" spans="3:11" x14ac:dyDescent="0.25">
      <c r="C1381" s="21"/>
      <c r="F1381" s="21"/>
      <c r="J1381" s="21"/>
      <c r="K1381" s="22"/>
    </row>
    <row r="1382" spans="3:11" x14ac:dyDescent="0.25">
      <c r="C1382" s="21"/>
      <c r="F1382" s="21"/>
      <c r="J1382" s="21"/>
      <c r="K1382" s="22"/>
    </row>
    <row r="1383" spans="3:11" x14ac:dyDescent="0.25">
      <c r="C1383" s="21"/>
      <c r="F1383" s="21"/>
      <c r="J1383" s="21"/>
      <c r="K1383" s="22"/>
    </row>
    <row r="1384" spans="3:11" x14ac:dyDescent="0.25">
      <c r="C1384" s="21"/>
      <c r="F1384" s="21"/>
      <c r="J1384" s="21"/>
      <c r="K1384" s="22"/>
    </row>
    <row r="1385" spans="3:11" x14ac:dyDescent="0.25">
      <c r="C1385" s="21"/>
      <c r="F1385" s="21"/>
      <c r="J1385" s="21"/>
      <c r="K1385" s="22"/>
    </row>
    <row r="1386" spans="3:11" x14ac:dyDescent="0.25">
      <c r="C1386" s="21"/>
      <c r="F1386" s="21"/>
      <c r="J1386" s="21"/>
      <c r="K1386" s="22"/>
    </row>
    <row r="1387" spans="3:11" x14ac:dyDescent="0.25">
      <c r="C1387" s="21"/>
      <c r="F1387" s="21"/>
      <c r="J1387" s="21"/>
      <c r="K1387" s="22"/>
    </row>
    <row r="1388" spans="3:11" x14ac:dyDescent="0.25">
      <c r="C1388" s="21"/>
      <c r="F1388" s="21"/>
      <c r="J1388" s="21"/>
      <c r="K1388" s="22"/>
    </row>
    <row r="1389" spans="3:11" x14ac:dyDescent="0.25">
      <c r="C1389" s="21"/>
      <c r="F1389" s="21"/>
      <c r="J1389" s="21"/>
      <c r="K1389" s="22"/>
    </row>
    <row r="1390" spans="3:11" x14ac:dyDescent="0.25">
      <c r="C1390" s="21"/>
      <c r="F1390" s="21"/>
      <c r="J1390" s="21"/>
      <c r="K1390" s="22"/>
    </row>
    <row r="1391" spans="3:11" x14ac:dyDescent="0.25">
      <c r="C1391" s="21"/>
      <c r="F1391" s="21"/>
      <c r="J1391" s="21"/>
      <c r="K1391" s="22"/>
    </row>
    <row r="1392" spans="3:11" x14ac:dyDescent="0.25">
      <c r="C1392" s="21"/>
      <c r="F1392" s="21"/>
      <c r="J1392" s="21"/>
      <c r="K1392" s="22"/>
    </row>
    <row r="1393" spans="3:11" x14ac:dyDescent="0.25">
      <c r="C1393" s="21"/>
      <c r="F1393" s="21"/>
      <c r="J1393" s="21"/>
      <c r="K1393" s="22"/>
    </row>
    <row r="1394" spans="3:11" x14ac:dyDescent="0.25">
      <c r="C1394" s="21"/>
      <c r="F1394" s="21"/>
      <c r="J1394" s="21"/>
      <c r="K1394" s="22"/>
    </row>
    <row r="1395" spans="3:11" x14ac:dyDescent="0.25">
      <c r="C1395" s="21"/>
      <c r="F1395" s="21"/>
      <c r="J1395" s="21"/>
      <c r="K1395" s="22"/>
    </row>
    <row r="1396" spans="3:11" x14ac:dyDescent="0.25">
      <c r="C1396" s="21"/>
      <c r="F1396" s="21"/>
      <c r="J1396" s="21"/>
      <c r="K1396" s="22"/>
    </row>
    <row r="1397" spans="3:11" x14ac:dyDescent="0.25">
      <c r="C1397" s="21"/>
      <c r="F1397" s="21"/>
      <c r="J1397" s="21"/>
      <c r="K1397" s="22"/>
    </row>
    <row r="1398" spans="3:11" x14ac:dyDescent="0.25">
      <c r="C1398" s="21"/>
      <c r="F1398" s="21"/>
      <c r="J1398" s="21"/>
      <c r="K1398" s="22"/>
    </row>
    <row r="1399" spans="3:11" x14ac:dyDescent="0.25">
      <c r="C1399" s="21"/>
      <c r="F1399" s="21"/>
      <c r="J1399" s="21"/>
      <c r="K1399" s="22"/>
    </row>
    <row r="1400" spans="3:11" x14ac:dyDescent="0.25">
      <c r="C1400" s="21"/>
      <c r="F1400" s="21"/>
      <c r="J1400" s="21"/>
      <c r="K1400" s="22"/>
    </row>
    <row r="1401" spans="3:11" x14ac:dyDescent="0.25">
      <c r="C1401" s="21"/>
      <c r="F1401" s="21"/>
      <c r="J1401" s="21"/>
      <c r="K1401" s="22"/>
    </row>
    <row r="1402" spans="3:11" x14ac:dyDescent="0.25">
      <c r="C1402" s="21"/>
      <c r="F1402" s="21"/>
      <c r="J1402" s="21"/>
      <c r="K1402" s="22"/>
    </row>
    <row r="1403" spans="3:11" x14ac:dyDescent="0.25">
      <c r="C1403" s="21"/>
      <c r="F1403" s="21"/>
      <c r="J1403" s="21"/>
      <c r="K1403" s="22"/>
    </row>
    <row r="1404" spans="3:11" x14ac:dyDescent="0.25">
      <c r="C1404" s="21"/>
      <c r="F1404" s="21"/>
      <c r="J1404" s="21"/>
      <c r="K1404" s="22"/>
    </row>
    <row r="1405" spans="3:11" x14ac:dyDescent="0.25">
      <c r="C1405" s="21"/>
      <c r="F1405" s="21"/>
      <c r="J1405" s="21"/>
      <c r="K1405" s="22"/>
    </row>
    <row r="1406" spans="3:11" x14ac:dyDescent="0.25">
      <c r="C1406" s="21"/>
      <c r="F1406" s="21"/>
      <c r="J1406" s="21"/>
      <c r="K1406" s="22"/>
    </row>
    <row r="1407" spans="3:11" x14ac:dyDescent="0.25">
      <c r="C1407" s="21"/>
      <c r="F1407" s="21"/>
      <c r="J1407" s="21"/>
      <c r="K1407" s="22"/>
    </row>
    <row r="1408" spans="3:11" x14ac:dyDescent="0.25">
      <c r="C1408" s="21"/>
      <c r="F1408" s="21"/>
      <c r="J1408" s="21"/>
      <c r="K1408" s="22"/>
    </row>
    <row r="1409" spans="3:11" x14ac:dyDescent="0.25">
      <c r="C1409" s="21"/>
      <c r="F1409" s="21"/>
      <c r="J1409" s="21"/>
      <c r="K1409" s="22"/>
    </row>
    <row r="1410" spans="3:11" x14ac:dyDescent="0.25">
      <c r="C1410" s="21"/>
      <c r="F1410" s="21"/>
      <c r="J1410" s="21"/>
      <c r="K1410" s="22"/>
    </row>
    <row r="1411" spans="3:11" x14ac:dyDescent="0.25">
      <c r="C1411" s="21"/>
      <c r="F1411" s="21"/>
      <c r="J1411" s="21"/>
      <c r="K1411" s="22"/>
    </row>
    <row r="1412" spans="3:11" x14ac:dyDescent="0.25">
      <c r="C1412" s="21"/>
      <c r="F1412" s="21"/>
      <c r="J1412" s="21"/>
      <c r="K1412" s="22"/>
    </row>
    <row r="1413" spans="3:11" x14ac:dyDescent="0.25">
      <c r="C1413" s="21"/>
      <c r="F1413" s="21"/>
      <c r="J1413" s="21"/>
      <c r="K1413" s="22"/>
    </row>
    <row r="1414" spans="3:11" x14ac:dyDescent="0.25">
      <c r="C1414" s="21"/>
      <c r="F1414" s="21"/>
      <c r="J1414" s="21"/>
      <c r="K1414" s="22"/>
    </row>
    <row r="1415" spans="3:11" x14ac:dyDescent="0.25">
      <c r="C1415" s="21"/>
      <c r="F1415" s="21"/>
      <c r="J1415" s="21"/>
      <c r="K1415" s="22"/>
    </row>
    <row r="1416" spans="3:11" x14ac:dyDescent="0.25">
      <c r="C1416" s="21"/>
      <c r="F1416" s="21"/>
      <c r="J1416" s="21"/>
      <c r="K1416" s="22"/>
    </row>
    <row r="1417" spans="3:11" x14ac:dyDescent="0.25">
      <c r="C1417" s="21"/>
      <c r="F1417" s="21"/>
      <c r="J1417" s="21"/>
      <c r="K1417" s="22"/>
    </row>
    <row r="1418" spans="3:11" x14ac:dyDescent="0.25">
      <c r="C1418" s="21"/>
      <c r="F1418" s="21"/>
      <c r="J1418" s="21"/>
      <c r="K1418" s="22"/>
    </row>
    <row r="1419" spans="3:11" x14ac:dyDescent="0.25">
      <c r="C1419" s="21"/>
      <c r="F1419" s="21"/>
      <c r="J1419" s="21"/>
      <c r="K1419" s="22"/>
    </row>
    <row r="1420" spans="3:11" x14ac:dyDescent="0.25">
      <c r="C1420" s="21"/>
      <c r="F1420" s="21"/>
      <c r="J1420" s="21"/>
      <c r="K1420" s="22"/>
    </row>
    <row r="1421" spans="3:11" x14ac:dyDescent="0.25">
      <c r="C1421" s="21"/>
      <c r="F1421" s="21"/>
      <c r="J1421" s="21"/>
      <c r="K1421" s="22"/>
    </row>
  </sheetData>
  <mergeCells count="1">
    <mergeCell ref="A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904"/>
  <sheetViews>
    <sheetView workbookViewId="0">
      <selection activeCell="G7" sqref="G7"/>
    </sheetView>
  </sheetViews>
  <sheetFormatPr defaultRowHeight="15" x14ac:dyDescent="0.25"/>
  <cols>
    <col min="1" max="1" width="7.28515625" customWidth="1"/>
    <col min="2" max="2" width="10.85546875" customWidth="1"/>
    <col min="3" max="3" width="33.85546875" customWidth="1"/>
    <col min="4" max="4" width="30.28515625" customWidth="1"/>
    <col min="5" max="5" width="13" customWidth="1"/>
    <col min="6" max="6" width="8.42578125" customWidth="1"/>
    <col min="7" max="10" width="6.7109375" customWidth="1"/>
    <col min="11" max="11" width="9.85546875" customWidth="1"/>
    <col min="12" max="15" width="6.7109375" customWidth="1"/>
  </cols>
  <sheetData>
    <row r="1" spans="1:15" ht="61.5" x14ac:dyDescent="0.25">
      <c r="A1" s="43" t="s">
        <v>53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25">
      <c r="C3" s="21"/>
      <c r="F3" s="21"/>
      <c r="J3" s="21"/>
      <c r="K3" s="22"/>
    </row>
    <row r="4" spans="1:15" ht="37.5" x14ac:dyDescent="0.25">
      <c r="A4" s="23" t="s">
        <v>18</v>
      </c>
      <c r="B4" s="24" t="s">
        <v>19</v>
      </c>
      <c r="C4" s="23" t="s">
        <v>20</v>
      </c>
      <c r="D4" s="23" t="s">
        <v>21</v>
      </c>
      <c r="E4" s="23" t="s">
        <v>22</v>
      </c>
      <c r="F4" s="24" t="s">
        <v>23</v>
      </c>
      <c r="G4" s="23" t="s">
        <v>24</v>
      </c>
      <c r="H4" s="23" t="s">
        <v>25</v>
      </c>
      <c r="I4" s="23" t="s">
        <v>26</v>
      </c>
      <c r="J4" s="24" t="s">
        <v>27</v>
      </c>
      <c r="K4" s="25" t="s">
        <v>28</v>
      </c>
      <c r="L4" s="23" t="s">
        <v>29</v>
      </c>
      <c r="M4" s="23" t="s">
        <v>30</v>
      </c>
      <c r="N4" s="23" t="s">
        <v>31</v>
      </c>
      <c r="O4" s="23" t="s">
        <v>32</v>
      </c>
    </row>
    <row r="5" spans="1:15" ht="60" customHeight="1" x14ac:dyDescent="0.25">
      <c r="A5" s="15">
        <v>2014</v>
      </c>
      <c r="B5" s="15" t="s">
        <v>5</v>
      </c>
      <c r="C5" s="34" t="s">
        <v>16</v>
      </c>
      <c r="D5" s="35" t="s">
        <v>33</v>
      </c>
      <c r="E5" s="15">
        <v>29</v>
      </c>
      <c r="F5" s="28">
        <v>27</v>
      </c>
      <c r="G5" s="15">
        <v>10</v>
      </c>
      <c r="H5" s="15">
        <v>4</v>
      </c>
      <c r="I5" s="15">
        <v>7</v>
      </c>
      <c r="J5" s="29">
        <v>21</v>
      </c>
      <c r="K5" s="30">
        <v>0.77780000000000005</v>
      </c>
      <c r="L5" s="15">
        <v>4</v>
      </c>
      <c r="M5" s="15">
        <v>2</v>
      </c>
      <c r="N5" s="15">
        <v>0</v>
      </c>
      <c r="O5" s="15">
        <v>2</v>
      </c>
    </row>
    <row r="6" spans="1:15" ht="60" customHeight="1" x14ac:dyDescent="0.25">
      <c r="A6" s="15">
        <v>2014</v>
      </c>
      <c r="B6" s="15" t="s">
        <v>5</v>
      </c>
      <c r="C6" s="34" t="s">
        <v>16</v>
      </c>
      <c r="D6" s="35" t="s">
        <v>34</v>
      </c>
      <c r="E6" s="15">
        <v>37</v>
      </c>
      <c r="F6" s="28">
        <v>37</v>
      </c>
      <c r="G6" s="15">
        <v>3</v>
      </c>
      <c r="H6" s="15">
        <v>13</v>
      </c>
      <c r="I6" s="15">
        <v>12</v>
      </c>
      <c r="J6" s="29">
        <v>28</v>
      </c>
      <c r="K6" s="30">
        <v>0.75680000000000003</v>
      </c>
      <c r="L6" s="15">
        <v>8</v>
      </c>
      <c r="M6" s="15">
        <v>1</v>
      </c>
      <c r="N6" s="15">
        <v>0</v>
      </c>
      <c r="O6" s="15">
        <v>0</v>
      </c>
    </row>
    <row r="7" spans="1:15" ht="60" customHeight="1" x14ac:dyDescent="0.25">
      <c r="A7" s="15">
        <v>2014</v>
      </c>
      <c r="B7" s="15" t="s">
        <v>5</v>
      </c>
      <c r="C7" s="34" t="s">
        <v>16</v>
      </c>
      <c r="D7" s="35" t="s">
        <v>35</v>
      </c>
      <c r="E7" s="15">
        <v>45</v>
      </c>
      <c r="F7" s="28">
        <v>28</v>
      </c>
      <c r="G7" s="15">
        <v>0</v>
      </c>
      <c r="H7" s="15">
        <v>4</v>
      </c>
      <c r="I7" s="15">
        <v>5</v>
      </c>
      <c r="J7" s="29">
        <v>9</v>
      </c>
      <c r="K7" s="30">
        <v>0.32140000000000002</v>
      </c>
      <c r="L7" s="15">
        <v>7</v>
      </c>
      <c r="M7" s="15">
        <v>9</v>
      </c>
      <c r="N7" s="15">
        <v>0</v>
      </c>
      <c r="O7" s="15">
        <v>20</v>
      </c>
    </row>
    <row r="8" spans="1:15" ht="60" customHeight="1" x14ac:dyDescent="0.25">
      <c r="A8" s="15">
        <v>2014</v>
      </c>
      <c r="B8" s="15" t="s">
        <v>5</v>
      </c>
      <c r="C8" s="34" t="s">
        <v>16</v>
      </c>
      <c r="D8" s="35" t="s">
        <v>36</v>
      </c>
      <c r="E8" s="15">
        <v>37</v>
      </c>
      <c r="F8" s="28">
        <v>37</v>
      </c>
      <c r="G8" s="15">
        <v>7</v>
      </c>
      <c r="H8" s="15">
        <v>10</v>
      </c>
      <c r="I8" s="15">
        <v>7</v>
      </c>
      <c r="J8" s="29">
        <v>24</v>
      </c>
      <c r="K8" s="30">
        <v>0.64859999999999995</v>
      </c>
      <c r="L8" s="15">
        <v>9</v>
      </c>
      <c r="M8" s="15">
        <v>3</v>
      </c>
      <c r="N8" s="15">
        <v>0</v>
      </c>
      <c r="O8" s="15">
        <v>1</v>
      </c>
    </row>
    <row r="9" spans="1:15" ht="60" customHeight="1" x14ac:dyDescent="0.25">
      <c r="A9" s="15">
        <v>2014</v>
      </c>
      <c r="B9" s="15" t="s">
        <v>5</v>
      </c>
      <c r="C9" s="34" t="s">
        <v>16</v>
      </c>
      <c r="D9" s="35" t="s">
        <v>37</v>
      </c>
      <c r="E9" s="15">
        <v>34</v>
      </c>
      <c r="F9" s="28">
        <v>32</v>
      </c>
      <c r="G9" s="15">
        <v>0</v>
      </c>
      <c r="H9" s="15">
        <v>6</v>
      </c>
      <c r="I9" s="15">
        <v>9</v>
      </c>
      <c r="J9" s="29">
        <v>15</v>
      </c>
      <c r="K9" s="30">
        <v>0.46879999999999999</v>
      </c>
      <c r="L9" s="15">
        <v>11</v>
      </c>
      <c r="M9" s="15">
        <v>3</v>
      </c>
      <c r="N9" s="15">
        <v>0</v>
      </c>
      <c r="O9" s="15">
        <v>5</v>
      </c>
    </row>
    <row r="10" spans="1:15" ht="60" customHeight="1" x14ac:dyDescent="0.25">
      <c r="A10" s="15">
        <v>2014</v>
      </c>
      <c r="B10" s="15" t="s">
        <v>5</v>
      </c>
      <c r="C10" s="34" t="s">
        <v>16</v>
      </c>
      <c r="D10" s="35" t="s">
        <v>38</v>
      </c>
      <c r="E10" s="15">
        <v>106</v>
      </c>
      <c r="F10" s="28">
        <v>103</v>
      </c>
      <c r="G10" s="15">
        <v>29</v>
      </c>
      <c r="H10" s="15">
        <v>41</v>
      </c>
      <c r="I10" s="15">
        <v>17</v>
      </c>
      <c r="J10" s="29">
        <v>87</v>
      </c>
      <c r="K10" s="30">
        <v>0.84470000000000001</v>
      </c>
      <c r="L10" s="15">
        <v>13</v>
      </c>
      <c r="M10" s="15">
        <v>3</v>
      </c>
      <c r="N10" s="15">
        <v>0</v>
      </c>
      <c r="O10" s="15">
        <v>3</v>
      </c>
    </row>
    <row r="11" spans="1:15" ht="60" customHeight="1" x14ac:dyDescent="0.25">
      <c r="A11" s="15">
        <v>2014</v>
      </c>
      <c r="B11" s="15" t="s">
        <v>5</v>
      </c>
      <c r="C11" s="34" t="s">
        <v>16</v>
      </c>
      <c r="D11" s="35" t="s">
        <v>39</v>
      </c>
      <c r="E11" s="15">
        <v>60</v>
      </c>
      <c r="F11" s="28">
        <v>58</v>
      </c>
      <c r="G11" s="15">
        <v>8</v>
      </c>
      <c r="H11" s="15">
        <v>12</v>
      </c>
      <c r="I11" s="15">
        <v>12</v>
      </c>
      <c r="J11" s="29">
        <v>32</v>
      </c>
      <c r="K11" s="30">
        <v>0.55169999999999997</v>
      </c>
      <c r="L11" s="15">
        <v>14</v>
      </c>
      <c r="M11" s="15">
        <v>8</v>
      </c>
      <c r="N11" s="15">
        <v>4</v>
      </c>
      <c r="O11" s="15">
        <v>2</v>
      </c>
    </row>
    <row r="12" spans="1:15" ht="60" customHeight="1" x14ac:dyDescent="0.25">
      <c r="A12" s="15">
        <v>2014</v>
      </c>
      <c r="B12" s="15" t="s">
        <v>5</v>
      </c>
      <c r="C12" s="34" t="s">
        <v>16</v>
      </c>
      <c r="D12" s="35" t="s">
        <v>40</v>
      </c>
      <c r="E12" s="15">
        <v>34</v>
      </c>
      <c r="F12" s="28">
        <v>30</v>
      </c>
      <c r="G12" s="15">
        <v>3</v>
      </c>
      <c r="H12" s="15">
        <v>10</v>
      </c>
      <c r="I12" s="15">
        <v>12</v>
      </c>
      <c r="J12" s="29">
        <v>25</v>
      </c>
      <c r="K12" s="30">
        <v>0.83330000000000004</v>
      </c>
      <c r="L12" s="15">
        <v>3</v>
      </c>
      <c r="M12" s="15">
        <v>1</v>
      </c>
      <c r="N12" s="15">
        <v>0</v>
      </c>
      <c r="O12" s="15">
        <v>5</v>
      </c>
    </row>
    <row r="13" spans="1:15" ht="60" customHeight="1" x14ac:dyDescent="0.25">
      <c r="A13" s="15">
        <v>2014</v>
      </c>
      <c r="B13" s="15" t="s">
        <v>5</v>
      </c>
      <c r="C13" s="34" t="s">
        <v>16</v>
      </c>
      <c r="D13" s="35" t="s">
        <v>41</v>
      </c>
      <c r="E13" s="15">
        <v>37</v>
      </c>
      <c r="F13" s="28">
        <v>36</v>
      </c>
      <c r="G13" s="15">
        <v>4</v>
      </c>
      <c r="H13" s="15">
        <v>8</v>
      </c>
      <c r="I13" s="15">
        <v>10</v>
      </c>
      <c r="J13" s="29">
        <v>22</v>
      </c>
      <c r="K13" s="30">
        <v>0.61109999999999998</v>
      </c>
      <c r="L13" s="15">
        <v>13</v>
      </c>
      <c r="M13" s="15">
        <v>1</v>
      </c>
      <c r="N13" s="15">
        <v>0</v>
      </c>
      <c r="O13" s="15">
        <v>1</v>
      </c>
    </row>
    <row r="14" spans="1:15" ht="60" customHeight="1" x14ac:dyDescent="0.25">
      <c r="A14" s="15">
        <v>2014</v>
      </c>
      <c r="B14" s="15" t="s">
        <v>5</v>
      </c>
      <c r="C14" s="34" t="s">
        <v>16</v>
      </c>
      <c r="D14" s="35" t="s">
        <v>42</v>
      </c>
      <c r="E14" s="15">
        <v>34</v>
      </c>
      <c r="F14" s="28">
        <v>34</v>
      </c>
      <c r="G14" s="15">
        <v>13</v>
      </c>
      <c r="H14" s="15">
        <v>12</v>
      </c>
      <c r="I14" s="15">
        <v>7</v>
      </c>
      <c r="J14" s="29">
        <v>32</v>
      </c>
      <c r="K14" s="30">
        <v>0.94120000000000004</v>
      </c>
      <c r="L14" s="15">
        <v>1</v>
      </c>
      <c r="M14" s="15">
        <v>0</v>
      </c>
      <c r="N14" s="15">
        <v>0</v>
      </c>
      <c r="O14" s="15">
        <v>1</v>
      </c>
    </row>
    <row r="15" spans="1:15" ht="60" customHeight="1" x14ac:dyDescent="0.25">
      <c r="A15" s="15">
        <v>2014</v>
      </c>
      <c r="B15" s="15" t="s">
        <v>5</v>
      </c>
      <c r="C15" s="34" t="s">
        <v>16</v>
      </c>
      <c r="D15" s="35" t="s">
        <v>54</v>
      </c>
      <c r="E15" s="15">
        <v>31</v>
      </c>
      <c r="F15" s="28">
        <v>29</v>
      </c>
      <c r="G15" s="15">
        <v>9</v>
      </c>
      <c r="H15" s="15">
        <v>7</v>
      </c>
      <c r="I15" s="15">
        <v>10</v>
      </c>
      <c r="J15" s="29">
        <v>26</v>
      </c>
      <c r="K15" s="30">
        <v>0.89659999999999995</v>
      </c>
      <c r="L15" s="15">
        <v>2</v>
      </c>
      <c r="M15" s="15">
        <v>0</v>
      </c>
      <c r="N15" s="15">
        <v>0</v>
      </c>
      <c r="O15" s="15">
        <v>3</v>
      </c>
    </row>
    <row r="16" spans="1:15" ht="60" customHeight="1" x14ac:dyDescent="0.25">
      <c r="A16" s="15">
        <v>2014</v>
      </c>
      <c r="B16" s="15" t="s">
        <v>5</v>
      </c>
      <c r="C16" s="34" t="s">
        <v>16</v>
      </c>
      <c r="D16" s="35" t="s">
        <v>43</v>
      </c>
      <c r="E16" s="15">
        <v>107</v>
      </c>
      <c r="F16" s="28">
        <v>102</v>
      </c>
      <c r="G16" s="15">
        <v>33</v>
      </c>
      <c r="H16" s="15">
        <v>27</v>
      </c>
      <c r="I16" s="15">
        <v>23</v>
      </c>
      <c r="J16" s="29">
        <v>83</v>
      </c>
      <c r="K16" s="30">
        <v>0.81369999999999998</v>
      </c>
      <c r="L16" s="15">
        <v>7</v>
      </c>
      <c r="M16" s="15">
        <v>12</v>
      </c>
      <c r="N16" s="15">
        <v>0</v>
      </c>
      <c r="O16" s="15">
        <v>5</v>
      </c>
    </row>
    <row r="17" spans="1:15" ht="60" customHeight="1" x14ac:dyDescent="0.25">
      <c r="A17" s="15">
        <v>2014</v>
      </c>
      <c r="B17" s="15" t="s">
        <v>5</v>
      </c>
      <c r="C17" s="34" t="s">
        <v>16</v>
      </c>
      <c r="D17" s="35" t="s">
        <v>44</v>
      </c>
      <c r="E17" s="15">
        <v>19</v>
      </c>
      <c r="F17" s="28">
        <v>9</v>
      </c>
      <c r="G17" s="15">
        <v>0</v>
      </c>
      <c r="H17" s="15">
        <v>0</v>
      </c>
      <c r="I17" s="15">
        <v>0</v>
      </c>
      <c r="J17" s="29">
        <v>0</v>
      </c>
      <c r="K17" s="30">
        <v>0</v>
      </c>
      <c r="L17" s="15">
        <v>6</v>
      </c>
      <c r="M17" s="15">
        <v>3</v>
      </c>
      <c r="N17" s="15">
        <v>0</v>
      </c>
      <c r="O17" s="15">
        <v>10</v>
      </c>
    </row>
    <row r="18" spans="1:15" ht="60" customHeight="1" x14ac:dyDescent="0.25">
      <c r="A18" s="15">
        <v>2014</v>
      </c>
      <c r="B18" s="15" t="s">
        <v>5</v>
      </c>
      <c r="C18" s="34" t="s">
        <v>16</v>
      </c>
      <c r="D18" s="35" t="s">
        <v>45</v>
      </c>
      <c r="E18" s="15">
        <v>16</v>
      </c>
      <c r="F18" s="28">
        <v>13</v>
      </c>
      <c r="G18" s="15">
        <v>10</v>
      </c>
      <c r="H18" s="15">
        <v>3</v>
      </c>
      <c r="I18" s="15">
        <v>0</v>
      </c>
      <c r="J18" s="29">
        <v>13</v>
      </c>
      <c r="K18" s="30">
        <v>1</v>
      </c>
      <c r="L18" s="15">
        <v>0</v>
      </c>
      <c r="M18" s="15">
        <v>0</v>
      </c>
      <c r="N18" s="15">
        <v>0</v>
      </c>
      <c r="O18" s="15">
        <v>3</v>
      </c>
    </row>
    <row r="19" spans="1:15" ht="60" customHeight="1" x14ac:dyDescent="0.25">
      <c r="A19" s="15">
        <v>2014</v>
      </c>
      <c r="B19" s="15" t="s">
        <v>5</v>
      </c>
      <c r="C19" s="34" t="s">
        <v>16</v>
      </c>
      <c r="D19" s="35" t="s">
        <v>46</v>
      </c>
      <c r="E19" s="15">
        <v>37</v>
      </c>
      <c r="F19" s="28">
        <v>37</v>
      </c>
      <c r="G19" s="15">
        <v>13</v>
      </c>
      <c r="H19" s="15">
        <v>6</v>
      </c>
      <c r="I19" s="15">
        <v>14</v>
      </c>
      <c r="J19" s="29">
        <v>33</v>
      </c>
      <c r="K19" s="30">
        <v>0.89190000000000003</v>
      </c>
      <c r="L19" s="15">
        <v>3</v>
      </c>
      <c r="M19" s="15">
        <v>1</v>
      </c>
      <c r="N19" s="15">
        <v>0</v>
      </c>
      <c r="O19" s="15">
        <v>0</v>
      </c>
    </row>
    <row r="20" spans="1:15" ht="60" customHeight="1" x14ac:dyDescent="0.25">
      <c r="A20" s="15">
        <v>2014</v>
      </c>
      <c r="B20" s="15" t="s">
        <v>5</v>
      </c>
      <c r="C20" s="34" t="s">
        <v>16</v>
      </c>
      <c r="D20" s="35" t="s">
        <v>47</v>
      </c>
      <c r="E20" s="15">
        <v>49</v>
      </c>
      <c r="F20" s="28">
        <v>45</v>
      </c>
      <c r="G20" s="15">
        <v>12</v>
      </c>
      <c r="H20" s="15">
        <v>5</v>
      </c>
      <c r="I20" s="15">
        <v>15</v>
      </c>
      <c r="J20" s="29">
        <v>32</v>
      </c>
      <c r="K20" s="30">
        <v>0.71109999999999995</v>
      </c>
      <c r="L20" s="15">
        <v>9</v>
      </c>
      <c r="M20" s="15">
        <v>4</v>
      </c>
      <c r="N20" s="15">
        <v>0</v>
      </c>
      <c r="O20" s="15">
        <v>4</v>
      </c>
    </row>
    <row r="21" spans="1:15" ht="60" customHeight="1" x14ac:dyDescent="0.25">
      <c r="A21" s="15">
        <v>2014</v>
      </c>
      <c r="B21" s="15" t="s">
        <v>5</v>
      </c>
      <c r="C21" s="34" t="s">
        <v>16</v>
      </c>
      <c r="D21" s="35" t="s">
        <v>48</v>
      </c>
      <c r="E21" s="15">
        <v>59</v>
      </c>
      <c r="F21" s="28">
        <v>56</v>
      </c>
      <c r="G21" s="15">
        <v>12</v>
      </c>
      <c r="H21" s="15">
        <v>15</v>
      </c>
      <c r="I21" s="15">
        <v>15</v>
      </c>
      <c r="J21" s="29">
        <v>42</v>
      </c>
      <c r="K21" s="30">
        <v>0.75</v>
      </c>
      <c r="L21" s="15">
        <v>7</v>
      </c>
      <c r="M21" s="15">
        <v>0</v>
      </c>
      <c r="N21" s="15">
        <v>0</v>
      </c>
      <c r="O21" s="15">
        <v>10</v>
      </c>
    </row>
    <row r="22" spans="1:15" ht="60" customHeight="1" x14ac:dyDescent="0.25">
      <c r="A22" s="15">
        <v>2014</v>
      </c>
      <c r="B22" s="15" t="s">
        <v>5</v>
      </c>
      <c r="C22" s="34" t="s">
        <v>16</v>
      </c>
      <c r="D22" s="35" t="s">
        <v>49</v>
      </c>
      <c r="E22" s="15">
        <v>33</v>
      </c>
      <c r="F22" s="28">
        <v>31</v>
      </c>
      <c r="G22" s="15">
        <v>0</v>
      </c>
      <c r="H22" s="15">
        <v>4</v>
      </c>
      <c r="I22" s="15">
        <v>15</v>
      </c>
      <c r="J22" s="29">
        <v>19</v>
      </c>
      <c r="K22" s="30">
        <v>0.6129</v>
      </c>
      <c r="L22" s="15">
        <v>7</v>
      </c>
      <c r="M22" s="15">
        <v>1</v>
      </c>
      <c r="N22" s="15">
        <v>0</v>
      </c>
      <c r="O22" s="15">
        <v>6</v>
      </c>
    </row>
    <row r="23" spans="1:15" ht="60" customHeight="1" x14ac:dyDescent="0.25">
      <c r="A23" s="15">
        <v>2014</v>
      </c>
      <c r="B23" s="15" t="s">
        <v>5</v>
      </c>
      <c r="C23" s="34" t="s">
        <v>16</v>
      </c>
      <c r="D23" s="35" t="s">
        <v>50</v>
      </c>
      <c r="E23" s="15">
        <v>23</v>
      </c>
      <c r="F23" s="28">
        <v>21</v>
      </c>
      <c r="G23" s="15">
        <v>3</v>
      </c>
      <c r="H23" s="15">
        <v>4</v>
      </c>
      <c r="I23" s="15">
        <v>4</v>
      </c>
      <c r="J23" s="29">
        <v>11</v>
      </c>
      <c r="K23" s="30">
        <v>0.52380000000000004</v>
      </c>
      <c r="L23" s="15">
        <v>3</v>
      </c>
      <c r="M23" s="15">
        <v>7</v>
      </c>
      <c r="N23" s="15">
        <v>0</v>
      </c>
      <c r="O23" s="15">
        <v>2</v>
      </c>
    </row>
    <row r="24" spans="1:15" ht="60" customHeight="1" x14ac:dyDescent="0.25">
      <c r="A24" s="15">
        <v>2014</v>
      </c>
      <c r="B24" s="15" t="s">
        <v>5</v>
      </c>
      <c r="C24" s="34" t="s">
        <v>16</v>
      </c>
      <c r="D24" s="35" t="s">
        <v>55</v>
      </c>
      <c r="E24" s="15">
        <v>1</v>
      </c>
      <c r="F24" s="28">
        <v>1</v>
      </c>
      <c r="G24" s="15">
        <v>1</v>
      </c>
      <c r="H24" s="15">
        <v>0</v>
      </c>
      <c r="I24" s="15">
        <v>0</v>
      </c>
      <c r="J24" s="29">
        <v>1</v>
      </c>
      <c r="K24" s="30">
        <v>1</v>
      </c>
      <c r="L24" s="15">
        <v>0</v>
      </c>
      <c r="M24" s="15">
        <v>0</v>
      </c>
      <c r="N24" s="15">
        <v>0</v>
      </c>
      <c r="O24" s="15">
        <v>0</v>
      </c>
    </row>
    <row r="25" spans="1:15" ht="60" customHeight="1" x14ac:dyDescent="0.25">
      <c r="A25" s="15">
        <v>2014</v>
      </c>
      <c r="B25" s="15" t="s">
        <v>5</v>
      </c>
      <c r="C25" s="34" t="s">
        <v>16</v>
      </c>
      <c r="D25" s="35" t="s">
        <v>51</v>
      </c>
      <c r="E25" s="15">
        <v>10</v>
      </c>
      <c r="F25" s="28">
        <v>7</v>
      </c>
      <c r="G25" s="15">
        <v>0</v>
      </c>
      <c r="H25" s="15">
        <v>2</v>
      </c>
      <c r="I25" s="15">
        <v>4</v>
      </c>
      <c r="J25" s="29">
        <v>6</v>
      </c>
      <c r="K25" s="30">
        <v>0.85709999999999997</v>
      </c>
      <c r="L25" s="15">
        <v>1</v>
      </c>
      <c r="M25" s="15">
        <v>0</v>
      </c>
      <c r="N25" s="15">
        <v>0</v>
      </c>
      <c r="O25" s="15">
        <v>3</v>
      </c>
    </row>
    <row r="26" spans="1:15" ht="18.75" x14ac:dyDescent="0.25">
      <c r="A26" s="31" t="s">
        <v>56</v>
      </c>
      <c r="B26" s="31" t="s">
        <v>5</v>
      </c>
      <c r="C26" s="32" t="s">
        <v>16</v>
      </c>
      <c r="D26" s="32" t="str">
        <f>"TOTAL"</f>
        <v>TOTAL</v>
      </c>
      <c r="E26" s="31">
        <f>SUBTOTAL(109,[1]!Table4[Registered])</f>
        <v>838</v>
      </c>
      <c r="F26" s="31">
        <f>SUBTOTAL(109,[1]!Table4[Wrote])</f>
        <v>773</v>
      </c>
      <c r="G26" s="31">
        <f>SUBTOTAL(109,[1]!Table4[I])</f>
        <v>170</v>
      </c>
      <c r="H26" s="31">
        <f>SUBTOTAL(109,[1]!Table4[II])</f>
        <v>193</v>
      </c>
      <c r="I26" s="31">
        <f>SUBTOTAL(109,[1]!Table4[III])</f>
        <v>198</v>
      </c>
      <c r="J26" s="31">
        <f>SUBTOTAL(109,[1]!Table4[Total         I-III])</f>
        <v>561</v>
      </c>
      <c r="K26" s="33">
        <f>IF([1]!Table4[[#Totals],[Wrote]]&lt;&gt;0,[1]!Table4[[#Totals],[Total         I-III]]/[1]!Table4[[#Totals],[Wrote]],0%)</f>
        <v>0.7257438551099612</v>
      </c>
      <c r="L26" s="31">
        <f>SUBTOTAL(109,[1]!Table4[IV])</f>
        <v>128</v>
      </c>
      <c r="M26" s="31">
        <f>SUBTOTAL(109,[1]!Table4[V])</f>
        <v>59</v>
      </c>
      <c r="N26" s="31">
        <f>SUBTOTAL(109,[1]!Table4[VI])</f>
        <v>4</v>
      </c>
      <c r="O26" s="31">
        <f>SUBTOTAL(109,[1]!Table4[Other])</f>
        <v>86</v>
      </c>
    </row>
    <row r="27" spans="1:15" x14ac:dyDescent="0.25">
      <c r="C27" s="21"/>
      <c r="F27" s="21"/>
      <c r="J27" s="21"/>
      <c r="K27" s="22"/>
    </row>
    <row r="28" spans="1:15" x14ac:dyDescent="0.25">
      <c r="C28" s="21"/>
      <c r="F28" s="21"/>
      <c r="J28" s="21"/>
      <c r="K28" s="22"/>
    </row>
    <row r="29" spans="1:15" x14ac:dyDescent="0.25">
      <c r="C29" s="21"/>
      <c r="F29" s="21"/>
      <c r="J29" s="21"/>
      <c r="K29" s="22"/>
    </row>
    <row r="30" spans="1:15" x14ac:dyDescent="0.25">
      <c r="C30" s="21"/>
      <c r="F30" s="21"/>
      <c r="J30" s="21"/>
      <c r="K30" s="22"/>
    </row>
    <row r="31" spans="1:15" x14ac:dyDescent="0.25">
      <c r="C31" s="21"/>
      <c r="F31" s="21"/>
      <c r="J31" s="21"/>
      <c r="K31" s="22"/>
    </row>
    <row r="32" spans="1:15" x14ac:dyDescent="0.25">
      <c r="C32" s="21"/>
      <c r="F32" s="21"/>
      <c r="J32" s="21"/>
      <c r="K32" s="22"/>
    </row>
    <row r="33" spans="3:11" x14ac:dyDescent="0.25">
      <c r="C33" s="21"/>
      <c r="F33" s="21"/>
      <c r="J33" s="21"/>
      <c r="K33" s="22"/>
    </row>
    <row r="34" spans="3:11" x14ac:dyDescent="0.25">
      <c r="C34" s="21"/>
      <c r="F34" s="21"/>
      <c r="J34" s="21"/>
      <c r="K34" s="22"/>
    </row>
    <row r="35" spans="3:11" x14ac:dyDescent="0.25">
      <c r="C35" s="21"/>
      <c r="F35" s="21"/>
      <c r="J35" s="21"/>
      <c r="K35" s="22"/>
    </row>
    <row r="36" spans="3:11" x14ac:dyDescent="0.25">
      <c r="C36" s="21"/>
      <c r="F36" s="21"/>
      <c r="J36" s="21"/>
      <c r="K36" s="22"/>
    </row>
    <row r="37" spans="3:11" x14ac:dyDescent="0.25">
      <c r="C37" s="21"/>
      <c r="F37" s="21"/>
      <c r="J37" s="21"/>
      <c r="K37" s="22"/>
    </row>
    <row r="38" spans="3:11" x14ac:dyDescent="0.25">
      <c r="C38" s="21"/>
      <c r="F38" s="21"/>
      <c r="J38" s="21"/>
      <c r="K38" s="22"/>
    </row>
    <row r="39" spans="3:11" x14ac:dyDescent="0.25">
      <c r="C39" s="21"/>
      <c r="F39" s="21"/>
      <c r="J39" s="21"/>
      <c r="K39" s="22"/>
    </row>
    <row r="40" spans="3:11" x14ac:dyDescent="0.25">
      <c r="C40" s="21"/>
      <c r="F40" s="21"/>
      <c r="J40" s="21"/>
      <c r="K40" s="22"/>
    </row>
    <row r="41" spans="3:11" x14ac:dyDescent="0.25">
      <c r="C41" s="21"/>
      <c r="F41" s="21"/>
      <c r="J41" s="21"/>
      <c r="K41" s="22"/>
    </row>
    <row r="42" spans="3:11" x14ac:dyDescent="0.25">
      <c r="C42" s="21"/>
      <c r="F42" s="21"/>
      <c r="J42" s="21"/>
      <c r="K42" s="22"/>
    </row>
    <row r="43" spans="3:11" x14ac:dyDescent="0.25">
      <c r="C43" s="21"/>
      <c r="F43" s="21"/>
      <c r="J43" s="21"/>
      <c r="K43" s="22"/>
    </row>
    <row r="44" spans="3:11" x14ac:dyDescent="0.25">
      <c r="C44" s="21"/>
      <c r="F44" s="21"/>
      <c r="J44" s="21"/>
      <c r="K44" s="22"/>
    </row>
    <row r="45" spans="3:11" x14ac:dyDescent="0.25">
      <c r="C45" s="21"/>
      <c r="F45" s="21"/>
      <c r="J45" s="21"/>
      <c r="K45" s="22"/>
    </row>
    <row r="46" spans="3:11" x14ac:dyDescent="0.25">
      <c r="C46" s="21"/>
      <c r="F46" s="21"/>
      <c r="J46" s="21"/>
      <c r="K46" s="22"/>
    </row>
    <row r="47" spans="3:11" x14ac:dyDescent="0.25">
      <c r="C47" s="21"/>
      <c r="F47" s="21"/>
      <c r="J47" s="21"/>
      <c r="K47" s="22"/>
    </row>
    <row r="48" spans="3:11" x14ac:dyDescent="0.25">
      <c r="C48" s="21"/>
      <c r="F48" s="21"/>
      <c r="J48" s="21"/>
      <c r="K48" s="22"/>
    </row>
    <row r="49" spans="3:11" x14ac:dyDescent="0.25">
      <c r="C49" s="21"/>
      <c r="F49" s="21"/>
      <c r="J49" s="21"/>
      <c r="K49" s="22"/>
    </row>
    <row r="50" spans="3:11" x14ac:dyDescent="0.25">
      <c r="C50" s="21"/>
      <c r="F50" s="21"/>
      <c r="J50" s="21"/>
      <c r="K50" s="22"/>
    </row>
    <row r="51" spans="3:11" x14ac:dyDescent="0.25">
      <c r="C51" s="21"/>
      <c r="F51" s="21"/>
      <c r="J51" s="21"/>
      <c r="K51" s="22"/>
    </row>
    <row r="52" spans="3:11" x14ac:dyDescent="0.25">
      <c r="C52" s="21"/>
      <c r="F52" s="21"/>
      <c r="J52" s="21"/>
      <c r="K52" s="22"/>
    </row>
    <row r="53" spans="3:11" x14ac:dyDescent="0.25">
      <c r="C53" s="21"/>
      <c r="F53" s="21"/>
      <c r="J53" s="21"/>
      <c r="K53" s="22"/>
    </row>
    <row r="54" spans="3:11" x14ac:dyDescent="0.25">
      <c r="C54" s="21"/>
      <c r="F54" s="21"/>
      <c r="J54" s="21"/>
      <c r="K54" s="22"/>
    </row>
    <row r="55" spans="3:11" x14ac:dyDescent="0.25">
      <c r="C55" s="21"/>
      <c r="F55" s="21"/>
      <c r="J55" s="21"/>
      <c r="K55" s="22"/>
    </row>
    <row r="56" spans="3:11" x14ac:dyDescent="0.25">
      <c r="C56" s="21"/>
      <c r="F56" s="21"/>
      <c r="J56" s="21"/>
      <c r="K56" s="22"/>
    </row>
    <row r="57" spans="3:11" x14ac:dyDescent="0.25">
      <c r="C57" s="21"/>
      <c r="F57" s="21"/>
      <c r="J57" s="21"/>
      <c r="K57" s="22"/>
    </row>
    <row r="58" spans="3:11" x14ac:dyDescent="0.25">
      <c r="C58" s="21"/>
      <c r="F58" s="21"/>
      <c r="J58" s="21"/>
      <c r="K58" s="22"/>
    </row>
    <row r="59" spans="3:11" x14ac:dyDescent="0.25">
      <c r="C59" s="21"/>
      <c r="F59" s="21"/>
      <c r="J59" s="21"/>
      <c r="K59" s="22"/>
    </row>
    <row r="60" spans="3:11" x14ac:dyDescent="0.25">
      <c r="C60" s="21"/>
      <c r="F60" s="21"/>
      <c r="J60" s="21"/>
      <c r="K60" s="22"/>
    </row>
    <row r="61" spans="3:11" x14ac:dyDescent="0.25">
      <c r="C61" s="21"/>
      <c r="F61" s="21"/>
      <c r="J61" s="21"/>
      <c r="K61" s="22"/>
    </row>
    <row r="62" spans="3:11" x14ac:dyDescent="0.25">
      <c r="C62" s="21"/>
      <c r="F62" s="21"/>
      <c r="J62" s="21"/>
      <c r="K62" s="22"/>
    </row>
    <row r="63" spans="3:11" x14ac:dyDescent="0.25">
      <c r="C63" s="21"/>
      <c r="F63" s="21"/>
      <c r="J63" s="21"/>
      <c r="K63" s="22"/>
    </row>
    <row r="64" spans="3:11" x14ac:dyDescent="0.25">
      <c r="C64" s="21"/>
      <c r="F64" s="21"/>
      <c r="J64" s="21"/>
      <c r="K64" s="22"/>
    </row>
    <row r="65" spans="3:11" x14ac:dyDescent="0.25">
      <c r="C65" s="21"/>
      <c r="F65" s="21"/>
      <c r="J65" s="21"/>
      <c r="K65" s="22"/>
    </row>
    <row r="66" spans="3:11" x14ac:dyDescent="0.25">
      <c r="C66" s="21"/>
      <c r="F66" s="21"/>
      <c r="J66" s="21"/>
      <c r="K66" s="22"/>
    </row>
    <row r="67" spans="3:11" x14ac:dyDescent="0.25">
      <c r="C67" s="21"/>
      <c r="F67" s="21"/>
      <c r="J67" s="21"/>
      <c r="K67" s="22"/>
    </row>
    <row r="68" spans="3:11" x14ac:dyDescent="0.25">
      <c r="C68" s="21"/>
      <c r="F68" s="21"/>
      <c r="J68" s="21"/>
      <c r="K68" s="22"/>
    </row>
    <row r="69" spans="3:11" x14ac:dyDescent="0.25">
      <c r="C69" s="21"/>
      <c r="F69" s="21"/>
      <c r="J69" s="21"/>
      <c r="K69" s="22"/>
    </row>
    <row r="70" spans="3:11" x14ac:dyDescent="0.25">
      <c r="C70" s="21"/>
      <c r="F70" s="21"/>
      <c r="J70" s="21"/>
      <c r="K70" s="22"/>
    </row>
    <row r="71" spans="3:11" x14ac:dyDescent="0.25">
      <c r="C71" s="21"/>
      <c r="F71" s="21"/>
      <c r="J71" s="21"/>
      <c r="K71" s="22"/>
    </row>
    <row r="72" spans="3:11" x14ac:dyDescent="0.25">
      <c r="C72" s="21"/>
      <c r="F72" s="21"/>
      <c r="J72" s="21"/>
      <c r="K72" s="22"/>
    </row>
    <row r="73" spans="3:11" x14ac:dyDescent="0.25">
      <c r="C73" s="21"/>
      <c r="F73" s="21"/>
      <c r="J73" s="21"/>
      <c r="K73" s="22"/>
    </row>
    <row r="74" spans="3:11" x14ac:dyDescent="0.25">
      <c r="C74" s="21"/>
      <c r="F74" s="21"/>
      <c r="J74" s="21"/>
      <c r="K74" s="22"/>
    </row>
    <row r="75" spans="3:11" x14ac:dyDescent="0.25">
      <c r="C75" s="21"/>
      <c r="F75" s="21"/>
      <c r="J75" s="21"/>
      <c r="K75" s="22"/>
    </row>
    <row r="76" spans="3:11" x14ac:dyDescent="0.25">
      <c r="C76" s="21"/>
      <c r="F76" s="21"/>
      <c r="J76" s="21"/>
      <c r="K76" s="22"/>
    </row>
    <row r="77" spans="3:11" x14ac:dyDescent="0.25">
      <c r="C77" s="21"/>
      <c r="F77" s="21"/>
      <c r="J77" s="21"/>
      <c r="K77" s="22"/>
    </row>
    <row r="78" spans="3:11" x14ac:dyDescent="0.25">
      <c r="C78" s="21"/>
      <c r="F78" s="21"/>
      <c r="J78" s="21"/>
      <c r="K78" s="22"/>
    </row>
    <row r="79" spans="3:11" x14ac:dyDescent="0.25">
      <c r="C79" s="21"/>
      <c r="F79" s="21"/>
      <c r="J79" s="21"/>
      <c r="K79" s="22"/>
    </row>
    <row r="80" spans="3:11" x14ac:dyDescent="0.25">
      <c r="C80" s="21"/>
      <c r="F80" s="21"/>
      <c r="J80" s="21"/>
      <c r="K80" s="22"/>
    </row>
    <row r="81" spans="3:11" x14ac:dyDescent="0.25">
      <c r="C81" s="21"/>
      <c r="F81" s="21"/>
      <c r="J81" s="21"/>
      <c r="K81" s="22"/>
    </row>
    <row r="82" spans="3:11" x14ac:dyDescent="0.25">
      <c r="C82" s="21"/>
      <c r="F82" s="21"/>
      <c r="J82" s="21"/>
      <c r="K82" s="22"/>
    </row>
    <row r="83" spans="3:11" x14ac:dyDescent="0.25">
      <c r="C83" s="21"/>
      <c r="F83" s="21"/>
      <c r="J83" s="21"/>
      <c r="K83" s="22"/>
    </row>
    <row r="84" spans="3:11" x14ac:dyDescent="0.25">
      <c r="C84" s="21"/>
      <c r="F84" s="21"/>
      <c r="J84" s="21"/>
      <c r="K84" s="22"/>
    </row>
    <row r="85" spans="3:11" x14ac:dyDescent="0.25">
      <c r="C85" s="21"/>
      <c r="F85" s="21"/>
      <c r="J85" s="21"/>
      <c r="K85" s="22"/>
    </row>
    <row r="86" spans="3:11" x14ac:dyDescent="0.25">
      <c r="C86" s="21"/>
      <c r="F86" s="21"/>
      <c r="J86" s="21"/>
      <c r="K86" s="22"/>
    </row>
    <row r="87" spans="3:11" x14ac:dyDescent="0.25">
      <c r="C87" s="21"/>
      <c r="F87" s="21"/>
      <c r="J87" s="21"/>
      <c r="K87" s="22"/>
    </row>
    <row r="88" spans="3:11" x14ac:dyDescent="0.25">
      <c r="C88" s="21"/>
      <c r="F88" s="21"/>
      <c r="J88" s="21"/>
      <c r="K88" s="22"/>
    </row>
    <row r="89" spans="3:11" x14ac:dyDescent="0.25">
      <c r="C89" s="21"/>
      <c r="F89" s="21"/>
      <c r="J89" s="21"/>
      <c r="K89" s="22"/>
    </row>
    <row r="90" spans="3:11" x14ac:dyDescent="0.25">
      <c r="C90" s="21"/>
      <c r="F90" s="21"/>
      <c r="J90" s="21"/>
      <c r="K90" s="22"/>
    </row>
    <row r="91" spans="3:11" x14ac:dyDescent="0.25">
      <c r="C91" s="21"/>
      <c r="F91" s="21"/>
      <c r="J91" s="21"/>
      <c r="K91" s="22"/>
    </row>
    <row r="92" spans="3:11" x14ac:dyDescent="0.25">
      <c r="C92" s="21"/>
      <c r="F92" s="21"/>
      <c r="J92" s="21"/>
      <c r="K92" s="22"/>
    </row>
    <row r="93" spans="3:11" x14ac:dyDescent="0.25">
      <c r="C93" s="21"/>
      <c r="F93" s="21"/>
      <c r="J93" s="21"/>
      <c r="K93" s="22"/>
    </row>
    <row r="94" spans="3:11" x14ac:dyDescent="0.25">
      <c r="C94" s="21"/>
      <c r="F94" s="21"/>
      <c r="J94" s="21"/>
      <c r="K94" s="22"/>
    </row>
    <row r="95" spans="3:11" x14ac:dyDescent="0.25">
      <c r="C95" s="21"/>
      <c r="F95" s="21"/>
      <c r="J95" s="21"/>
      <c r="K95" s="22"/>
    </row>
    <row r="96" spans="3:11" x14ac:dyDescent="0.25">
      <c r="C96" s="21"/>
      <c r="F96" s="21"/>
      <c r="J96" s="21"/>
      <c r="K96" s="22"/>
    </row>
    <row r="97" spans="3:11" x14ac:dyDescent="0.25">
      <c r="C97" s="21"/>
      <c r="F97" s="21"/>
      <c r="J97" s="21"/>
      <c r="K97" s="22"/>
    </row>
    <row r="98" spans="3:11" x14ac:dyDescent="0.25">
      <c r="C98" s="21"/>
      <c r="F98" s="21"/>
      <c r="J98" s="21"/>
      <c r="K98" s="22"/>
    </row>
    <row r="99" spans="3:11" x14ac:dyDescent="0.25">
      <c r="C99" s="21"/>
      <c r="F99" s="21"/>
      <c r="J99" s="21"/>
      <c r="K99" s="22"/>
    </row>
    <row r="100" spans="3:11" x14ac:dyDescent="0.25">
      <c r="C100" s="21"/>
      <c r="F100" s="21"/>
      <c r="J100" s="21"/>
      <c r="K100" s="22"/>
    </row>
    <row r="101" spans="3:11" x14ac:dyDescent="0.25">
      <c r="C101" s="21"/>
      <c r="F101" s="21"/>
      <c r="J101" s="21"/>
      <c r="K101" s="22"/>
    </row>
    <row r="102" spans="3:11" x14ac:dyDescent="0.25">
      <c r="C102" s="21"/>
      <c r="F102" s="21"/>
      <c r="J102" s="21"/>
      <c r="K102" s="22"/>
    </row>
    <row r="103" spans="3:11" x14ac:dyDescent="0.25">
      <c r="C103" s="21"/>
      <c r="F103" s="21"/>
      <c r="J103" s="21"/>
      <c r="K103" s="22"/>
    </row>
    <row r="104" spans="3:11" x14ac:dyDescent="0.25">
      <c r="C104" s="21"/>
      <c r="F104" s="21"/>
      <c r="J104" s="21"/>
      <c r="K104" s="22"/>
    </row>
    <row r="105" spans="3:11" x14ac:dyDescent="0.25">
      <c r="C105" s="21"/>
      <c r="F105" s="21"/>
      <c r="J105" s="21"/>
      <c r="K105" s="22"/>
    </row>
    <row r="106" spans="3:11" x14ac:dyDescent="0.25">
      <c r="C106" s="21"/>
      <c r="F106" s="21"/>
      <c r="J106" s="21"/>
      <c r="K106" s="22"/>
    </row>
    <row r="107" spans="3:11" x14ac:dyDescent="0.25">
      <c r="C107" s="21"/>
      <c r="F107" s="21"/>
      <c r="J107" s="21"/>
      <c r="K107" s="22"/>
    </row>
    <row r="108" spans="3:11" x14ac:dyDescent="0.25">
      <c r="C108" s="21"/>
      <c r="F108" s="21"/>
      <c r="J108" s="21"/>
      <c r="K108" s="22"/>
    </row>
    <row r="109" spans="3:11" x14ac:dyDescent="0.25">
      <c r="C109" s="21"/>
      <c r="F109" s="21"/>
      <c r="J109" s="21"/>
      <c r="K109" s="22"/>
    </row>
    <row r="110" spans="3:11" x14ac:dyDescent="0.25">
      <c r="C110" s="21"/>
      <c r="F110" s="21"/>
      <c r="J110" s="21"/>
      <c r="K110" s="22"/>
    </row>
    <row r="111" spans="3:11" x14ac:dyDescent="0.25">
      <c r="C111" s="21"/>
      <c r="F111" s="21"/>
      <c r="J111" s="21"/>
      <c r="K111" s="22"/>
    </row>
    <row r="112" spans="3:11" x14ac:dyDescent="0.25">
      <c r="C112" s="21"/>
      <c r="F112" s="21"/>
      <c r="J112" s="21"/>
      <c r="K112" s="22"/>
    </row>
    <row r="113" spans="3:11" x14ac:dyDescent="0.25">
      <c r="C113" s="21"/>
      <c r="F113" s="21"/>
      <c r="J113" s="21"/>
      <c r="K113" s="22"/>
    </row>
    <row r="114" spans="3:11" x14ac:dyDescent="0.25">
      <c r="C114" s="21"/>
      <c r="F114" s="21"/>
      <c r="J114" s="21"/>
      <c r="K114" s="22"/>
    </row>
    <row r="115" spans="3:11" x14ac:dyDescent="0.25">
      <c r="C115" s="21"/>
      <c r="F115" s="21"/>
      <c r="J115" s="21"/>
      <c r="K115" s="22"/>
    </row>
    <row r="116" spans="3:11" x14ac:dyDescent="0.25">
      <c r="C116" s="21"/>
      <c r="F116" s="21"/>
      <c r="J116" s="21"/>
      <c r="K116" s="22"/>
    </row>
    <row r="117" spans="3:11" x14ac:dyDescent="0.25">
      <c r="C117" s="21"/>
      <c r="F117" s="21"/>
      <c r="J117" s="21"/>
      <c r="K117" s="22"/>
    </row>
    <row r="118" spans="3:11" x14ac:dyDescent="0.25">
      <c r="C118" s="21"/>
      <c r="F118" s="21"/>
      <c r="J118" s="21"/>
      <c r="K118" s="22"/>
    </row>
    <row r="119" spans="3:11" x14ac:dyDescent="0.25">
      <c r="C119" s="21"/>
      <c r="F119" s="21"/>
      <c r="J119" s="21"/>
      <c r="K119" s="22"/>
    </row>
    <row r="120" spans="3:11" x14ac:dyDescent="0.25">
      <c r="C120" s="21"/>
      <c r="F120" s="21"/>
      <c r="J120" s="21"/>
      <c r="K120" s="22"/>
    </row>
    <row r="121" spans="3:11" x14ac:dyDescent="0.25">
      <c r="C121" s="21"/>
      <c r="F121" s="21"/>
      <c r="J121" s="21"/>
      <c r="K121" s="22"/>
    </row>
    <row r="122" spans="3:11" x14ac:dyDescent="0.25">
      <c r="C122" s="21"/>
      <c r="F122" s="21"/>
      <c r="J122" s="21"/>
      <c r="K122" s="22"/>
    </row>
    <row r="123" spans="3:11" x14ac:dyDescent="0.25">
      <c r="C123" s="21"/>
      <c r="F123" s="21"/>
      <c r="J123" s="21"/>
      <c r="K123" s="22"/>
    </row>
    <row r="124" spans="3:11" x14ac:dyDescent="0.25">
      <c r="C124" s="21"/>
      <c r="F124" s="21"/>
      <c r="J124" s="21"/>
      <c r="K124" s="22"/>
    </row>
    <row r="125" spans="3:11" x14ac:dyDescent="0.25">
      <c r="C125" s="21"/>
      <c r="F125" s="21"/>
      <c r="J125" s="21"/>
      <c r="K125" s="22"/>
    </row>
    <row r="126" spans="3:11" x14ac:dyDescent="0.25">
      <c r="C126" s="21"/>
      <c r="F126" s="21"/>
      <c r="J126" s="21"/>
      <c r="K126" s="22"/>
    </row>
    <row r="127" spans="3:11" x14ac:dyDescent="0.25">
      <c r="C127" s="21"/>
      <c r="F127" s="21"/>
      <c r="J127" s="21"/>
      <c r="K127" s="22"/>
    </row>
    <row r="128" spans="3:11" x14ac:dyDescent="0.25">
      <c r="C128" s="21"/>
      <c r="F128" s="21"/>
      <c r="J128" s="21"/>
      <c r="K128" s="22"/>
    </row>
    <row r="129" spans="3:11" x14ac:dyDescent="0.25">
      <c r="C129" s="21"/>
      <c r="F129" s="21"/>
      <c r="J129" s="21"/>
      <c r="K129" s="22"/>
    </row>
    <row r="130" spans="3:11" x14ac:dyDescent="0.25">
      <c r="C130" s="21"/>
      <c r="F130" s="21"/>
      <c r="J130" s="21"/>
      <c r="K130" s="22"/>
    </row>
    <row r="131" spans="3:11" x14ac:dyDescent="0.25">
      <c r="C131" s="21"/>
      <c r="F131" s="21"/>
      <c r="J131" s="21"/>
      <c r="K131" s="22"/>
    </row>
    <row r="132" spans="3:11" x14ac:dyDescent="0.25">
      <c r="C132" s="21"/>
      <c r="F132" s="21"/>
      <c r="J132" s="21"/>
      <c r="K132" s="22"/>
    </row>
    <row r="133" spans="3:11" x14ac:dyDescent="0.25">
      <c r="C133" s="21"/>
      <c r="F133" s="21"/>
      <c r="J133" s="21"/>
      <c r="K133" s="22"/>
    </row>
    <row r="134" spans="3:11" x14ac:dyDescent="0.25">
      <c r="C134" s="21"/>
      <c r="F134" s="21"/>
      <c r="J134" s="21"/>
      <c r="K134" s="22"/>
    </row>
    <row r="135" spans="3:11" x14ac:dyDescent="0.25">
      <c r="C135" s="21"/>
      <c r="F135" s="21"/>
      <c r="J135" s="21"/>
      <c r="K135" s="22"/>
    </row>
    <row r="136" spans="3:11" x14ac:dyDescent="0.25">
      <c r="C136" s="21"/>
      <c r="F136" s="21"/>
      <c r="J136" s="21"/>
      <c r="K136" s="22"/>
    </row>
    <row r="137" spans="3:11" x14ac:dyDescent="0.25">
      <c r="C137" s="21"/>
      <c r="F137" s="21"/>
      <c r="J137" s="21"/>
      <c r="K137" s="22"/>
    </row>
    <row r="138" spans="3:11" x14ac:dyDescent="0.25">
      <c r="C138" s="21"/>
      <c r="F138" s="21"/>
      <c r="J138" s="21"/>
      <c r="K138" s="22"/>
    </row>
    <row r="139" spans="3:11" x14ac:dyDescent="0.25">
      <c r="C139" s="21"/>
      <c r="F139" s="21"/>
      <c r="J139" s="21"/>
      <c r="K139" s="22"/>
    </row>
    <row r="140" spans="3:11" x14ac:dyDescent="0.25">
      <c r="C140" s="21"/>
      <c r="F140" s="21"/>
      <c r="J140" s="21"/>
      <c r="K140" s="22"/>
    </row>
    <row r="141" spans="3:11" x14ac:dyDescent="0.25">
      <c r="C141" s="21"/>
      <c r="F141" s="21"/>
      <c r="J141" s="21"/>
      <c r="K141" s="22"/>
    </row>
    <row r="142" spans="3:11" x14ac:dyDescent="0.25">
      <c r="C142" s="21"/>
      <c r="F142" s="21"/>
      <c r="J142" s="21"/>
      <c r="K142" s="22"/>
    </row>
    <row r="143" spans="3:11" x14ac:dyDescent="0.25">
      <c r="C143" s="21"/>
      <c r="F143" s="21"/>
      <c r="J143" s="21"/>
      <c r="K143" s="22"/>
    </row>
    <row r="144" spans="3:11" x14ac:dyDescent="0.25">
      <c r="C144" s="21"/>
      <c r="F144" s="21"/>
      <c r="J144" s="21"/>
      <c r="K144" s="22"/>
    </row>
    <row r="145" spans="3:11" x14ac:dyDescent="0.25">
      <c r="C145" s="21"/>
      <c r="F145" s="21"/>
      <c r="J145" s="21"/>
      <c r="K145" s="22"/>
    </row>
    <row r="146" spans="3:11" x14ac:dyDescent="0.25">
      <c r="C146" s="21"/>
      <c r="F146" s="21"/>
      <c r="J146" s="21"/>
      <c r="K146" s="22"/>
    </row>
    <row r="147" spans="3:11" x14ac:dyDescent="0.25">
      <c r="C147" s="21"/>
      <c r="F147" s="21"/>
      <c r="J147" s="21"/>
      <c r="K147" s="22"/>
    </row>
    <row r="148" spans="3:11" x14ac:dyDescent="0.25">
      <c r="C148" s="21"/>
      <c r="F148" s="21"/>
      <c r="J148" s="21"/>
      <c r="K148" s="22"/>
    </row>
    <row r="149" spans="3:11" x14ac:dyDescent="0.25">
      <c r="C149" s="21"/>
      <c r="F149" s="21"/>
      <c r="J149" s="21"/>
      <c r="K149" s="22"/>
    </row>
    <row r="150" spans="3:11" x14ac:dyDescent="0.25">
      <c r="C150" s="21"/>
      <c r="F150" s="21"/>
      <c r="J150" s="21"/>
      <c r="K150" s="22"/>
    </row>
    <row r="151" spans="3:11" x14ac:dyDescent="0.25">
      <c r="C151" s="21"/>
      <c r="F151" s="21"/>
      <c r="J151" s="21"/>
      <c r="K151" s="22"/>
    </row>
    <row r="152" spans="3:11" x14ac:dyDescent="0.25">
      <c r="C152" s="21"/>
      <c r="F152" s="21"/>
      <c r="J152" s="21"/>
      <c r="K152" s="22"/>
    </row>
    <row r="153" spans="3:11" x14ac:dyDescent="0.25">
      <c r="C153" s="21"/>
      <c r="F153" s="21"/>
      <c r="J153" s="21"/>
      <c r="K153" s="22"/>
    </row>
    <row r="154" spans="3:11" x14ac:dyDescent="0.25">
      <c r="C154" s="21"/>
      <c r="F154" s="21"/>
      <c r="J154" s="21"/>
      <c r="K154" s="22"/>
    </row>
    <row r="155" spans="3:11" x14ac:dyDescent="0.25">
      <c r="C155" s="21"/>
      <c r="F155" s="21"/>
      <c r="J155" s="21"/>
      <c r="K155" s="22"/>
    </row>
    <row r="156" spans="3:11" x14ac:dyDescent="0.25">
      <c r="C156" s="21"/>
      <c r="F156" s="21"/>
      <c r="J156" s="21"/>
      <c r="K156" s="22"/>
    </row>
    <row r="157" spans="3:11" x14ac:dyDescent="0.25">
      <c r="C157" s="21"/>
      <c r="F157" s="21"/>
      <c r="J157" s="21"/>
      <c r="K157" s="22"/>
    </row>
    <row r="158" spans="3:11" x14ac:dyDescent="0.25">
      <c r="C158" s="21"/>
      <c r="F158" s="21"/>
      <c r="J158" s="21"/>
      <c r="K158" s="22"/>
    </row>
    <row r="159" spans="3:11" x14ac:dyDescent="0.25">
      <c r="C159" s="21"/>
      <c r="F159" s="21"/>
      <c r="J159" s="21"/>
      <c r="K159" s="22"/>
    </row>
    <row r="160" spans="3:11" x14ac:dyDescent="0.25">
      <c r="C160" s="21"/>
      <c r="F160" s="21"/>
      <c r="J160" s="21"/>
      <c r="K160" s="22"/>
    </row>
    <row r="161" spans="3:11" x14ac:dyDescent="0.25">
      <c r="C161" s="21"/>
      <c r="F161" s="21"/>
      <c r="J161" s="21"/>
      <c r="K161" s="22"/>
    </row>
    <row r="162" spans="3:11" x14ac:dyDescent="0.25">
      <c r="C162" s="21"/>
      <c r="F162" s="21"/>
      <c r="J162" s="21"/>
      <c r="K162" s="22"/>
    </row>
    <row r="163" spans="3:11" x14ac:dyDescent="0.25">
      <c r="C163" s="21"/>
      <c r="F163" s="21"/>
      <c r="J163" s="21"/>
      <c r="K163" s="22"/>
    </row>
    <row r="164" spans="3:11" x14ac:dyDescent="0.25">
      <c r="C164" s="21"/>
      <c r="F164" s="21"/>
      <c r="J164" s="21"/>
      <c r="K164" s="22"/>
    </row>
    <row r="165" spans="3:11" x14ac:dyDescent="0.25">
      <c r="C165" s="21"/>
      <c r="F165" s="21"/>
      <c r="J165" s="21"/>
      <c r="K165" s="22"/>
    </row>
    <row r="166" spans="3:11" x14ac:dyDescent="0.25">
      <c r="C166" s="21"/>
      <c r="F166" s="21"/>
      <c r="J166" s="21"/>
      <c r="K166" s="22"/>
    </row>
    <row r="167" spans="3:11" x14ac:dyDescent="0.25">
      <c r="C167" s="21"/>
      <c r="F167" s="21"/>
      <c r="J167" s="21"/>
      <c r="K167" s="22"/>
    </row>
    <row r="168" spans="3:11" x14ac:dyDescent="0.25">
      <c r="C168" s="21"/>
      <c r="F168" s="21"/>
      <c r="J168" s="21"/>
      <c r="K168" s="22"/>
    </row>
    <row r="169" spans="3:11" x14ac:dyDescent="0.25">
      <c r="C169" s="21"/>
      <c r="F169" s="21"/>
      <c r="J169" s="21"/>
      <c r="K169" s="22"/>
    </row>
    <row r="170" spans="3:11" x14ac:dyDescent="0.25">
      <c r="C170" s="21"/>
      <c r="F170" s="21"/>
      <c r="J170" s="21"/>
      <c r="K170" s="22"/>
    </row>
    <row r="171" spans="3:11" x14ac:dyDescent="0.25">
      <c r="C171" s="21"/>
      <c r="F171" s="21"/>
      <c r="J171" s="21"/>
      <c r="K171" s="22"/>
    </row>
    <row r="172" spans="3:11" x14ac:dyDescent="0.25">
      <c r="C172" s="21"/>
      <c r="F172" s="21"/>
      <c r="J172" s="21"/>
      <c r="K172" s="22"/>
    </row>
    <row r="173" spans="3:11" x14ac:dyDescent="0.25">
      <c r="C173" s="21"/>
      <c r="F173" s="21"/>
      <c r="J173" s="21"/>
      <c r="K173" s="22"/>
    </row>
    <row r="174" spans="3:11" x14ac:dyDescent="0.25">
      <c r="C174" s="21"/>
      <c r="F174" s="21"/>
      <c r="J174" s="21"/>
      <c r="K174" s="22"/>
    </row>
    <row r="175" spans="3:11" x14ac:dyDescent="0.25">
      <c r="C175" s="21"/>
      <c r="F175" s="21"/>
      <c r="J175" s="21"/>
      <c r="K175" s="22"/>
    </row>
    <row r="176" spans="3:11" x14ac:dyDescent="0.25">
      <c r="C176" s="21"/>
      <c r="F176" s="21"/>
      <c r="J176" s="21"/>
      <c r="K176" s="22"/>
    </row>
    <row r="177" spans="3:11" x14ac:dyDescent="0.25">
      <c r="C177" s="21"/>
      <c r="F177" s="21"/>
      <c r="J177" s="21"/>
      <c r="K177" s="22"/>
    </row>
    <row r="178" spans="3:11" x14ac:dyDescent="0.25">
      <c r="C178" s="21"/>
      <c r="F178" s="21"/>
      <c r="J178" s="21"/>
      <c r="K178" s="22"/>
    </row>
    <row r="179" spans="3:11" x14ac:dyDescent="0.25">
      <c r="C179" s="21"/>
      <c r="F179" s="21"/>
      <c r="J179" s="21"/>
      <c r="K179" s="22"/>
    </row>
    <row r="180" spans="3:11" x14ac:dyDescent="0.25">
      <c r="C180" s="21"/>
      <c r="F180" s="21"/>
      <c r="J180" s="21"/>
      <c r="K180" s="22"/>
    </row>
    <row r="181" spans="3:11" x14ac:dyDescent="0.25">
      <c r="C181" s="21"/>
      <c r="F181" s="21"/>
      <c r="J181" s="21"/>
      <c r="K181" s="22"/>
    </row>
    <row r="182" spans="3:11" x14ac:dyDescent="0.25">
      <c r="C182" s="21"/>
      <c r="F182" s="21"/>
      <c r="J182" s="21"/>
      <c r="K182" s="22"/>
    </row>
    <row r="183" spans="3:11" x14ac:dyDescent="0.25">
      <c r="C183" s="21"/>
      <c r="F183" s="21"/>
      <c r="J183" s="21"/>
      <c r="K183" s="22"/>
    </row>
    <row r="184" spans="3:11" x14ac:dyDescent="0.25">
      <c r="C184" s="21"/>
      <c r="F184" s="21"/>
      <c r="J184" s="21"/>
      <c r="K184" s="22"/>
    </row>
    <row r="185" spans="3:11" x14ac:dyDescent="0.25">
      <c r="C185" s="21"/>
      <c r="F185" s="21"/>
      <c r="J185" s="21"/>
      <c r="K185" s="22"/>
    </row>
    <row r="186" spans="3:11" x14ac:dyDescent="0.25">
      <c r="C186" s="21"/>
      <c r="F186" s="21"/>
      <c r="J186" s="21"/>
      <c r="K186" s="22"/>
    </row>
    <row r="187" spans="3:11" x14ac:dyDescent="0.25">
      <c r="C187" s="21"/>
      <c r="F187" s="21"/>
      <c r="J187" s="21"/>
      <c r="K187" s="22"/>
    </row>
    <row r="188" spans="3:11" x14ac:dyDescent="0.25">
      <c r="C188" s="21"/>
      <c r="F188" s="21"/>
      <c r="J188" s="21"/>
      <c r="K188" s="22"/>
    </row>
    <row r="189" spans="3:11" x14ac:dyDescent="0.25">
      <c r="C189" s="21"/>
      <c r="F189" s="21"/>
      <c r="J189" s="21"/>
      <c r="K189" s="22"/>
    </row>
    <row r="190" spans="3:11" x14ac:dyDescent="0.25">
      <c r="C190" s="21"/>
      <c r="F190" s="21"/>
      <c r="J190" s="21"/>
      <c r="K190" s="22"/>
    </row>
    <row r="191" spans="3:11" x14ac:dyDescent="0.25">
      <c r="C191" s="21"/>
      <c r="F191" s="21"/>
      <c r="J191" s="21"/>
      <c r="K191" s="22"/>
    </row>
    <row r="192" spans="3:11" x14ac:dyDescent="0.25">
      <c r="C192" s="21"/>
      <c r="F192" s="21"/>
      <c r="J192" s="21"/>
      <c r="K192" s="22"/>
    </row>
    <row r="193" spans="3:11" x14ac:dyDescent="0.25">
      <c r="C193" s="21"/>
      <c r="F193" s="21"/>
      <c r="J193" s="21"/>
      <c r="K193" s="22"/>
    </row>
    <row r="194" spans="3:11" x14ac:dyDescent="0.25">
      <c r="C194" s="21"/>
      <c r="F194" s="21"/>
      <c r="J194" s="21"/>
      <c r="K194" s="22"/>
    </row>
    <row r="195" spans="3:11" x14ac:dyDescent="0.25">
      <c r="C195" s="21"/>
      <c r="F195" s="21"/>
      <c r="J195" s="21"/>
      <c r="K195" s="22"/>
    </row>
    <row r="196" spans="3:11" x14ac:dyDescent="0.25">
      <c r="C196" s="21"/>
      <c r="F196" s="21"/>
      <c r="J196" s="21"/>
      <c r="K196" s="22"/>
    </row>
    <row r="197" spans="3:11" x14ac:dyDescent="0.25">
      <c r="C197" s="21"/>
      <c r="F197" s="21"/>
      <c r="J197" s="21"/>
      <c r="K197" s="22"/>
    </row>
    <row r="198" spans="3:11" x14ac:dyDescent="0.25">
      <c r="C198" s="21"/>
      <c r="F198" s="21"/>
      <c r="J198" s="21"/>
      <c r="K198" s="22"/>
    </row>
    <row r="199" spans="3:11" x14ac:dyDescent="0.25">
      <c r="C199" s="21"/>
      <c r="F199" s="21"/>
      <c r="J199" s="21"/>
      <c r="K199" s="22"/>
    </row>
    <row r="200" spans="3:11" x14ac:dyDescent="0.25">
      <c r="C200" s="21"/>
      <c r="F200" s="21"/>
      <c r="J200" s="21"/>
      <c r="K200" s="22"/>
    </row>
    <row r="201" spans="3:11" x14ac:dyDescent="0.25">
      <c r="C201" s="21"/>
      <c r="F201" s="21"/>
      <c r="J201" s="21"/>
      <c r="K201" s="22"/>
    </row>
    <row r="202" spans="3:11" x14ac:dyDescent="0.25">
      <c r="C202" s="21"/>
      <c r="F202" s="21"/>
      <c r="J202" s="21"/>
      <c r="K202" s="22"/>
    </row>
    <row r="203" spans="3:11" x14ac:dyDescent="0.25">
      <c r="C203" s="21"/>
      <c r="F203" s="21"/>
      <c r="J203" s="21"/>
      <c r="K203" s="22"/>
    </row>
    <row r="204" spans="3:11" x14ac:dyDescent="0.25">
      <c r="C204" s="21"/>
      <c r="F204" s="21"/>
      <c r="J204" s="21"/>
      <c r="K204" s="22"/>
    </row>
    <row r="205" spans="3:11" x14ac:dyDescent="0.25">
      <c r="C205" s="21"/>
      <c r="F205" s="21"/>
      <c r="J205" s="21"/>
      <c r="K205" s="22"/>
    </row>
    <row r="206" spans="3:11" x14ac:dyDescent="0.25">
      <c r="C206" s="21"/>
      <c r="F206" s="21"/>
      <c r="J206" s="21"/>
      <c r="K206" s="22"/>
    </row>
    <row r="207" spans="3:11" x14ac:dyDescent="0.25">
      <c r="C207" s="21"/>
      <c r="F207" s="21"/>
      <c r="J207" s="21"/>
      <c r="K207" s="22"/>
    </row>
    <row r="208" spans="3:11" x14ac:dyDescent="0.25">
      <c r="C208" s="21"/>
      <c r="F208" s="21"/>
      <c r="J208" s="21"/>
      <c r="K208" s="22"/>
    </row>
    <row r="209" spans="3:11" x14ac:dyDescent="0.25">
      <c r="C209" s="21"/>
      <c r="F209" s="21"/>
      <c r="J209" s="21"/>
      <c r="K209" s="22"/>
    </row>
    <row r="210" spans="3:11" x14ac:dyDescent="0.25">
      <c r="C210" s="21"/>
      <c r="F210" s="21"/>
      <c r="J210" s="21"/>
      <c r="K210" s="22"/>
    </row>
    <row r="211" spans="3:11" x14ac:dyDescent="0.25">
      <c r="C211" s="21"/>
      <c r="F211" s="21"/>
      <c r="J211" s="21"/>
      <c r="K211" s="22"/>
    </row>
    <row r="212" spans="3:11" x14ac:dyDescent="0.25">
      <c r="C212" s="21"/>
      <c r="F212" s="21"/>
      <c r="J212" s="21"/>
      <c r="K212" s="22"/>
    </row>
    <row r="213" spans="3:11" x14ac:dyDescent="0.25">
      <c r="C213" s="21"/>
      <c r="F213" s="21"/>
      <c r="J213" s="21"/>
      <c r="K213" s="22"/>
    </row>
    <row r="214" spans="3:11" x14ac:dyDescent="0.25">
      <c r="C214" s="21"/>
      <c r="F214" s="21"/>
      <c r="J214" s="21"/>
      <c r="K214" s="22"/>
    </row>
    <row r="215" spans="3:11" x14ac:dyDescent="0.25">
      <c r="C215" s="21"/>
      <c r="F215" s="21"/>
      <c r="J215" s="21"/>
      <c r="K215" s="22"/>
    </row>
    <row r="216" spans="3:11" x14ac:dyDescent="0.25">
      <c r="C216" s="21"/>
      <c r="F216" s="21"/>
      <c r="J216" s="21"/>
      <c r="K216" s="22"/>
    </row>
    <row r="217" spans="3:11" x14ac:dyDescent="0.25">
      <c r="C217" s="21"/>
      <c r="F217" s="21"/>
      <c r="J217" s="21"/>
      <c r="K217" s="22"/>
    </row>
    <row r="218" spans="3:11" x14ac:dyDescent="0.25">
      <c r="C218" s="21"/>
      <c r="F218" s="21"/>
      <c r="J218" s="21"/>
      <c r="K218" s="22"/>
    </row>
    <row r="219" spans="3:11" x14ac:dyDescent="0.25">
      <c r="C219" s="21"/>
      <c r="F219" s="21"/>
      <c r="J219" s="21"/>
      <c r="K219" s="22"/>
    </row>
    <row r="220" spans="3:11" x14ac:dyDescent="0.25">
      <c r="C220" s="21"/>
      <c r="F220" s="21"/>
      <c r="J220" s="21"/>
      <c r="K220" s="22"/>
    </row>
    <row r="221" spans="3:11" x14ac:dyDescent="0.25">
      <c r="C221" s="21"/>
      <c r="F221" s="21"/>
      <c r="J221" s="21"/>
      <c r="K221" s="22"/>
    </row>
    <row r="222" spans="3:11" x14ac:dyDescent="0.25">
      <c r="C222" s="21"/>
      <c r="F222" s="21"/>
      <c r="J222" s="21"/>
      <c r="K222" s="22"/>
    </row>
    <row r="223" spans="3:11" x14ac:dyDescent="0.25">
      <c r="C223" s="21"/>
      <c r="F223" s="21"/>
      <c r="J223" s="21"/>
      <c r="K223" s="22"/>
    </row>
    <row r="224" spans="3:11" x14ac:dyDescent="0.25">
      <c r="C224" s="21"/>
      <c r="F224" s="21"/>
      <c r="J224" s="21"/>
      <c r="K224" s="22"/>
    </row>
    <row r="225" spans="3:11" x14ac:dyDescent="0.25">
      <c r="C225" s="21"/>
      <c r="F225" s="21"/>
      <c r="J225" s="21"/>
      <c r="K225" s="22"/>
    </row>
    <row r="226" spans="3:11" x14ac:dyDescent="0.25">
      <c r="C226" s="21"/>
      <c r="F226" s="21"/>
      <c r="J226" s="21"/>
      <c r="K226" s="22"/>
    </row>
    <row r="227" spans="3:11" x14ac:dyDescent="0.25">
      <c r="C227" s="21"/>
      <c r="F227" s="21"/>
      <c r="J227" s="21"/>
      <c r="K227" s="22"/>
    </row>
    <row r="228" spans="3:11" x14ac:dyDescent="0.25">
      <c r="C228" s="21"/>
      <c r="F228" s="21"/>
      <c r="J228" s="21"/>
      <c r="K228" s="22"/>
    </row>
    <row r="229" spans="3:11" x14ac:dyDescent="0.25">
      <c r="C229" s="21"/>
      <c r="F229" s="21"/>
      <c r="J229" s="21"/>
      <c r="K229" s="22"/>
    </row>
    <row r="230" spans="3:11" x14ac:dyDescent="0.25">
      <c r="C230" s="21"/>
      <c r="F230" s="21"/>
      <c r="J230" s="21"/>
      <c r="K230" s="22"/>
    </row>
    <row r="231" spans="3:11" x14ac:dyDescent="0.25">
      <c r="C231" s="21"/>
      <c r="F231" s="21"/>
      <c r="J231" s="21"/>
      <c r="K231" s="22"/>
    </row>
    <row r="232" spans="3:11" x14ac:dyDescent="0.25">
      <c r="C232" s="21"/>
      <c r="F232" s="21"/>
      <c r="J232" s="21"/>
      <c r="K232" s="22"/>
    </row>
    <row r="233" spans="3:11" x14ac:dyDescent="0.25">
      <c r="C233" s="21"/>
      <c r="F233" s="21"/>
      <c r="J233" s="21"/>
      <c r="K233" s="22"/>
    </row>
    <row r="234" spans="3:11" x14ac:dyDescent="0.25">
      <c r="C234" s="21"/>
      <c r="F234" s="21"/>
      <c r="J234" s="21"/>
      <c r="K234" s="22"/>
    </row>
    <row r="235" spans="3:11" x14ac:dyDescent="0.25">
      <c r="C235" s="21"/>
      <c r="F235" s="21"/>
      <c r="J235" s="21"/>
      <c r="K235" s="22"/>
    </row>
    <row r="236" spans="3:11" x14ac:dyDescent="0.25">
      <c r="C236" s="21"/>
      <c r="F236" s="21"/>
      <c r="J236" s="21"/>
      <c r="K236" s="22"/>
    </row>
    <row r="237" spans="3:11" x14ac:dyDescent="0.25">
      <c r="C237" s="21"/>
      <c r="F237" s="21"/>
      <c r="J237" s="21"/>
      <c r="K237" s="22"/>
    </row>
    <row r="238" spans="3:11" x14ac:dyDescent="0.25">
      <c r="C238" s="21"/>
      <c r="F238" s="21"/>
      <c r="J238" s="21"/>
      <c r="K238" s="22"/>
    </row>
    <row r="239" spans="3:11" x14ac:dyDescent="0.25">
      <c r="C239" s="21"/>
      <c r="F239" s="21"/>
      <c r="J239" s="21"/>
      <c r="K239" s="22"/>
    </row>
    <row r="240" spans="3:11" x14ac:dyDescent="0.25">
      <c r="C240" s="21"/>
      <c r="F240" s="21"/>
      <c r="J240" s="21"/>
      <c r="K240" s="22"/>
    </row>
    <row r="241" spans="3:11" x14ac:dyDescent="0.25">
      <c r="C241" s="21"/>
      <c r="F241" s="21"/>
      <c r="J241" s="21"/>
      <c r="K241" s="22"/>
    </row>
    <row r="242" spans="3:11" x14ac:dyDescent="0.25">
      <c r="C242" s="21"/>
      <c r="F242" s="21"/>
      <c r="J242" s="21"/>
      <c r="K242" s="22"/>
    </row>
    <row r="243" spans="3:11" x14ac:dyDescent="0.25">
      <c r="C243" s="21"/>
      <c r="F243" s="21"/>
      <c r="J243" s="21"/>
      <c r="K243" s="22"/>
    </row>
    <row r="244" spans="3:11" x14ac:dyDescent="0.25">
      <c r="C244" s="21"/>
      <c r="F244" s="21"/>
      <c r="J244" s="21"/>
      <c r="K244" s="22"/>
    </row>
    <row r="245" spans="3:11" x14ac:dyDescent="0.25">
      <c r="C245" s="21"/>
      <c r="F245" s="21"/>
      <c r="J245" s="21"/>
      <c r="K245" s="22"/>
    </row>
    <row r="246" spans="3:11" x14ac:dyDescent="0.25">
      <c r="C246" s="21"/>
      <c r="F246" s="21"/>
      <c r="J246" s="21"/>
      <c r="K246" s="22"/>
    </row>
    <row r="247" spans="3:11" x14ac:dyDescent="0.25">
      <c r="C247" s="21"/>
      <c r="F247" s="21"/>
      <c r="J247" s="21"/>
      <c r="K247" s="22"/>
    </row>
    <row r="248" spans="3:11" x14ac:dyDescent="0.25">
      <c r="C248" s="21"/>
      <c r="F248" s="21"/>
      <c r="J248" s="21"/>
      <c r="K248" s="22"/>
    </row>
    <row r="249" spans="3:11" x14ac:dyDescent="0.25">
      <c r="C249" s="21"/>
      <c r="F249" s="21"/>
      <c r="J249" s="21"/>
      <c r="K249" s="22"/>
    </row>
    <row r="250" spans="3:11" x14ac:dyDescent="0.25">
      <c r="C250" s="21"/>
      <c r="F250" s="21"/>
      <c r="J250" s="21"/>
      <c r="K250" s="22"/>
    </row>
    <row r="251" spans="3:11" x14ac:dyDescent="0.25">
      <c r="C251" s="21"/>
      <c r="F251" s="21"/>
      <c r="J251" s="21"/>
      <c r="K251" s="22"/>
    </row>
    <row r="252" spans="3:11" x14ac:dyDescent="0.25">
      <c r="C252" s="21"/>
      <c r="F252" s="21"/>
      <c r="J252" s="21"/>
      <c r="K252" s="22"/>
    </row>
    <row r="253" spans="3:11" x14ac:dyDescent="0.25">
      <c r="C253" s="21"/>
      <c r="F253" s="21"/>
      <c r="J253" s="21"/>
      <c r="K253" s="22"/>
    </row>
    <row r="254" spans="3:11" x14ac:dyDescent="0.25">
      <c r="C254" s="21"/>
      <c r="F254" s="21"/>
      <c r="J254" s="21"/>
      <c r="K254" s="22"/>
    </row>
    <row r="255" spans="3:11" x14ac:dyDescent="0.25">
      <c r="C255" s="21"/>
      <c r="F255" s="21"/>
      <c r="J255" s="21"/>
      <c r="K255" s="22"/>
    </row>
    <row r="256" spans="3:11" x14ac:dyDescent="0.25">
      <c r="C256" s="21"/>
      <c r="F256" s="21"/>
      <c r="J256" s="21"/>
      <c r="K256" s="22"/>
    </row>
    <row r="257" spans="3:11" x14ac:dyDescent="0.25">
      <c r="C257" s="21"/>
      <c r="F257" s="21"/>
      <c r="J257" s="21"/>
      <c r="K257" s="22"/>
    </row>
    <row r="258" spans="3:11" x14ac:dyDescent="0.25">
      <c r="C258" s="21"/>
      <c r="F258" s="21"/>
      <c r="J258" s="21"/>
      <c r="K258" s="22"/>
    </row>
    <row r="259" spans="3:11" x14ac:dyDescent="0.25">
      <c r="C259" s="21"/>
      <c r="F259" s="21"/>
      <c r="J259" s="21"/>
      <c r="K259" s="22"/>
    </row>
    <row r="260" spans="3:11" x14ac:dyDescent="0.25">
      <c r="C260" s="21"/>
      <c r="F260" s="21"/>
      <c r="J260" s="21"/>
      <c r="K260" s="22"/>
    </row>
    <row r="261" spans="3:11" x14ac:dyDescent="0.25">
      <c r="C261" s="21"/>
      <c r="F261" s="21"/>
      <c r="J261" s="21"/>
      <c r="K261" s="22"/>
    </row>
    <row r="262" spans="3:11" x14ac:dyDescent="0.25">
      <c r="C262" s="21"/>
      <c r="F262" s="21"/>
      <c r="J262" s="21"/>
      <c r="K262" s="22"/>
    </row>
    <row r="263" spans="3:11" x14ac:dyDescent="0.25">
      <c r="C263" s="21"/>
      <c r="F263" s="21"/>
      <c r="J263" s="21"/>
      <c r="K263" s="22"/>
    </row>
    <row r="264" spans="3:11" x14ac:dyDescent="0.25">
      <c r="C264" s="21"/>
      <c r="F264" s="21"/>
      <c r="J264" s="21"/>
      <c r="K264" s="22"/>
    </row>
    <row r="265" spans="3:11" x14ac:dyDescent="0.25">
      <c r="C265" s="21"/>
      <c r="F265" s="21"/>
      <c r="J265" s="21"/>
      <c r="K265" s="22"/>
    </row>
    <row r="266" spans="3:11" x14ac:dyDescent="0.25">
      <c r="C266" s="21"/>
      <c r="F266" s="21"/>
      <c r="J266" s="21"/>
      <c r="K266" s="22"/>
    </row>
    <row r="267" spans="3:11" x14ac:dyDescent="0.25">
      <c r="C267" s="21"/>
      <c r="F267" s="21"/>
      <c r="J267" s="21"/>
      <c r="K267" s="22"/>
    </row>
    <row r="268" spans="3:11" x14ac:dyDescent="0.25">
      <c r="C268" s="21"/>
      <c r="F268" s="21"/>
      <c r="J268" s="21"/>
      <c r="K268" s="22"/>
    </row>
    <row r="269" spans="3:11" x14ac:dyDescent="0.25">
      <c r="C269" s="21"/>
      <c r="F269" s="21"/>
      <c r="J269" s="21"/>
      <c r="K269" s="22"/>
    </row>
    <row r="270" spans="3:11" x14ac:dyDescent="0.25">
      <c r="C270" s="21"/>
      <c r="F270" s="21"/>
      <c r="J270" s="21"/>
      <c r="K270" s="22"/>
    </row>
    <row r="271" spans="3:11" x14ac:dyDescent="0.25">
      <c r="C271" s="21"/>
      <c r="F271" s="21"/>
      <c r="J271" s="21"/>
      <c r="K271" s="22"/>
    </row>
    <row r="272" spans="3:11" x14ac:dyDescent="0.25">
      <c r="C272" s="21"/>
      <c r="F272" s="21"/>
      <c r="J272" s="21"/>
      <c r="K272" s="22"/>
    </row>
    <row r="273" spans="3:11" x14ac:dyDescent="0.25">
      <c r="C273" s="21"/>
      <c r="F273" s="21"/>
      <c r="J273" s="21"/>
      <c r="K273" s="22"/>
    </row>
    <row r="274" spans="3:11" x14ac:dyDescent="0.25">
      <c r="C274" s="21"/>
      <c r="F274" s="21"/>
      <c r="J274" s="21"/>
      <c r="K274" s="22"/>
    </row>
    <row r="275" spans="3:11" x14ac:dyDescent="0.25">
      <c r="C275" s="21"/>
      <c r="F275" s="21"/>
      <c r="J275" s="21"/>
      <c r="K275" s="22"/>
    </row>
    <row r="276" spans="3:11" x14ac:dyDescent="0.25">
      <c r="C276" s="21"/>
      <c r="F276" s="21"/>
      <c r="J276" s="21"/>
      <c r="K276" s="22"/>
    </row>
    <row r="277" spans="3:11" x14ac:dyDescent="0.25">
      <c r="C277" s="21"/>
      <c r="F277" s="21"/>
      <c r="J277" s="21"/>
      <c r="K277" s="22"/>
    </row>
    <row r="278" spans="3:11" x14ac:dyDescent="0.25">
      <c r="C278" s="21"/>
      <c r="F278" s="21"/>
      <c r="J278" s="21"/>
      <c r="K278" s="22"/>
    </row>
    <row r="279" spans="3:11" x14ac:dyDescent="0.25">
      <c r="C279" s="21"/>
      <c r="F279" s="21"/>
      <c r="J279" s="21"/>
      <c r="K279" s="22"/>
    </row>
    <row r="280" spans="3:11" x14ac:dyDescent="0.25">
      <c r="C280" s="21"/>
      <c r="F280" s="21"/>
      <c r="J280" s="21"/>
      <c r="K280" s="22"/>
    </row>
    <row r="281" spans="3:11" x14ac:dyDescent="0.25">
      <c r="C281" s="21"/>
      <c r="F281" s="21"/>
      <c r="J281" s="21"/>
      <c r="K281" s="22"/>
    </row>
    <row r="282" spans="3:11" x14ac:dyDescent="0.25">
      <c r="C282" s="21"/>
      <c r="F282" s="21"/>
      <c r="J282" s="21"/>
      <c r="K282" s="22"/>
    </row>
    <row r="283" spans="3:11" x14ac:dyDescent="0.25">
      <c r="C283" s="21"/>
      <c r="F283" s="21"/>
      <c r="J283" s="21"/>
      <c r="K283" s="22"/>
    </row>
    <row r="284" spans="3:11" x14ac:dyDescent="0.25">
      <c r="C284" s="21"/>
      <c r="F284" s="21"/>
      <c r="J284" s="21"/>
      <c r="K284" s="22"/>
    </row>
    <row r="285" spans="3:11" x14ac:dyDescent="0.25">
      <c r="C285" s="21"/>
      <c r="F285" s="21"/>
      <c r="J285" s="21"/>
      <c r="K285" s="22"/>
    </row>
    <row r="286" spans="3:11" x14ac:dyDescent="0.25">
      <c r="C286" s="21"/>
      <c r="F286" s="21"/>
      <c r="J286" s="21"/>
      <c r="K286" s="22"/>
    </row>
    <row r="287" spans="3:11" x14ac:dyDescent="0.25">
      <c r="C287" s="21"/>
      <c r="F287" s="21"/>
      <c r="J287" s="21"/>
      <c r="K287" s="22"/>
    </row>
    <row r="288" spans="3:11" x14ac:dyDescent="0.25">
      <c r="C288" s="21"/>
      <c r="F288" s="21"/>
      <c r="J288" s="21"/>
      <c r="K288" s="22"/>
    </row>
    <row r="289" spans="3:11" x14ac:dyDescent="0.25">
      <c r="C289" s="21"/>
      <c r="F289" s="21"/>
      <c r="J289" s="21"/>
      <c r="K289" s="22"/>
    </row>
    <row r="290" spans="3:11" x14ac:dyDescent="0.25">
      <c r="C290" s="21"/>
      <c r="F290" s="21"/>
      <c r="J290" s="21"/>
      <c r="K290" s="22"/>
    </row>
    <row r="291" spans="3:11" x14ac:dyDescent="0.25">
      <c r="C291" s="21"/>
      <c r="F291" s="21"/>
      <c r="J291" s="21"/>
      <c r="K291" s="22"/>
    </row>
    <row r="292" spans="3:11" x14ac:dyDescent="0.25">
      <c r="C292" s="21"/>
      <c r="F292" s="21"/>
      <c r="J292" s="21"/>
      <c r="K292" s="22"/>
    </row>
    <row r="293" spans="3:11" x14ac:dyDescent="0.25">
      <c r="C293" s="21"/>
      <c r="F293" s="21"/>
      <c r="J293" s="21"/>
      <c r="K293" s="22"/>
    </row>
    <row r="294" spans="3:11" x14ac:dyDescent="0.25">
      <c r="C294" s="21"/>
      <c r="F294" s="21"/>
      <c r="J294" s="21"/>
      <c r="K294" s="22"/>
    </row>
    <row r="295" spans="3:11" x14ac:dyDescent="0.25">
      <c r="C295" s="21"/>
      <c r="F295" s="21"/>
      <c r="J295" s="21"/>
      <c r="K295" s="22"/>
    </row>
    <row r="296" spans="3:11" x14ac:dyDescent="0.25">
      <c r="C296" s="21"/>
      <c r="F296" s="21"/>
      <c r="J296" s="21"/>
      <c r="K296" s="22"/>
    </row>
    <row r="297" spans="3:11" x14ac:dyDescent="0.25">
      <c r="C297" s="21"/>
      <c r="F297" s="21"/>
      <c r="J297" s="21"/>
      <c r="K297" s="22"/>
    </row>
    <row r="298" spans="3:11" x14ac:dyDescent="0.25">
      <c r="C298" s="21"/>
      <c r="F298" s="21"/>
      <c r="J298" s="21"/>
      <c r="K298" s="22"/>
    </row>
    <row r="299" spans="3:11" x14ac:dyDescent="0.25">
      <c r="C299" s="21"/>
      <c r="F299" s="21"/>
      <c r="J299" s="21"/>
      <c r="K299" s="22"/>
    </row>
    <row r="300" spans="3:11" x14ac:dyDescent="0.25">
      <c r="C300" s="21"/>
      <c r="F300" s="21"/>
      <c r="J300" s="21"/>
      <c r="K300" s="22"/>
    </row>
    <row r="301" spans="3:11" x14ac:dyDescent="0.25">
      <c r="C301" s="21"/>
      <c r="F301" s="21"/>
      <c r="J301" s="21"/>
      <c r="K301" s="22"/>
    </row>
    <row r="302" spans="3:11" x14ac:dyDescent="0.25">
      <c r="C302" s="21"/>
      <c r="F302" s="21"/>
      <c r="J302" s="21"/>
      <c r="K302" s="22"/>
    </row>
    <row r="303" spans="3:11" x14ac:dyDescent="0.25">
      <c r="C303" s="21"/>
      <c r="F303" s="21"/>
      <c r="J303" s="21"/>
      <c r="K303" s="22"/>
    </row>
    <row r="304" spans="3:11" x14ac:dyDescent="0.25">
      <c r="C304" s="21"/>
      <c r="F304" s="21"/>
      <c r="J304" s="21"/>
      <c r="K304" s="22"/>
    </row>
    <row r="305" spans="3:11" x14ac:dyDescent="0.25">
      <c r="C305" s="21"/>
      <c r="F305" s="21"/>
      <c r="J305" s="21"/>
      <c r="K305" s="22"/>
    </row>
    <row r="306" spans="3:11" x14ac:dyDescent="0.25">
      <c r="C306" s="21"/>
      <c r="F306" s="21"/>
      <c r="J306" s="21"/>
      <c r="K306" s="22"/>
    </row>
    <row r="307" spans="3:11" x14ac:dyDescent="0.25">
      <c r="C307" s="21"/>
      <c r="F307" s="21"/>
      <c r="J307" s="21"/>
      <c r="K307" s="22"/>
    </row>
    <row r="308" spans="3:11" x14ac:dyDescent="0.25">
      <c r="C308" s="21"/>
      <c r="F308" s="21"/>
      <c r="J308" s="21"/>
      <c r="K308" s="22"/>
    </row>
    <row r="309" spans="3:11" x14ac:dyDescent="0.25">
      <c r="C309" s="21"/>
      <c r="F309" s="21"/>
      <c r="J309" s="21"/>
      <c r="K309" s="22"/>
    </row>
    <row r="310" spans="3:11" x14ac:dyDescent="0.25">
      <c r="C310" s="21"/>
      <c r="F310" s="21"/>
      <c r="J310" s="21"/>
      <c r="K310" s="22"/>
    </row>
    <row r="311" spans="3:11" x14ac:dyDescent="0.25">
      <c r="C311" s="21"/>
      <c r="F311" s="21"/>
      <c r="J311" s="21"/>
      <c r="K311" s="22"/>
    </row>
    <row r="312" spans="3:11" x14ac:dyDescent="0.25">
      <c r="C312" s="21"/>
      <c r="F312" s="21"/>
      <c r="J312" s="21"/>
      <c r="K312" s="22"/>
    </row>
    <row r="313" spans="3:11" x14ac:dyDescent="0.25">
      <c r="C313" s="21"/>
      <c r="F313" s="21"/>
      <c r="J313" s="21"/>
      <c r="K313" s="22"/>
    </row>
    <row r="314" spans="3:11" x14ac:dyDescent="0.25">
      <c r="C314" s="21"/>
      <c r="F314" s="21"/>
      <c r="J314" s="21"/>
      <c r="K314" s="22"/>
    </row>
    <row r="315" spans="3:11" x14ac:dyDescent="0.25">
      <c r="C315" s="21"/>
      <c r="F315" s="21"/>
      <c r="J315" s="21"/>
      <c r="K315" s="22"/>
    </row>
    <row r="316" spans="3:11" x14ac:dyDescent="0.25">
      <c r="C316" s="21"/>
      <c r="F316" s="21"/>
      <c r="J316" s="21"/>
      <c r="K316" s="22"/>
    </row>
    <row r="317" spans="3:11" x14ac:dyDescent="0.25">
      <c r="C317" s="21"/>
      <c r="F317" s="21"/>
      <c r="J317" s="21"/>
      <c r="K317" s="22"/>
    </row>
    <row r="318" spans="3:11" x14ac:dyDescent="0.25">
      <c r="C318" s="21"/>
      <c r="F318" s="21"/>
      <c r="J318" s="21"/>
      <c r="K318" s="22"/>
    </row>
    <row r="319" spans="3:11" x14ac:dyDescent="0.25">
      <c r="C319" s="21"/>
      <c r="F319" s="21"/>
      <c r="J319" s="21"/>
      <c r="K319" s="22"/>
    </row>
    <row r="320" spans="3:11" x14ac:dyDescent="0.25">
      <c r="C320" s="21"/>
      <c r="F320" s="21"/>
      <c r="J320" s="21"/>
      <c r="K320" s="22"/>
    </row>
    <row r="321" spans="3:11" x14ac:dyDescent="0.25">
      <c r="C321" s="21"/>
      <c r="F321" s="21"/>
      <c r="J321" s="21"/>
      <c r="K321" s="22"/>
    </row>
    <row r="322" spans="3:11" x14ac:dyDescent="0.25">
      <c r="C322" s="21"/>
      <c r="F322" s="21"/>
      <c r="J322" s="21"/>
      <c r="K322" s="22"/>
    </row>
    <row r="323" spans="3:11" x14ac:dyDescent="0.25">
      <c r="C323" s="21"/>
      <c r="F323" s="21"/>
      <c r="J323" s="21"/>
      <c r="K323" s="22"/>
    </row>
    <row r="324" spans="3:11" x14ac:dyDescent="0.25">
      <c r="C324" s="21"/>
      <c r="F324" s="21"/>
      <c r="J324" s="21"/>
      <c r="K324" s="22"/>
    </row>
    <row r="325" spans="3:11" x14ac:dyDescent="0.25">
      <c r="C325" s="21"/>
      <c r="F325" s="21"/>
      <c r="J325" s="21"/>
      <c r="K325" s="22"/>
    </row>
    <row r="326" spans="3:11" x14ac:dyDescent="0.25">
      <c r="C326" s="21"/>
      <c r="F326" s="21"/>
      <c r="J326" s="21"/>
      <c r="K326" s="22"/>
    </row>
    <row r="327" spans="3:11" x14ac:dyDescent="0.25">
      <c r="C327" s="21"/>
      <c r="F327" s="21"/>
      <c r="J327" s="21"/>
      <c r="K327" s="22"/>
    </row>
    <row r="328" spans="3:11" x14ac:dyDescent="0.25">
      <c r="C328" s="21"/>
      <c r="F328" s="21"/>
      <c r="J328" s="21"/>
      <c r="K328" s="22"/>
    </row>
    <row r="329" spans="3:11" x14ac:dyDescent="0.25">
      <c r="C329" s="21"/>
      <c r="F329" s="21"/>
      <c r="J329" s="21"/>
      <c r="K329" s="22"/>
    </row>
    <row r="330" spans="3:11" x14ac:dyDescent="0.25">
      <c r="C330" s="21"/>
      <c r="F330" s="21"/>
      <c r="J330" s="21"/>
      <c r="K330" s="22"/>
    </row>
    <row r="331" spans="3:11" x14ac:dyDescent="0.25">
      <c r="C331" s="21"/>
      <c r="F331" s="21"/>
      <c r="J331" s="21"/>
      <c r="K331" s="22"/>
    </row>
    <row r="332" spans="3:11" x14ac:dyDescent="0.25">
      <c r="C332" s="21"/>
      <c r="F332" s="21"/>
      <c r="J332" s="21"/>
      <c r="K332" s="22"/>
    </row>
    <row r="333" spans="3:11" x14ac:dyDescent="0.25">
      <c r="C333" s="21"/>
      <c r="F333" s="21"/>
      <c r="J333" s="21"/>
      <c r="K333" s="22"/>
    </row>
    <row r="334" spans="3:11" x14ac:dyDescent="0.25">
      <c r="C334" s="21"/>
      <c r="F334" s="21"/>
      <c r="J334" s="21"/>
      <c r="K334" s="22"/>
    </row>
    <row r="335" spans="3:11" x14ac:dyDescent="0.25">
      <c r="C335" s="21"/>
      <c r="F335" s="21"/>
      <c r="J335" s="21"/>
      <c r="K335" s="22"/>
    </row>
    <row r="336" spans="3:11" x14ac:dyDescent="0.25">
      <c r="C336" s="21"/>
      <c r="F336" s="21"/>
      <c r="J336" s="21"/>
      <c r="K336" s="22"/>
    </row>
    <row r="337" spans="3:11" x14ac:dyDescent="0.25">
      <c r="C337" s="21"/>
      <c r="F337" s="21"/>
      <c r="J337" s="21"/>
      <c r="K337" s="22"/>
    </row>
    <row r="338" spans="3:11" x14ac:dyDescent="0.25">
      <c r="C338" s="21"/>
      <c r="F338" s="21"/>
      <c r="J338" s="21"/>
      <c r="K338" s="22"/>
    </row>
    <row r="339" spans="3:11" x14ac:dyDescent="0.25">
      <c r="C339" s="21"/>
      <c r="F339" s="21"/>
      <c r="J339" s="21"/>
      <c r="K339" s="22"/>
    </row>
    <row r="340" spans="3:11" x14ac:dyDescent="0.25">
      <c r="C340" s="21"/>
      <c r="F340" s="21"/>
      <c r="J340" s="21"/>
      <c r="K340" s="22"/>
    </row>
    <row r="341" spans="3:11" x14ac:dyDescent="0.25">
      <c r="C341" s="21"/>
      <c r="F341" s="21"/>
      <c r="J341" s="21"/>
      <c r="K341" s="22"/>
    </row>
    <row r="342" spans="3:11" x14ac:dyDescent="0.25">
      <c r="C342" s="21"/>
      <c r="F342" s="21"/>
      <c r="J342" s="21"/>
      <c r="K342" s="22"/>
    </row>
    <row r="343" spans="3:11" x14ac:dyDescent="0.25">
      <c r="C343" s="21"/>
      <c r="F343" s="21"/>
      <c r="J343" s="21"/>
      <c r="K343" s="22"/>
    </row>
    <row r="344" spans="3:11" x14ac:dyDescent="0.25">
      <c r="C344" s="21"/>
      <c r="F344" s="21"/>
      <c r="J344" s="21"/>
      <c r="K344" s="22"/>
    </row>
    <row r="345" spans="3:11" x14ac:dyDescent="0.25">
      <c r="C345" s="21"/>
      <c r="F345" s="21"/>
      <c r="J345" s="21"/>
      <c r="K345" s="22"/>
    </row>
    <row r="346" spans="3:11" x14ac:dyDescent="0.25">
      <c r="C346" s="21"/>
      <c r="F346" s="21"/>
      <c r="J346" s="21"/>
      <c r="K346" s="22"/>
    </row>
    <row r="347" spans="3:11" x14ac:dyDescent="0.25">
      <c r="C347" s="21"/>
      <c r="F347" s="21"/>
      <c r="J347" s="21"/>
      <c r="K347" s="22"/>
    </row>
    <row r="348" spans="3:11" x14ac:dyDescent="0.25">
      <c r="C348" s="21"/>
      <c r="F348" s="21"/>
      <c r="J348" s="21"/>
      <c r="K348" s="22"/>
    </row>
    <row r="349" spans="3:11" x14ac:dyDescent="0.25">
      <c r="C349" s="21"/>
      <c r="F349" s="21"/>
      <c r="J349" s="21"/>
      <c r="K349" s="22"/>
    </row>
    <row r="350" spans="3:11" x14ac:dyDescent="0.25">
      <c r="C350" s="21"/>
      <c r="F350" s="21"/>
      <c r="J350" s="21"/>
      <c r="K350" s="22"/>
    </row>
    <row r="351" spans="3:11" x14ac:dyDescent="0.25">
      <c r="C351" s="21"/>
      <c r="F351" s="21"/>
      <c r="J351" s="21"/>
      <c r="K351" s="22"/>
    </row>
    <row r="352" spans="3:11" x14ac:dyDescent="0.25">
      <c r="C352" s="21"/>
      <c r="F352" s="21"/>
      <c r="J352" s="21"/>
      <c r="K352" s="22"/>
    </row>
    <row r="353" spans="3:11" x14ac:dyDescent="0.25">
      <c r="C353" s="21"/>
      <c r="F353" s="21"/>
      <c r="J353" s="21"/>
      <c r="K353" s="22"/>
    </row>
    <row r="354" spans="3:11" x14ac:dyDescent="0.25">
      <c r="C354" s="21"/>
      <c r="F354" s="21"/>
      <c r="J354" s="21"/>
      <c r="K354" s="22"/>
    </row>
    <row r="355" spans="3:11" x14ac:dyDescent="0.25">
      <c r="C355" s="21"/>
      <c r="F355" s="21"/>
      <c r="J355" s="21"/>
      <c r="K355" s="22"/>
    </row>
    <row r="356" spans="3:11" x14ac:dyDescent="0.25">
      <c r="C356" s="21"/>
      <c r="F356" s="21"/>
      <c r="J356" s="21"/>
      <c r="K356" s="22"/>
    </row>
    <row r="357" spans="3:11" x14ac:dyDescent="0.25">
      <c r="C357" s="21"/>
      <c r="F357" s="21"/>
      <c r="J357" s="21"/>
      <c r="K357" s="22"/>
    </row>
    <row r="358" spans="3:11" x14ac:dyDescent="0.25">
      <c r="C358" s="21"/>
      <c r="F358" s="21"/>
      <c r="J358" s="21"/>
      <c r="K358" s="22"/>
    </row>
    <row r="359" spans="3:11" x14ac:dyDescent="0.25">
      <c r="C359" s="21"/>
      <c r="F359" s="21"/>
      <c r="J359" s="21"/>
      <c r="K359" s="22"/>
    </row>
    <row r="360" spans="3:11" x14ac:dyDescent="0.25">
      <c r="C360" s="21"/>
      <c r="F360" s="21"/>
      <c r="J360" s="21"/>
      <c r="K360" s="22"/>
    </row>
    <row r="361" spans="3:11" x14ac:dyDescent="0.25">
      <c r="C361" s="21"/>
      <c r="F361" s="21"/>
      <c r="J361" s="21"/>
      <c r="K361" s="22"/>
    </row>
    <row r="362" spans="3:11" x14ac:dyDescent="0.25">
      <c r="C362" s="21"/>
      <c r="F362" s="21"/>
      <c r="J362" s="21"/>
      <c r="K362" s="22"/>
    </row>
    <row r="363" spans="3:11" x14ac:dyDescent="0.25">
      <c r="C363" s="21"/>
      <c r="F363" s="21"/>
      <c r="J363" s="21"/>
      <c r="K363" s="22"/>
    </row>
    <row r="364" spans="3:11" x14ac:dyDescent="0.25">
      <c r="C364" s="21"/>
      <c r="F364" s="21"/>
      <c r="J364" s="21"/>
      <c r="K364" s="22"/>
    </row>
    <row r="365" spans="3:11" x14ac:dyDescent="0.25">
      <c r="C365" s="21"/>
      <c r="F365" s="21"/>
      <c r="J365" s="21"/>
      <c r="K365" s="22"/>
    </row>
    <row r="366" spans="3:11" x14ac:dyDescent="0.25">
      <c r="C366" s="21"/>
      <c r="F366" s="21"/>
      <c r="J366" s="21"/>
      <c r="K366" s="22"/>
    </row>
    <row r="367" spans="3:11" x14ac:dyDescent="0.25">
      <c r="C367" s="21"/>
      <c r="F367" s="21"/>
      <c r="J367" s="21"/>
      <c r="K367" s="22"/>
    </row>
    <row r="368" spans="3:11" x14ac:dyDescent="0.25">
      <c r="C368" s="21"/>
      <c r="F368" s="21"/>
      <c r="J368" s="21"/>
      <c r="K368" s="22"/>
    </row>
    <row r="369" spans="3:11" x14ac:dyDescent="0.25">
      <c r="C369" s="21"/>
      <c r="F369" s="21"/>
      <c r="J369" s="21"/>
      <c r="K369" s="22"/>
    </row>
    <row r="370" spans="3:11" x14ac:dyDescent="0.25">
      <c r="C370" s="21"/>
      <c r="F370" s="21"/>
      <c r="J370" s="21"/>
      <c r="K370" s="22"/>
    </row>
    <row r="371" spans="3:11" x14ac:dyDescent="0.25">
      <c r="C371" s="21"/>
      <c r="F371" s="21"/>
      <c r="J371" s="21"/>
      <c r="K371" s="22"/>
    </row>
    <row r="372" spans="3:11" x14ac:dyDescent="0.25">
      <c r="C372" s="21"/>
      <c r="F372" s="21"/>
      <c r="J372" s="21"/>
      <c r="K372" s="22"/>
    </row>
    <row r="373" spans="3:11" x14ac:dyDescent="0.25">
      <c r="C373" s="21"/>
      <c r="F373" s="21"/>
      <c r="J373" s="21"/>
      <c r="K373" s="22"/>
    </row>
    <row r="374" spans="3:11" x14ac:dyDescent="0.25">
      <c r="C374" s="21"/>
      <c r="F374" s="21"/>
      <c r="J374" s="21"/>
      <c r="K374" s="22"/>
    </row>
    <row r="375" spans="3:11" x14ac:dyDescent="0.25">
      <c r="C375" s="21"/>
      <c r="F375" s="21"/>
      <c r="J375" s="21"/>
      <c r="K375" s="22"/>
    </row>
    <row r="376" spans="3:11" x14ac:dyDescent="0.25">
      <c r="C376" s="21"/>
      <c r="F376" s="21"/>
      <c r="J376" s="21"/>
      <c r="K376" s="22"/>
    </row>
    <row r="377" spans="3:11" x14ac:dyDescent="0.25">
      <c r="C377" s="21"/>
      <c r="F377" s="21"/>
      <c r="J377" s="21"/>
      <c r="K377" s="22"/>
    </row>
    <row r="378" spans="3:11" x14ac:dyDescent="0.25">
      <c r="C378" s="21"/>
      <c r="F378" s="21"/>
      <c r="J378" s="21"/>
      <c r="K378" s="22"/>
    </row>
    <row r="379" spans="3:11" x14ac:dyDescent="0.25">
      <c r="C379" s="21"/>
      <c r="F379" s="21"/>
      <c r="J379" s="21"/>
      <c r="K379" s="22"/>
    </row>
    <row r="380" spans="3:11" x14ac:dyDescent="0.25">
      <c r="C380" s="21"/>
      <c r="F380" s="21"/>
      <c r="J380" s="21"/>
      <c r="K380" s="22"/>
    </row>
    <row r="381" spans="3:11" x14ac:dyDescent="0.25">
      <c r="C381" s="21"/>
      <c r="F381" s="21"/>
      <c r="J381" s="21"/>
      <c r="K381" s="22"/>
    </row>
    <row r="382" spans="3:11" x14ac:dyDescent="0.25">
      <c r="C382" s="21"/>
      <c r="F382" s="21"/>
      <c r="J382" s="21"/>
      <c r="K382" s="22"/>
    </row>
    <row r="383" spans="3:11" x14ac:dyDescent="0.25">
      <c r="C383" s="21"/>
      <c r="F383" s="21"/>
      <c r="J383" s="21"/>
      <c r="K383" s="22"/>
    </row>
    <row r="384" spans="3:11" x14ac:dyDescent="0.25">
      <c r="C384" s="21"/>
      <c r="F384" s="21"/>
      <c r="J384" s="21"/>
      <c r="K384" s="22"/>
    </row>
    <row r="385" spans="3:11" x14ac:dyDescent="0.25">
      <c r="C385" s="21"/>
      <c r="F385" s="21"/>
      <c r="J385" s="21"/>
      <c r="K385" s="22"/>
    </row>
    <row r="386" spans="3:11" x14ac:dyDescent="0.25">
      <c r="C386" s="21"/>
      <c r="F386" s="21"/>
      <c r="J386" s="21"/>
      <c r="K386" s="22"/>
    </row>
    <row r="387" spans="3:11" x14ac:dyDescent="0.25">
      <c r="C387" s="21"/>
      <c r="F387" s="21"/>
      <c r="J387" s="21"/>
      <c r="K387" s="22"/>
    </row>
    <row r="388" spans="3:11" x14ac:dyDescent="0.25">
      <c r="C388" s="21"/>
      <c r="F388" s="21"/>
      <c r="J388" s="21"/>
      <c r="K388" s="22"/>
    </row>
    <row r="389" spans="3:11" x14ac:dyDescent="0.25">
      <c r="C389" s="21"/>
      <c r="F389" s="21"/>
      <c r="J389" s="21"/>
      <c r="K389" s="22"/>
    </row>
    <row r="390" spans="3:11" x14ac:dyDescent="0.25">
      <c r="C390" s="21"/>
      <c r="F390" s="21"/>
      <c r="J390" s="21"/>
      <c r="K390" s="22"/>
    </row>
    <row r="391" spans="3:11" x14ac:dyDescent="0.25">
      <c r="C391" s="21"/>
      <c r="F391" s="21"/>
      <c r="J391" s="21"/>
      <c r="K391" s="22"/>
    </row>
    <row r="392" spans="3:11" x14ac:dyDescent="0.25">
      <c r="C392" s="21"/>
      <c r="F392" s="21"/>
      <c r="J392" s="21"/>
      <c r="K392" s="22"/>
    </row>
    <row r="393" spans="3:11" x14ac:dyDescent="0.25">
      <c r="C393" s="21"/>
      <c r="F393" s="21"/>
      <c r="J393" s="21"/>
      <c r="K393" s="22"/>
    </row>
    <row r="394" spans="3:11" x14ac:dyDescent="0.25">
      <c r="C394" s="21"/>
      <c r="F394" s="21"/>
      <c r="J394" s="21"/>
      <c r="K394" s="22"/>
    </row>
    <row r="395" spans="3:11" x14ac:dyDescent="0.25">
      <c r="C395" s="21"/>
      <c r="F395" s="21"/>
      <c r="J395" s="21"/>
      <c r="K395" s="22"/>
    </row>
    <row r="396" spans="3:11" x14ac:dyDescent="0.25">
      <c r="C396" s="21"/>
      <c r="F396" s="21"/>
      <c r="J396" s="21"/>
      <c r="K396" s="22"/>
    </row>
    <row r="397" spans="3:11" x14ac:dyDescent="0.25">
      <c r="C397" s="21"/>
      <c r="F397" s="21"/>
      <c r="J397" s="21"/>
      <c r="K397" s="22"/>
    </row>
    <row r="398" spans="3:11" x14ac:dyDescent="0.25">
      <c r="C398" s="21"/>
      <c r="F398" s="21"/>
      <c r="J398" s="21"/>
      <c r="K398" s="22"/>
    </row>
    <row r="399" spans="3:11" x14ac:dyDescent="0.25">
      <c r="C399" s="21"/>
      <c r="F399" s="21"/>
      <c r="J399" s="21"/>
      <c r="K399" s="22"/>
    </row>
    <row r="400" spans="3:11" x14ac:dyDescent="0.25">
      <c r="C400" s="21"/>
      <c r="F400" s="21"/>
      <c r="J400" s="21"/>
      <c r="K400" s="22"/>
    </row>
    <row r="401" spans="3:11" x14ac:dyDescent="0.25">
      <c r="C401" s="21"/>
      <c r="F401" s="21"/>
      <c r="J401" s="21"/>
      <c r="K401" s="22"/>
    </row>
    <row r="402" spans="3:11" x14ac:dyDescent="0.25">
      <c r="C402" s="21"/>
      <c r="F402" s="21"/>
      <c r="J402" s="21"/>
      <c r="K402" s="22"/>
    </row>
    <row r="403" spans="3:11" x14ac:dyDescent="0.25">
      <c r="C403" s="21"/>
      <c r="F403" s="21"/>
      <c r="J403" s="21"/>
      <c r="K403" s="22"/>
    </row>
    <row r="404" spans="3:11" x14ac:dyDescent="0.25">
      <c r="C404" s="21"/>
      <c r="F404" s="21"/>
      <c r="J404" s="21"/>
      <c r="K404" s="22"/>
    </row>
    <row r="405" spans="3:11" x14ac:dyDescent="0.25">
      <c r="C405" s="21"/>
      <c r="F405" s="21"/>
      <c r="J405" s="21"/>
      <c r="K405" s="22"/>
    </row>
    <row r="406" spans="3:11" x14ac:dyDescent="0.25">
      <c r="C406" s="21"/>
      <c r="F406" s="21"/>
      <c r="J406" s="21"/>
      <c r="K406" s="22"/>
    </row>
    <row r="407" spans="3:11" x14ac:dyDescent="0.25">
      <c r="C407" s="21"/>
      <c r="F407" s="21"/>
      <c r="J407" s="21"/>
      <c r="K407" s="22"/>
    </row>
    <row r="408" spans="3:11" x14ac:dyDescent="0.25">
      <c r="C408" s="21"/>
      <c r="F408" s="21"/>
      <c r="J408" s="21"/>
      <c r="K408" s="22"/>
    </row>
    <row r="409" spans="3:11" x14ac:dyDescent="0.25">
      <c r="C409" s="21"/>
      <c r="F409" s="21"/>
      <c r="J409" s="21"/>
      <c r="K409" s="22"/>
    </row>
    <row r="410" spans="3:11" x14ac:dyDescent="0.25">
      <c r="C410" s="21"/>
      <c r="F410" s="21"/>
      <c r="J410" s="21"/>
      <c r="K410" s="22"/>
    </row>
    <row r="411" spans="3:11" x14ac:dyDescent="0.25">
      <c r="C411" s="21"/>
      <c r="F411" s="21"/>
      <c r="J411" s="21"/>
      <c r="K411" s="22"/>
    </row>
    <row r="412" spans="3:11" x14ac:dyDescent="0.25">
      <c r="C412" s="21"/>
      <c r="F412" s="21"/>
      <c r="J412" s="21"/>
      <c r="K412" s="22"/>
    </row>
    <row r="413" spans="3:11" x14ac:dyDescent="0.25">
      <c r="C413" s="21"/>
      <c r="F413" s="21"/>
      <c r="J413" s="21"/>
      <c r="K413" s="22"/>
    </row>
    <row r="414" spans="3:11" x14ac:dyDescent="0.25">
      <c r="C414" s="21"/>
      <c r="F414" s="21"/>
      <c r="J414" s="21"/>
      <c r="K414" s="22"/>
    </row>
    <row r="415" spans="3:11" x14ac:dyDescent="0.25">
      <c r="C415" s="21"/>
      <c r="F415" s="21"/>
      <c r="J415" s="21"/>
      <c r="K415" s="22"/>
    </row>
    <row r="416" spans="3:11" x14ac:dyDescent="0.25">
      <c r="C416" s="21"/>
      <c r="F416" s="21"/>
      <c r="J416" s="21"/>
      <c r="K416" s="22"/>
    </row>
    <row r="417" spans="3:11" x14ac:dyDescent="0.25">
      <c r="C417" s="21"/>
      <c r="F417" s="21"/>
      <c r="J417" s="21"/>
      <c r="K417" s="22"/>
    </row>
    <row r="418" spans="3:11" x14ac:dyDescent="0.25">
      <c r="C418" s="21"/>
      <c r="F418" s="21"/>
      <c r="J418" s="21"/>
      <c r="K418" s="22"/>
    </row>
    <row r="419" spans="3:11" x14ac:dyDescent="0.25">
      <c r="C419" s="21"/>
      <c r="F419" s="21"/>
      <c r="J419" s="21"/>
      <c r="K419" s="22"/>
    </row>
    <row r="420" spans="3:11" x14ac:dyDescent="0.25">
      <c r="C420" s="21"/>
      <c r="F420" s="21"/>
      <c r="J420" s="21"/>
      <c r="K420" s="22"/>
    </row>
    <row r="421" spans="3:11" x14ac:dyDescent="0.25">
      <c r="C421" s="21"/>
      <c r="F421" s="21"/>
      <c r="J421" s="21"/>
      <c r="K421" s="22"/>
    </row>
    <row r="422" spans="3:11" x14ac:dyDescent="0.25">
      <c r="C422" s="21"/>
      <c r="F422" s="21"/>
      <c r="J422" s="21"/>
      <c r="K422" s="22"/>
    </row>
    <row r="423" spans="3:11" x14ac:dyDescent="0.25">
      <c r="C423" s="21"/>
      <c r="F423" s="21"/>
      <c r="J423" s="21"/>
      <c r="K423" s="22"/>
    </row>
    <row r="424" spans="3:11" x14ac:dyDescent="0.25">
      <c r="C424" s="21"/>
      <c r="F424" s="21"/>
      <c r="J424" s="21"/>
      <c r="K424" s="22"/>
    </row>
    <row r="425" spans="3:11" x14ac:dyDescent="0.25">
      <c r="C425" s="21"/>
      <c r="F425" s="21"/>
      <c r="J425" s="21"/>
      <c r="K425" s="22"/>
    </row>
    <row r="426" spans="3:11" x14ac:dyDescent="0.25">
      <c r="C426" s="21"/>
      <c r="F426" s="21"/>
      <c r="J426" s="21"/>
      <c r="K426" s="22"/>
    </row>
    <row r="427" spans="3:11" x14ac:dyDescent="0.25">
      <c r="C427" s="21"/>
      <c r="F427" s="21"/>
      <c r="J427" s="21"/>
      <c r="K427" s="22"/>
    </row>
    <row r="428" spans="3:11" x14ac:dyDescent="0.25">
      <c r="C428" s="21"/>
      <c r="F428" s="21"/>
      <c r="J428" s="21"/>
      <c r="K428" s="22"/>
    </row>
    <row r="429" spans="3:11" x14ac:dyDescent="0.25">
      <c r="C429" s="21"/>
      <c r="F429" s="21"/>
      <c r="J429" s="21"/>
      <c r="K429" s="22"/>
    </row>
    <row r="430" spans="3:11" x14ac:dyDescent="0.25">
      <c r="C430" s="21"/>
      <c r="F430" s="21"/>
      <c r="J430" s="21"/>
      <c r="K430" s="22"/>
    </row>
    <row r="431" spans="3:11" x14ac:dyDescent="0.25">
      <c r="C431" s="21"/>
      <c r="F431" s="21"/>
      <c r="J431" s="21"/>
      <c r="K431" s="22"/>
    </row>
    <row r="432" spans="3:11" x14ac:dyDescent="0.25">
      <c r="C432" s="21"/>
      <c r="F432" s="21"/>
      <c r="J432" s="21"/>
      <c r="K432" s="22"/>
    </row>
    <row r="433" spans="3:11" x14ac:dyDescent="0.25">
      <c r="C433" s="21"/>
      <c r="F433" s="21"/>
      <c r="J433" s="21"/>
      <c r="K433" s="22"/>
    </row>
    <row r="434" spans="3:11" x14ac:dyDescent="0.25">
      <c r="C434" s="21"/>
      <c r="F434" s="21"/>
      <c r="J434" s="21"/>
      <c r="K434" s="22"/>
    </row>
    <row r="435" spans="3:11" x14ac:dyDescent="0.25">
      <c r="C435" s="21"/>
      <c r="F435" s="21"/>
      <c r="J435" s="21"/>
      <c r="K435" s="22"/>
    </row>
    <row r="436" spans="3:11" x14ac:dyDescent="0.25">
      <c r="C436" s="21"/>
      <c r="F436" s="21"/>
      <c r="J436" s="21"/>
      <c r="K436" s="22"/>
    </row>
    <row r="437" spans="3:11" x14ac:dyDescent="0.25">
      <c r="C437" s="21"/>
      <c r="F437" s="21"/>
      <c r="J437" s="21"/>
      <c r="K437" s="22"/>
    </row>
    <row r="438" spans="3:11" x14ac:dyDescent="0.25">
      <c r="C438" s="21"/>
      <c r="F438" s="21"/>
      <c r="J438" s="21"/>
      <c r="K438" s="22"/>
    </row>
    <row r="439" spans="3:11" x14ac:dyDescent="0.25">
      <c r="C439" s="21"/>
      <c r="F439" s="21"/>
      <c r="J439" s="21"/>
      <c r="K439" s="22"/>
    </row>
    <row r="440" spans="3:11" x14ac:dyDescent="0.25">
      <c r="C440" s="21"/>
      <c r="F440" s="21"/>
      <c r="J440" s="21"/>
      <c r="K440" s="22"/>
    </row>
    <row r="441" spans="3:11" x14ac:dyDescent="0.25">
      <c r="C441" s="21"/>
      <c r="F441" s="21"/>
      <c r="J441" s="21"/>
      <c r="K441" s="22"/>
    </row>
    <row r="442" spans="3:11" x14ac:dyDescent="0.25">
      <c r="C442" s="21"/>
      <c r="F442" s="21"/>
      <c r="J442" s="21"/>
      <c r="K442" s="22"/>
    </row>
    <row r="443" spans="3:11" x14ac:dyDescent="0.25">
      <c r="C443" s="21"/>
      <c r="F443" s="21"/>
      <c r="J443" s="21"/>
      <c r="K443" s="22"/>
    </row>
    <row r="444" spans="3:11" x14ac:dyDescent="0.25">
      <c r="C444" s="21"/>
      <c r="F444" s="21"/>
      <c r="J444" s="21"/>
      <c r="K444" s="22"/>
    </row>
    <row r="445" spans="3:11" x14ac:dyDescent="0.25">
      <c r="C445" s="21"/>
      <c r="F445" s="21"/>
      <c r="J445" s="21"/>
      <c r="K445" s="22"/>
    </row>
    <row r="446" spans="3:11" x14ac:dyDescent="0.25">
      <c r="C446" s="21"/>
      <c r="F446" s="21"/>
      <c r="J446" s="21"/>
      <c r="K446" s="22"/>
    </row>
    <row r="447" spans="3:11" x14ac:dyDescent="0.25">
      <c r="C447" s="21"/>
      <c r="F447" s="21"/>
      <c r="J447" s="21"/>
      <c r="K447" s="22"/>
    </row>
    <row r="448" spans="3:11" x14ac:dyDescent="0.25">
      <c r="C448" s="21"/>
      <c r="F448" s="21"/>
      <c r="J448" s="21"/>
      <c r="K448" s="22"/>
    </row>
    <row r="449" spans="3:11" x14ac:dyDescent="0.25">
      <c r="C449" s="21"/>
      <c r="F449" s="21"/>
      <c r="J449" s="21"/>
      <c r="K449" s="22"/>
    </row>
    <row r="450" spans="3:11" x14ac:dyDescent="0.25">
      <c r="C450" s="21"/>
      <c r="F450" s="21"/>
      <c r="J450" s="21"/>
      <c r="K450" s="22"/>
    </row>
    <row r="451" spans="3:11" x14ac:dyDescent="0.25">
      <c r="C451" s="21"/>
      <c r="F451" s="21"/>
      <c r="J451" s="21"/>
      <c r="K451" s="22"/>
    </row>
    <row r="452" spans="3:11" x14ac:dyDescent="0.25">
      <c r="C452" s="21"/>
      <c r="F452" s="21"/>
      <c r="J452" s="21"/>
      <c r="K452" s="22"/>
    </row>
    <row r="453" spans="3:11" x14ac:dyDescent="0.25">
      <c r="C453" s="21"/>
      <c r="F453" s="21"/>
      <c r="J453" s="21"/>
      <c r="K453" s="22"/>
    </row>
    <row r="454" spans="3:11" x14ac:dyDescent="0.25">
      <c r="C454" s="21"/>
      <c r="F454" s="21"/>
      <c r="J454" s="21"/>
      <c r="K454" s="22"/>
    </row>
    <row r="455" spans="3:11" x14ac:dyDescent="0.25">
      <c r="C455" s="21"/>
      <c r="F455" s="21"/>
      <c r="J455" s="21"/>
      <c r="K455" s="22"/>
    </row>
    <row r="456" spans="3:11" x14ac:dyDescent="0.25">
      <c r="C456" s="21"/>
      <c r="F456" s="21"/>
      <c r="J456" s="21"/>
      <c r="K456" s="22"/>
    </row>
    <row r="457" spans="3:11" x14ac:dyDescent="0.25">
      <c r="C457" s="21"/>
      <c r="F457" s="21"/>
      <c r="J457" s="21"/>
      <c r="K457" s="22"/>
    </row>
    <row r="458" spans="3:11" x14ac:dyDescent="0.25">
      <c r="C458" s="21"/>
      <c r="F458" s="21"/>
      <c r="J458" s="21"/>
      <c r="K458" s="22"/>
    </row>
    <row r="459" spans="3:11" x14ac:dyDescent="0.25">
      <c r="C459" s="21"/>
      <c r="F459" s="21"/>
      <c r="J459" s="21"/>
      <c r="K459" s="22"/>
    </row>
    <row r="460" spans="3:11" x14ac:dyDescent="0.25">
      <c r="C460" s="21"/>
      <c r="F460" s="21"/>
      <c r="J460" s="21"/>
      <c r="K460" s="22"/>
    </row>
    <row r="461" spans="3:11" x14ac:dyDescent="0.25">
      <c r="C461" s="21"/>
      <c r="F461" s="21"/>
      <c r="J461" s="21"/>
      <c r="K461" s="22"/>
    </row>
    <row r="462" spans="3:11" x14ac:dyDescent="0.25">
      <c r="C462" s="21"/>
      <c r="F462" s="21"/>
      <c r="J462" s="21"/>
      <c r="K462" s="22"/>
    </row>
    <row r="463" spans="3:11" x14ac:dyDescent="0.25">
      <c r="C463" s="21"/>
      <c r="F463" s="21"/>
      <c r="J463" s="21"/>
      <c r="K463" s="22"/>
    </row>
    <row r="464" spans="3:11" x14ac:dyDescent="0.25">
      <c r="C464" s="21"/>
      <c r="F464" s="21"/>
      <c r="J464" s="21"/>
      <c r="K464" s="22"/>
    </row>
    <row r="465" spans="3:11" x14ac:dyDescent="0.25">
      <c r="C465" s="21"/>
      <c r="F465" s="21"/>
      <c r="J465" s="21"/>
      <c r="K465" s="22"/>
    </row>
    <row r="466" spans="3:11" x14ac:dyDescent="0.25">
      <c r="C466" s="21"/>
      <c r="F466" s="21"/>
      <c r="J466" s="21"/>
      <c r="K466" s="22"/>
    </row>
    <row r="467" spans="3:11" x14ac:dyDescent="0.25">
      <c r="C467" s="21"/>
      <c r="F467" s="21"/>
      <c r="J467" s="21"/>
      <c r="K467" s="22"/>
    </row>
    <row r="468" spans="3:11" x14ac:dyDescent="0.25">
      <c r="C468" s="21"/>
      <c r="F468" s="21"/>
      <c r="J468" s="21"/>
      <c r="K468" s="22"/>
    </row>
    <row r="469" spans="3:11" x14ac:dyDescent="0.25">
      <c r="C469" s="21"/>
      <c r="F469" s="21"/>
      <c r="J469" s="21"/>
      <c r="K469" s="22"/>
    </row>
    <row r="470" spans="3:11" x14ac:dyDescent="0.25">
      <c r="C470" s="21"/>
      <c r="F470" s="21"/>
      <c r="J470" s="21"/>
      <c r="K470" s="22"/>
    </row>
    <row r="471" spans="3:11" x14ac:dyDescent="0.25">
      <c r="C471" s="21"/>
      <c r="F471" s="21"/>
      <c r="J471" s="21"/>
      <c r="K471" s="22"/>
    </row>
    <row r="472" spans="3:11" x14ac:dyDescent="0.25">
      <c r="C472" s="21"/>
      <c r="F472" s="21"/>
      <c r="J472" s="21"/>
      <c r="K472" s="22"/>
    </row>
    <row r="473" spans="3:11" x14ac:dyDescent="0.25">
      <c r="C473" s="21"/>
      <c r="F473" s="21"/>
      <c r="J473" s="21"/>
      <c r="K473" s="22"/>
    </row>
    <row r="474" spans="3:11" x14ac:dyDescent="0.25">
      <c r="C474" s="21"/>
      <c r="F474" s="21"/>
      <c r="J474" s="21"/>
      <c r="K474" s="22"/>
    </row>
    <row r="475" spans="3:11" x14ac:dyDescent="0.25">
      <c r="C475" s="21"/>
      <c r="F475" s="21"/>
      <c r="J475" s="21"/>
      <c r="K475" s="22"/>
    </row>
    <row r="476" spans="3:11" x14ac:dyDescent="0.25">
      <c r="C476" s="21"/>
      <c r="F476" s="21"/>
      <c r="J476" s="21"/>
      <c r="K476" s="22"/>
    </row>
    <row r="477" spans="3:11" x14ac:dyDescent="0.25">
      <c r="C477" s="21"/>
      <c r="F477" s="21"/>
      <c r="J477" s="21"/>
      <c r="K477" s="22"/>
    </row>
    <row r="478" spans="3:11" x14ac:dyDescent="0.25">
      <c r="C478" s="21"/>
      <c r="F478" s="21"/>
      <c r="J478" s="21"/>
      <c r="K478" s="22"/>
    </row>
    <row r="479" spans="3:11" x14ac:dyDescent="0.25">
      <c r="C479" s="21"/>
      <c r="F479" s="21"/>
      <c r="J479" s="21"/>
      <c r="K479" s="22"/>
    </row>
    <row r="480" spans="3:11" x14ac:dyDescent="0.25">
      <c r="C480" s="21"/>
      <c r="F480" s="21"/>
      <c r="J480" s="21"/>
      <c r="K480" s="22"/>
    </row>
    <row r="481" spans="3:11" x14ac:dyDescent="0.25">
      <c r="C481" s="21"/>
      <c r="F481" s="21"/>
      <c r="J481" s="21"/>
      <c r="K481" s="22"/>
    </row>
    <row r="482" spans="3:11" x14ac:dyDescent="0.25">
      <c r="C482" s="21"/>
      <c r="F482" s="21"/>
      <c r="J482" s="21"/>
      <c r="K482" s="22"/>
    </row>
    <row r="483" spans="3:11" x14ac:dyDescent="0.25">
      <c r="C483" s="21"/>
      <c r="F483" s="21"/>
      <c r="J483" s="21"/>
      <c r="K483" s="22"/>
    </row>
    <row r="484" spans="3:11" x14ac:dyDescent="0.25">
      <c r="C484" s="21"/>
      <c r="F484" s="21"/>
      <c r="J484" s="21"/>
      <c r="K484" s="22"/>
    </row>
    <row r="485" spans="3:11" x14ac:dyDescent="0.25">
      <c r="C485" s="21"/>
      <c r="F485" s="21"/>
      <c r="J485" s="21"/>
      <c r="K485" s="22"/>
    </row>
    <row r="486" spans="3:11" x14ac:dyDescent="0.25">
      <c r="C486" s="21"/>
      <c r="F486" s="21"/>
      <c r="J486" s="21"/>
      <c r="K486" s="22"/>
    </row>
    <row r="487" spans="3:11" x14ac:dyDescent="0.25">
      <c r="C487" s="21"/>
      <c r="F487" s="21"/>
      <c r="J487" s="21"/>
      <c r="K487" s="22"/>
    </row>
    <row r="488" spans="3:11" x14ac:dyDescent="0.25">
      <c r="C488" s="21"/>
      <c r="F488" s="21"/>
      <c r="J488" s="21"/>
      <c r="K488" s="22"/>
    </row>
    <row r="489" spans="3:11" x14ac:dyDescent="0.25">
      <c r="C489" s="21"/>
      <c r="F489" s="21"/>
      <c r="J489" s="21"/>
      <c r="K489" s="22"/>
    </row>
    <row r="490" spans="3:11" x14ac:dyDescent="0.25">
      <c r="C490" s="21"/>
      <c r="F490" s="21"/>
      <c r="J490" s="21"/>
      <c r="K490" s="22"/>
    </row>
    <row r="491" spans="3:11" x14ac:dyDescent="0.25">
      <c r="C491" s="21"/>
      <c r="F491" s="21"/>
      <c r="J491" s="21"/>
      <c r="K491" s="22"/>
    </row>
    <row r="492" spans="3:11" x14ac:dyDescent="0.25">
      <c r="C492" s="21"/>
      <c r="F492" s="21"/>
      <c r="J492" s="21"/>
      <c r="K492" s="22"/>
    </row>
    <row r="493" spans="3:11" x14ac:dyDescent="0.25">
      <c r="C493" s="21"/>
      <c r="F493" s="21"/>
      <c r="J493" s="21"/>
      <c r="K493" s="22"/>
    </row>
    <row r="494" spans="3:11" x14ac:dyDescent="0.25">
      <c r="C494" s="21"/>
      <c r="F494" s="21"/>
      <c r="J494" s="21"/>
      <c r="K494" s="22"/>
    </row>
    <row r="495" spans="3:11" x14ac:dyDescent="0.25">
      <c r="C495" s="21"/>
      <c r="F495" s="21"/>
      <c r="J495" s="21"/>
      <c r="K495" s="22"/>
    </row>
    <row r="496" spans="3:11" x14ac:dyDescent="0.25">
      <c r="C496" s="21"/>
      <c r="F496" s="21"/>
      <c r="J496" s="21"/>
      <c r="K496" s="22"/>
    </row>
    <row r="497" spans="3:11" x14ac:dyDescent="0.25">
      <c r="C497" s="21"/>
      <c r="F497" s="21"/>
      <c r="J497" s="21"/>
      <c r="K497" s="22"/>
    </row>
    <row r="498" spans="3:11" x14ac:dyDescent="0.25">
      <c r="C498" s="21"/>
      <c r="F498" s="21"/>
      <c r="J498" s="21"/>
      <c r="K498" s="22"/>
    </row>
    <row r="499" spans="3:11" x14ac:dyDescent="0.25">
      <c r="C499" s="21"/>
      <c r="F499" s="21"/>
      <c r="J499" s="21"/>
      <c r="K499" s="22"/>
    </row>
    <row r="500" spans="3:11" x14ac:dyDescent="0.25">
      <c r="C500" s="21"/>
      <c r="F500" s="21"/>
      <c r="J500" s="21"/>
      <c r="K500" s="22"/>
    </row>
    <row r="501" spans="3:11" x14ac:dyDescent="0.25">
      <c r="C501" s="21"/>
      <c r="F501" s="21"/>
      <c r="J501" s="21"/>
      <c r="K501" s="22"/>
    </row>
    <row r="502" spans="3:11" x14ac:dyDescent="0.25">
      <c r="C502" s="21"/>
      <c r="F502" s="21"/>
      <c r="J502" s="21"/>
      <c r="K502" s="22"/>
    </row>
    <row r="503" spans="3:11" x14ac:dyDescent="0.25">
      <c r="C503" s="21"/>
      <c r="F503" s="21"/>
      <c r="J503" s="21"/>
      <c r="K503" s="22"/>
    </row>
    <row r="504" spans="3:11" x14ac:dyDescent="0.25">
      <c r="C504" s="21"/>
      <c r="F504" s="21"/>
      <c r="J504" s="21"/>
      <c r="K504" s="22"/>
    </row>
    <row r="505" spans="3:11" x14ac:dyDescent="0.25">
      <c r="C505" s="21"/>
      <c r="F505" s="21"/>
      <c r="J505" s="21"/>
      <c r="K505" s="22"/>
    </row>
    <row r="506" spans="3:11" x14ac:dyDescent="0.25">
      <c r="C506" s="21"/>
      <c r="F506" s="21"/>
      <c r="J506" s="21"/>
      <c r="K506" s="22"/>
    </row>
    <row r="507" spans="3:11" x14ac:dyDescent="0.25">
      <c r="C507" s="21"/>
      <c r="F507" s="21"/>
      <c r="J507" s="21"/>
      <c r="K507" s="22"/>
    </row>
    <row r="508" spans="3:11" x14ac:dyDescent="0.25">
      <c r="C508" s="21"/>
      <c r="F508" s="21"/>
      <c r="J508" s="21"/>
      <c r="K508" s="22"/>
    </row>
    <row r="509" spans="3:11" x14ac:dyDescent="0.25">
      <c r="C509" s="21"/>
      <c r="F509" s="21"/>
      <c r="J509" s="21"/>
      <c r="K509" s="22"/>
    </row>
    <row r="510" spans="3:11" x14ac:dyDescent="0.25">
      <c r="C510" s="21"/>
      <c r="F510" s="21"/>
      <c r="J510" s="21"/>
      <c r="K510" s="22"/>
    </row>
    <row r="511" spans="3:11" x14ac:dyDescent="0.25">
      <c r="C511" s="21"/>
      <c r="F511" s="21"/>
      <c r="J511" s="21"/>
      <c r="K511" s="22"/>
    </row>
    <row r="512" spans="3:11" x14ac:dyDescent="0.25">
      <c r="C512" s="21"/>
      <c r="F512" s="21"/>
      <c r="J512" s="21"/>
      <c r="K512" s="22"/>
    </row>
    <row r="513" spans="3:11" x14ac:dyDescent="0.25">
      <c r="C513" s="21"/>
      <c r="F513" s="21"/>
      <c r="J513" s="21"/>
      <c r="K513" s="22"/>
    </row>
    <row r="514" spans="3:11" x14ac:dyDescent="0.25">
      <c r="C514" s="21"/>
      <c r="F514" s="21"/>
      <c r="J514" s="21"/>
      <c r="K514" s="22"/>
    </row>
    <row r="515" spans="3:11" x14ac:dyDescent="0.25">
      <c r="C515" s="21"/>
      <c r="F515" s="21"/>
      <c r="J515" s="21"/>
      <c r="K515" s="22"/>
    </row>
    <row r="516" spans="3:11" x14ac:dyDescent="0.25">
      <c r="C516" s="21"/>
      <c r="F516" s="21"/>
      <c r="J516" s="21"/>
      <c r="K516" s="22"/>
    </row>
    <row r="517" spans="3:11" x14ac:dyDescent="0.25">
      <c r="C517" s="21"/>
      <c r="F517" s="21"/>
      <c r="J517" s="21"/>
      <c r="K517" s="22"/>
    </row>
    <row r="518" spans="3:11" x14ac:dyDescent="0.25">
      <c r="C518" s="21"/>
      <c r="F518" s="21"/>
      <c r="J518" s="21"/>
      <c r="K518" s="22"/>
    </row>
    <row r="519" spans="3:11" x14ac:dyDescent="0.25">
      <c r="C519" s="21"/>
      <c r="F519" s="21"/>
      <c r="J519" s="21"/>
      <c r="K519" s="22"/>
    </row>
    <row r="520" spans="3:11" x14ac:dyDescent="0.25">
      <c r="C520" s="21"/>
      <c r="F520" s="21"/>
      <c r="J520" s="21"/>
      <c r="K520" s="22"/>
    </row>
    <row r="521" spans="3:11" x14ac:dyDescent="0.25">
      <c r="C521" s="21"/>
      <c r="F521" s="21"/>
      <c r="J521" s="21"/>
      <c r="K521" s="22"/>
    </row>
    <row r="522" spans="3:11" x14ac:dyDescent="0.25">
      <c r="C522" s="21"/>
      <c r="F522" s="21"/>
      <c r="J522" s="21"/>
      <c r="K522" s="22"/>
    </row>
    <row r="523" spans="3:11" x14ac:dyDescent="0.25">
      <c r="C523" s="21"/>
      <c r="F523" s="21"/>
      <c r="J523" s="21"/>
      <c r="K523" s="22"/>
    </row>
    <row r="524" spans="3:11" x14ac:dyDescent="0.25">
      <c r="C524" s="21"/>
      <c r="F524" s="21"/>
      <c r="J524" s="21"/>
      <c r="K524" s="22"/>
    </row>
    <row r="525" spans="3:11" x14ac:dyDescent="0.25">
      <c r="C525" s="21"/>
      <c r="F525" s="21"/>
      <c r="J525" s="21"/>
      <c r="K525" s="22"/>
    </row>
    <row r="526" spans="3:11" x14ac:dyDescent="0.25">
      <c r="C526" s="21"/>
      <c r="F526" s="21"/>
      <c r="J526" s="21"/>
      <c r="K526" s="22"/>
    </row>
    <row r="527" spans="3:11" x14ac:dyDescent="0.25">
      <c r="C527" s="21"/>
      <c r="F527" s="21"/>
      <c r="J527" s="21"/>
      <c r="K527" s="22"/>
    </row>
    <row r="528" spans="3:11" x14ac:dyDescent="0.25">
      <c r="C528" s="21"/>
      <c r="F528" s="21"/>
      <c r="J528" s="21"/>
      <c r="K528" s="22"/>
    </row>
    <row r="529" spans="3:11" x14ac:dyDescent="0.25">
      <c r="C529" s="21"/>
      <c r="F529" s="21"/>
      <c r="J529" s="21"/>
      <c r="K529" s="22"/>
    </row>
    <row r="530" spans="3:11" x14ac:dyDescent="0.25">
      <c r="C530" s="21"/>
      <c r="F530" s="21"/>
      <c r="J530" s="21"/>
      <c r="K530" s="22"/>
    </row>
    <row r="531" spans="3:11" x14ac:dyDescent="0.25">
      <c r="C531" s="21"/>
      <c r="F531" s="21"/>
      <c r="J531" s="21"/>
      <c r="K531" s="22"/>
    </row>
    <row r="532" spans="3:11" x14ac:dyDescent="0.25">
      <c r="C532" s="21"/>
      <c r="F532" s="21"/>
      <c r="J532" s="21"/>
      <c r="K532" s="22"/>
    </row>
    <row r="533" spans="3:11" x14ac:dyDescent="0.25">
      <c r="C533" s="21"/>
      <c r="F533" s="21"/>
      <c r="J533" s="21"/>
      <c r="K533" s="22"/>
    </row>
    <row r="534" spans="3:11" x14ac:dyDescent="0.25">
      <c r="C534" s="21"/>
      <c r="F534" s="21"/>
      <c r="J534" s="21"/>
      <c r="K534" s="22"/>
    </row>
    <row r="535" spans="3:11" x14ac:dyDescent="0.25">
      <c r="C535" s="21"/>
      <c r="F535" s="21"/>
      <c r="J535" s="21"/>
      <c r="K535" s="22"/>
    </row>
    <row r="536" spans="3:11" x14ac:dyDescent="0.25">
      <c r="C536" s="21"/>
      <c r="F536" s="21"/>
      <c r="J536" s="21"/>
      <c r="K536" s="22"/>
    </row>
    <row r="537" spans="3:11" x14ac:dyDescent="0.25">
      <c r="C537" s="21"/>
      <c r="F537" s="21"/>
      <c r="J537" s="21"/>
      <c r="K537" s="22"/>
    </row>
    <row r="538" spans="3:11" x14ac:dyDescent="0.25">
      <c r="C538" s="21"/>
      <c r="F538" s="21"/>
      <c r="J538" s="21"/>
      <c r="K538" s="22"/>
    </row>
    <row r="539" spans="3:11" x14ac:dyDescent="0.25">
      <c r="C539" s="21"/>
      <c r="F539" s="21"/>
      <c r="J539" s="21"/>
      <c r="K539" s="22"/>
    </row>
    <row r="540" spans="3:11" x14ac:dyDescent="0.25">
      <c r="C540" s="21"/>
      <c r="F540" s="21"/>
      <c r="J540" s="21"/>
      <c r="K540" s="22"/>
    </row>
    <row r="541" spans="3:11" x14ac:dyDescent="0.25">
      <c r="C541" s="21"/>
      <c r="F541" s="21"/>
      <c r="J541" s="21"/>
      <c r="K541" s="22"/>
    </row>
    <row r="542" spans="3:11" x14ac:dyDescent="0.25">
      <c r="C542" s="21"/>
      <c r="F542" s="21"/>
      <c r="J542" s="21"/>
      <c r="K542" s="22"/>
    </row>
    <row r="543" spans="3:11" x14ac:dyDescent="0.25">
      <c r="C543" s="21"/>
      <c r="F543" s="21"/>
      <c r="J543" s="21"/>
      <c r="K543" s="22"/>
    </row>
    <row r="544" spans="3:11" x14ac:dyDescent="0.25">
      <c r="C544" s="21"/>
      <c r="F544" s="21"/>
      <c r="J544" s="21"/>
      <c r="K544" s="22"/>
    </row>
    <row r="545" spans="3:11" x14ac:dyDescent="0.25">
      <c r="C545" s="21"/>
      <c r="F545" s="21"/>
      <c r="J545" s="21"/>
      <c r="K545" s="22"/>
    </row>
    <row r="546" spans="3:11" x14ac:dyDescent="0.25">
      <c r="C546" s="21"/>
      <c r="F546" s="21"/>
      <c r="J546" s="21"/>
      <c r="K546" s="22"/>
    </row>
    <row r="547" spans="3:11" x14ac:dyDescent="0.25">
      <c r="C547" s="21"/>
      <c r="F547" s="21"/>
      <c r="J547" s="21"/>
      <c r="K547" s="22"/>
    </row>
    <row r="548" spans="3:11" x14ac:dyDescent="0.25">
      <c r="C548" s="21"/>
      <c r="F548" s="21"/>
      <c r="J548" s="21"/>
      <c r="K548" s="22"/>
    </row>
    <row r="549" spans="3:11" x14ac:dyDescent="0.25">
      <c r="C549" s="21"/>
      <c r="F549" s="21"/>
      <c r="J549" s="21"/>
      <c r="K549" s="22"/>
    </row>
    <row r="550" spans="3:11" x14ac:dyDescent="0.25">
      <c r="C550" s="21"/>
      <c r="F550" s="21"/>
      <c r="J550" s="21"/>
      <c r="K550" s="22"/>
    </row>
    <row r="551" spans="3:11" x14ac:dyDescent="0.25">
      <c r="C551" s="21"/>
      <c r="F551" s="21"/>
      <c r="J551" s="21"/>
      <c r="K551" s="22"/>
    </row>
    <row r="552" spans="3:11" x14ac:dyDescent="0.25">
      <c r="C552" s="21"/>
      <c r="F552" s="21"/>
      <c r="J552" s="21"/>
      <c r="K552" s="22"/>
    </row>
    <row r="553" spans="3:11" x14ac:dyDescent="0.25">
      <c r="C553" s="21"/>
      <c r="F553" s="21"/>
      <c r="J553" s="21"/>
      <c r="K553" s="22"/>
    </row>
    <row r="554" spans="3:11" x14ac:dyDescent="0.25">
      <c r="C554" s="21"/>
      <c r="F554" s="21"/>
      <c r="J554" s="21"/>
      <c r="K554" s="22"/>
    </row>
    <row r="555" spans="3:11" x14ac:dyDescent="0.25">
      <c r="C555" s="21"/>
      <c r="F555" s="21"/>
      <c r="J555" s="21"/>
      <c r="K555" s="22"/>
    </row>
    <row r="556" spans="3:11" x14ac:dyDescent="0.25">
      <c r="C556" s="21"/>
      <c r="F556" s="21"/>
      <c r="J556" s="21"/>
      <c r="K556" s="22"/>
    </row>
    <row r="557" spans="3:11" x14ac:dyDescent="0.25">
      <c r="C557" s="21"/>
      <c r="F557" s="21"/>
      <c r="J557" s="21"/>
      <c r="K557" s="22"/>
    </row>
    <row r="558" spans="3:11" x14ac:dyDescent="0.25">
      <c r="C558" s="21"/>
      <c r="F558" s="21"/>
      <c r="J558" s="21"/>
      <c r="K558" s="22"/>
    </row>
    <row r="559" spans="3:11" x14ac:dyDescent="0.25">
      <c r="C559" s="21"/>
      <c r="F559" s="21"/>
      <c r="J559" s="21"/>
      <c r="K559" s="22"/>
    </row>
    <row r="560" spans="3:11" x14ac:dyDescent="0.25">
      <c r="C560" s="21"/>
      <c r="F560" s="21"/>
      <c r="J560" s="21"/>
      <c r="K560" s="22"/>
    </row>
    <row r="561" spans="3:11" x14ac:dyDescent="0.25">
      <c r="C561" s="21"/>
      <c r="F561" s="21"/>
      <c r="J561" s="21"/>
      <c r="K561" s="22"/>
    </row>
    <row r="562" spans="3:11" x14ac:dyDescent="0.25">
      <c r="C562" s="21"/>
      <c r="F562" s="21"/>
      <c r="J562" s="21"/>
      <c r="K562" s="22"/>
    </row>
    <row r="563" spans="3:11" x14ac:dyDescent="0.25">
      <c r="C563" s="21"/>
      <c r="F563" s="21"/>
      <c r="J563" s="21"/>
      <c r="K563" s="22"/>
    </row>
    <row r="564" spans="3:11" x14ac:dyDescent="0.25">
      <c r="C564" s="21"/>
      <c r="F564" s="21"/>
      <c r="J564" s="21"/>
      <c r="K564" s="22"/>
    </row>
    <row r="565" spans="3:11" x14ac:dyDescent="0.25">
      <c r="C565" s="21"/>
      <c r="F565" s="21"/>
      <c r="J565" s="21"/>
      <c r="K565" s="22"/>
    </row>
    <row r="566" spans="3:11" x14ac:dyDescent="0.25">
      <c r="C566" s="21"/>
      <c r="F566" s="21"/>
      <c r="J566" s="21"/>
      <c r="K566" s="22"/>
    </row>
    <row r="567" spans="3:11" x14ac:dyDescent="0.25">
      <c r="C567" s="21"/>
      <c r="F567" s="21"/>
      <c r="J567" s="21"/>
      <c r="K567" s="22"/>
    </row>
    <row r="568" spans="3:11" x14ac:dyDescent="0.25">
      <c r="C568" s="21"/>
      <c r="F568" s="21"/>
      <c r="J568" s="21"/>
      <c r="K568" s="22"/>
    </row>
    <row r="569" spans="3:11" x14ac:dyDescent="0.25">
      <c r="C569" s="21"/>
      <c r="F569" s="21"/>
      <c r="J569" s="21"/>
      <c r="K569" s="22"/>
    </row>
    <row r="570" spans="3:11" x14ac:dyDescent="0.25">
      <c r="C570" s="21"/>
      <c r="F570" s="21"/>
      <c r="J570" s="21"/>
      <c r="K570" s="22"/>
    </row>
    <row r="571" spans="3:11" x14ac:dyDescent="0.25">
      <c r="C571" s="21"/>
      <c r="F571" s="21"/>
      <c r="J571" s="21"/>
      <c r="K571" s="22"/>
    </row>
    <row r="572" spans="3:11" x14ac:dyDescent="0.25">
      <c r="C572" s="21"/>
      <c r="F572" s="21"/>
      <c r="J572" s="21"/>
      <c r="K572" s="22"/>
    </row>
    <row r="573" spans="3:11" x14ac:dyDescent="0.25">
      <c r="C573" s="21"/>
      <c r="F573" s="21"/>
      <c r="J573" s="21"/>
      <c r="K573" s="22"/>
    </row>
    <row r="574" spans="3:11" x14ac:dyDescent="0.25">
      <c r="C574" s="21"/>
      <c r="F574" s="21"/>
      <c r="J574" s="21"/>
      <c r="K574" s="22"/>
    </row>
    <row r="575" spans="3:11" x14ac:dyDescent="0.25">
      <c r="C575" s="21"/>
      <c r="F575" s="21"/>
      <c r="J575" s="21"/>
      <c r="K575" s="22"/>
    </row>
    <row r="576" spans="3:11" x14ac:dyDescent="0.25">
      <c r="C576" s="21"/>
      <c r="F576" s="21"/>
      <c r="J576" s="21"/>
      <c r="K576" s="22"/>
    </row>
    <row r="577" spans="3:11" x14ac:dyDescent="0.25">
      <c r="C577" s="21"/>
      <c r="F577" s="21"/>
      <c r="J577" s="21"/>
      <c r="K577" s="22"/>
    </row>
    <row r="578" spans="3:11" x14ac:dyDescent="0.25">
      <c r="C578" s="21"/>
      <c r="F578" s="21"/>
      <c r="J578" s="21"/>
      <c r="K578" s="22"/>
    </row>
    <row r="579" spans="3:11" x14ac:dyDescent="0.25">
      <c r="C579" s="21"/>
      <c r="F579" s="21"/>
      <c r="J579" s="21"/>
      <c r="K579" s="22"/>
    </row>
    <row r="580" spans="3:11" x14ac:dyDescent="0.25">
      <c r="C580" s="21"/>
      <c r="F580" s="21"/>
      <c r="J580" s="21"/>
      <c r="K580" s="22"/>
    </row>
    <row r="581" spans="3:11" x14ac:dyDescent="0.25">
      <c r="C581" s="21"/>
      <c r="F581" s="21"/>
      <c r="J581" s="21"/>
      <c r="K581" s="22"/>
    </row>
    <row r="582" spans="3:11" x14ac:dyDescent="0.25">
      <c r="C582" s="21"/>
      <c r="F582" s="21"/>
      <c r="J582" s="21"/>
      <c r="K582" s="22"/>
    </row>
    <row r="583" spans="3:11" x14ac:dyDescent="0.25">
      <c r="C583" s="21"/>
      <c r="F583" s="21"/>
      <c r="J583" s="21"/>
      <c r="K583" s="22"/>
    </row>
    <row r="584" spans="3:11" x14ac:dyDescent="0.25">
      <c r="C584" s="21"/>
      <c r="F584" s="21"/>
      <c r="J584" s="21"/>
      <c r="K584" s="22"/>
    </row>
    <row r="585" spans="3:11" x14ac:dyDescent="0.25">
      <c r="C585" s="21"/>
      <c r="F585" s="21"/>
      <c r="J585" s="21"/>
      <c r="K585" s="22"/>
    </row>
    <row r="586" spans="3:11" x14ac:dyDescent="0.25">
      <c r="C586" s="21"/>
      <c r="F586" s="21"/>
      <c r="J586" s="21"/>
      <c r="K586" s="22"/>
    </row>
    <row r="587" spans="3:11" x14ac:dyDescent="0.25">
      <c r="C587" s="21"/>
      <c r="F587" s="21"/>
      <c r="J587" s="21"/>
      <c r="K587" s="22"/>
    </row>
    <row r="588" spans="3:11" x14ac:dyDescent="0.25">
      <c r="C588" s="21"/>
      <c r="F588" s="21"/>
      <c r="J588" s="21"/>
      <c r="K588" s="22"/>
    </row>
    <row r="589" spans="3:11" x14ac:dyDescent="0.25">
      <c r="C589" s="21"/>
      <c r="F589" s="21"/>
      <c r="J589" s="21"/>
      <c r="K589" s="22"/>
    </row>
    <row r="590" spans="3:11" x14ac:dyDescent="0.25">
      <c r="C590" s="21"/>
      <c r="F590" s="21"/>
      <c r="J590" s="21"/>
      <c r="K590" s="22"/>
    </row>
    <row r="591" spans="3:11" x14ac:dyDescent="0.25">
      <c r="C591" s="21"/>
      <c r="F591" s="21"/>
      <c r="J591" s="21"/>
      <c r="K591" s="22"/>
    </row>
    <row r="592" spans="3:11" x14ac:dyDescent="0.25">
      <c r="C592" s="21"/>
      <c r="F592" s="21"/>
      <c r="J592" s="21"/>
      <c r="K592" s="22"/>
    </row>
    <row r="593" spans="3:11" x14ac:dyDescent="0.25">
      <c r="C593" s="21"/>
      <c r="F593" s="21"/>
      <c r="J593" s="21"/>
      <c r="K593" s="22"/>
    </row>
    <row r="594" spans="3:11" x14ac:dyDescent="0.25">
      <c r="C594" s="21"/>
      <c r="F594" s="21"/>
      <c r="J594" s="21"/>
      <c r="K594" s="22"/>
    </row>
    <row r="595" spans="3:11" x14ac:dyDescent="0.25">
      <c r="C595" s="21"/>
      <c r="F595" s="21"/>
      <c r="J595" s="21"/>
      <c r="K595" s="22"/>
    </row>
    <row r="596" spans="3:11" x14ac:dyDescent="0.25">
      <c r="C596" s="21"/>
      <c r="F596" s="21"/>
      <c r="J596" s="21"/>
      <c r="K596" s="22"/>
    </row>
    <row r="597" spans="3:11" x14ac:dyDescent="0.25">
      <c r="C597" s="21"/>
      <c r="F597" s="21"/>
      <c r="J597" s="21"/>
      <c r="K597" s="22"/>
    </row>
    <row r="598" spans="3:11" x14ac:dyDescent="0.25">
      <c r="C598" s="21"/>
      <c r="F598" s="21"/>
      <c r="J598" s="21"/>
      <c r="K598" s="22"/>
    </row>
    <row r="599" spans="3:11" x14ac:dyDescent="0.25">
      <c r="C599" s="21"/>
      <c r="F599" s="21"/>
      <c r="J599" s="21"/>
      <c r="K599" s="22"/>
    </row>
    <row r="600" spans="3:11" x14ac:dyDescent="0.25">
      <c r="C600" s="21"/>
      <c r="F600" s="21"/>
      <c r="J600" s="21"/>
      <c r="K600" s="22"/>
    </row>
    <row r="601" spans="3:11" x14ac:dyDescent="0.25">
      <c r="C601" s="21"/>
      <c r="F601" s="21"/>
      <c r="J601" s="21"/>
      <c r="K601" s="22"/>
    </row>
    <row r="602" spans="3:11" x14ac:dyDescent="0.25">
      <c r="C602" s="21"/>
      <c r="F602" s="21"/>
      <c r="J602" s="21"/>
      <c r="K602" s="22"/>
    </row>
    <row r="603" spans="3:11" x14ac:dyDescent="0.25">
      <c r="C603" s="21"/>
      <c r="F603" s="21"/>
      <c r="J603" s="21"/>
      <c r="K603" s="22"/>
    </row>
    <row r="604" spans="3:11" x14ac:dyDescent="0.25">
      <c r="C604" s="21"/>
      <c r="F604" s="21"/>
      <c r="J604" s="21"/>
      <c r="K604" s="22"/>
    </row>
    <row r="605" spans="3:11" x14ac:dyDescent="0.25">
      <c r="C605" s="21"/>
      <c r="F605" s="21"/>
      <c r="J605" s="21"/>
      <c r="K605" s="22"/>
    </row>
    <row r="606" spans="3:11" x14ac:dyDescent="0.25">
      <c r="C606" s="21"/>
      <c r="F606" s="21"/>
      <c r="J606" s="21"/>
      <c r="K606" s="22"/>
    </row>
    <row r="607" spans="3:11" x14ac:dyDescent="0.25">
      <c r="C607" s="21"/>
      <c r="F607" s="21"/>
      <c r="J607" s="21"/>
      <c r="K607" s="22"/>
    </row>
    <row r="608" spans="3:11" x14ac:dyDescent="0.25">
      <c r="C608" s="21"/>
      <c r="F608" s="21"/>
      <c r="J608" s="21"/>
      <c r="K608" s="22"/>
    </row>
    <row r="609" spans="3:11" x14ac:dyDescent="0.25">
      <c r="C609" s="21"/>
      <c r="F609" s="21"/>
      <c r="J609" s="21"/>
      <c r="K609" s="22"/>
    </row>
    <row r="610" spans="3:11" x14ac:dyDescent="0.25">
      <c r="C610" s="21"/>
      <c r="F610" s="21"/>
      <c r="J610" s="21"/>
      <c r="K610" s="22"/>
    </row>
    <row r="611" spans="3:11" x14ac:dyDescent="0.25">
      <c r="C611" s="21"/>
      <c r="F611" s="21"/>
      <c r="J611" s="21"/>
      <c r="K611" s="22"/>
    </row>
    <row r="612" spans="3:11" x14ac:dyDescent="0.25">
      <c r="C612" s="21"/>
      <c r="F612" s="21"/>
      <c r="J612" s="21"/>
      <c r="K612" s="22"/>
    </row>
    <row r="613" spans="3:11" x14ac:dyDescent="0.25">
      <c r="C613" s="21"/>
      <c r="F613" s="21"/>
      <c r="J613" s="21"/>
      <c r="K613" s="22"/>
    </row>
    <row r="614" spans="3:11" x14ac:dyDescent="0.25">
      <c r="C614" s="21"/>
      <c r="F614" s="21"/>
      <c r="J614" s="21"/>
      <c r="K614" s="22"/>
    </row>
    <row r="615" spans="3:11" x14ac:dyDescent="0.25">
      <c r="C615" s="21"/>
      <c r="F615" s="21"/>
      <c r="J615" s="21"/>
      <c r="K615" s="22"/>
    </row>
    <row r="616" spans="3:11" x14ac:dyDescent="0.25">
      <c r="C616" s="21"/>
      <c r="F616" s="21"/>
      <c r="J616" s="21"/>
      <c r="K616" s="22"/>
    </row>
    <row r="617" spans="3:11" x14ac:dyDescent="0.25">
      <c r="C617" s="21"/>
      <c r="F617" s="21"/>
      <c r="J617" s="21"/>
      <c r="K617" s="22"/>
    </row>
    <row r="618" spans="3:11" x14ac:dyDescent="0.25">
      <c r="C618" s="21"/>
      <c r="F618" s="21"/>
      <c r="J618" s="21"/>
      <c r="K618" s="22"/>
    </row>
    <row r="619" spans="3:11" x14ac:dyDescent="0.25">
      <c r="C619" s="21"/>
      <c r="F619" s="21"/>
      <c r="J619" s="21"/>
      <c r="K619" s="22"/>
    </row>
    <row r="620" spans="3:11" x14ac:dyDescent="0.25">
      <c r="C620" s="21"/>
      <c r="F620" s="21"/>
      <c r="J620" s="21"/>
      <c r="K620" s="22"/>
    </row>
    <row r="621" spans="3:11" x14ac:dyDescent="0.25">
      <c r="C621" s="21"/>
      <c r="F621" s="21"/>
      <c r="J621" s="21"/>
      <c r="K621" s="22"/>
    </row>
    <row r="622" spans="3:11" x14ac:dyDescent="0.25">
      <c r="C622" s="21"/>
      <c r="F622" s="21"/>
      <c r="J622" s="21"/>
      <c r="K622" s="22"/>
    </row>
    <row r="623" spans="3:11" x14ac:dyDescent="0.25">
      <c r="C623" s="21"/>
      <c r="F623" s="21"/>
      <c r="J623" s="21"/>
      <c r="K623" s="22"/>
    </row>
    <row r="624" spans="3:11" x14ac:dyDescent="0.25">
      <c r="C624" s="21"/>
      <c r="F624" s="21"/>
      <c r="J624" s="21"/>
      <c r="K624" s="22"/>
    </row>
    <row r="625" spans="3:11" x14ac:dyDescent="0.25">
      <c r="C625" s="21"/>
      <c r="F625" s="21"/>
      <c r="J625" s="21"/>
      <c r="K625" s="22"/>
    </row>
    <row r="626" spans="3:11" x14ac:dyDescent="0.25">
      <c r="C626" s="21"/>
      <c r="F626" s="21"/>
      <c r="J626" s="21"/>
      <c r="K626" s="22"/>
    </row>
    <row r="627" spans="3:11" x14ac:dyDescent="0.25">
      <c r="C627" s="21"/>
      <c r="F627" s="21"/>
      <c r="J627" s="21"/>
      <c r="K627" s="22"/>
    </row>
    <row r="628" spans="3:11" x14ac:dyDescent="0.25">
      <c r="C628" s="21"/>
      <c r="F628" s="21"/>
      <c r="J628" s="21"/>
      <c r="K628" s="22"/>
    </row>
    <row r="629" spans="3:11" x14ac:dyDescent="0.25">
      <c r="C629" s="21"/>
      <c r="F629" s="21"/>
      <c r="J629" s="21"/>
      <c r="K629" s="22"/>
    </row>
    <row r="630" spans="3:11" x14ac:dyDescent="0.25">
      <c r="C630" s="21"/>
      <c r="F630" s="21"/>
      <c r="J630" s="21"/>
      <c r="K630" s="22"/>
    </row>
    <row r="631" spans="3:11" x14ac:dyDescent="0.25">
      <c r="C631" s="21"/>
      <c r="F631" s="21"/>
      <c r="J631" s="21"/>
      <c r="K631" s="22"/>
    </row>
    <row r="632" spans="3:11" x14ac:dyDescent="0.25">
      <c r="C632" s="21"/>
      <c r="F632" s="21"/>
      <c r="J632" s="21"/>
      <c r="K632" s="22"/>
    </row>
    <row r="633" spans="3:11" x14ac:dyDescent="0.25">
      <c r="C633" s="21"/>
      <c r="F633" s="21"/>
      <c r="J633" s="21"/>
      <c r="K633" s="22"/>
    </row>
    <row r="634" spans="3:11" x14ac:dyDescent="0.25">
      <c r="C634" s="21"/>
      <c r="F634" s="21"/>
      <c r="J634" s="21"/>
      <c r="K634" s="22"/>
    </row>
    <row r="635" spans="3:11" x14ac:dyDescent="0.25">
      <c r="C635" s="21"/>
      <c r="F635" s="21"/>
      <c r="J635" s="21"/>
      <c r="K635" s="22"/>
    </row>
    <row r="636" spans="3:11" x14ac:dyDescent="0.25">
      <c r="C636" s="21"/>
      <c r="F636" s="21"/>
      <c r="J636" s="21"/>
      <c r="K636" s="22"/>
    </row>
    <row r="637" spans="3:11" x14ac:dyDescent="0.25">
      <c r="C637" s="21"/>
      <c r="F637" s="21"/>
      <c r="J637" s="21"/>
      <c r="K637" s="22"/>
    </row>
    <row r="638" spans="3:11" x14ac:dyDescent="0.25">
      <c r="C638" s="21"/>
      <c r="F638" s="21"/>
      <c r="J638" s="21"/>
      <c r="K638" s="22"/>
    </row>
    <row r="639" spans="3:11" x14ac:dyDescent="0.25">
      <c r="C639" s="21"/>
      <c r="F639" s="21"/>
      <c r="J639" s="21"/>
      <c r="K639" s="22"/>
    </row>
    <row r="640" spans="3:11" x14ac:dyDescent="0.25">
      <c r="C640" s="21"/>
      <c r="F640" s="21"/>
      <c r="J640" s="21"/>
      <c r="K640" s="22"/>
    </row>
    <row r="641" spans="3:11" x14ac:dyDescent="0.25">
      <c r="C641" s="21"/>
      <c r="F641" s="21"/>
      <c r="J641" s="21"/>
      <c r="K641" s="22"/>
    </row>
    <row r="642" spans="3:11" x14ac:dyDescent="0.25">
      <c r="C642" s="21"/>
      <c r="F642" s="21"/>
      <c r="J642" s="21"/>
      <c r="K642" s="22"/>
    </row>
    <row r="643" spans="3:11" x14ac:dyDescent="0.25">
      <c r="C643" s="21"/>
      <c r="F643" s="21"/>
      <c r="J643" s="21"/>
      <c r="K643" s="22"/>
    </row>
    <row r="644" spans="3:11" x14ac:dyDescent="0.25">
      <c r="C644" s="21"/>
      <c r="F644" s="21"/>
      <c r="J644" s="21"/>
      <c r="K644" s="22"/>
    </row>
    <row r="645" spans="3:11" x14ac:dyDescent="0.25">
      <c r="C645" s="21"/>
      <c r="F645" s="21"/>
      <c r="J645" s="21"/>
      <c r="K645" s="22"/>
    </row>
    <row r="646" spans="3:11" x14ac:dyDescent="0.25">
      <c r="C646" s="21"/>
      <c r="F646" s="21"/>
      <c r="J646" s="21"/>
      <c r="K646" s="22"/>
    </row>
    <row r="647" spans="3:11" x14ac:dyDescent="0.25">
      <c r="C647" s="21"/>
      <c r="F647" s="21"/>
      <c r="J647" s="21"/>
      <c r="K647" s="22"/>
    </row>
    <row r="648" spans="3:11" x14ac:dyDescent="0.25">
      <c r="C648" s="21"/>
      <c r="F648" s="21"/>
      <c r="J648" s="21"/>
      <c r="K648" s="22"/>
    </row>
    <row r="649" spans="3:11" x14ac:dyDescent="0.25">
      <c r="C649" s="21"/>
      <c r="F649" s="21"/>
      <c r="J649" s="21"/>
      <c r="K649" s="22"/>
    </row>
    <row r="650" spans="3:11" x14ac:dyDescent="0.25">
      <c r="C650" s="21"/>
      <c r="F650" s="21"/>
      <c r="J650" s="21"/>
      <c r="K650" s="22"/>
    </row>
    <row r="651" spans="3:11" x14ac:dyDescent="0.25">
      <c r="C651" s="21"/>
      <c r="F651" s="21"/>
      <c r="J651" s="21"/>
      <c r="K651" s="22"/>
    </row>
    <row r="652" spans="3:11" x14ac:dyDescent="0.25">
      <c r="C652" s="21"/>
      <c r="F652" s="21"/>
      <c r="J652" s="21"/>
      <c r="K652" s="22"/>
    </row>
    <row r="653" spans="3:11" x14ac:dyDescent="0.25">
      <c r="C653" s="21"/>
      <c r="F653" s="21"/>
      <c r="J653" s="21"/>
      <c r="K653" s="22"/>
    </row>
    <row r="654" spans="3:11" x14ac:dyDescent="0.25">
      <c r="C654" s="21"/>
      <c r="F654" s="21"/>
      <c r="J654" s="21"/>
      <c r="K654" s="22"/>
    </row>
    <row r="655" spans="3:11" x14ac:dyDescent="0.25">
      <c r="C655" s="21"/>
      <c r="F655" s="21"/>
      <c r="J655" s="21"/>
      <c r="K655" s="22"/>
    </row>
    <row r="656" spans="3:11" x14ac:dyDescent="0.25">
      <c r="C656" s="21"/>
      <c r="F656" s="21"/>
      <c r="J656" s="21"/>
      <c r="K656" s="22"/>
    </row>
    <row r="657" spans="3:11" x14ac:dyDescent="0.25">
      <c r="C657" s="21"/>
      <c r="F657" s="21"/>
      <c r="J657" s="21"/>
      <c r="K657" s="22"/>
    </row>
    <row r="658" spans="3:11" x14ac:dyDescent="0.25">
      <c r="C658" s="21"/>
      <c r="F658" s="21"/>
      <c r="J658" s="21"/>
      <c r="K658" s="22"/>
    </row>
    <row r="659" spans="3:11" x14ac:dyDescent="0.25">
      <c r="C659" s="21"/>
      <c r="F659" s="21"/>
      <c r="J659" s="21"/>
      <c r="K659" s="22"/>
    </row>
    <row r="660" spans="3:11" x14ac:dyDescent="0.25">
      <c r="C660" s="21"/>
      <c r="F660" s="21"/>
      <c r="J660" s="21"/>
      <c r="K660" s="22"/>
    </row>
    <row r="661" spans="3:11" x14ac:dyDescent="0.25">
      <c r="C661" s="21"/>
      <c r="F661" s="21"/>
      <c r="J661" s="21"/>
      <c r="K661" s="22"/>
    </row>
    <row r="662" spans="3:11" x14ac:dyDescent="0.25">
      <c r="C662" s="21"/>
      <c r="F662" s="21"/>
      <c r="J662" s="21"/>
      <c r="K662" s="22"/>
    </row>
    <row r="663" spans="3:11" x14ac:dyDescent="0.25">
      <c r="C663" s="21"/>
      <c r="F663" s="21"/>
      <c r="J663" s="21"/>
      <c r="K663" s="22"/>
    </row>
    <row r="664" spans="3:11" x14ac:dyDescent="0.25">
      <c r="C664" s="21"/>
      <c r="F664" s="21"/>
      <c r="J664" s="21"/>
      <c r="K664" s="22"/>
    </row>
    <row r="665" spans="3:11" x14ac:dyDescent="0.25">
      <c r="C665" s="21"/>
      <c r="F665" s="21"/>
      <c r="J665" s="21"/>
      <c r="K665" s="22"/>
    </row>
    <row r="666" spans="3:11" x14ac:dyDescent="0.25">
      <c r="C666" s="21"/>
      <c r="F666" s="21"/>
      <c r="J666" s="21"/>
      <c r="K666" s="22"/>
    </row>
    <row r="667" spans="3:11" x14ac:dyDescent="0.25">
      <c r="C667" s="21"/>
      <c r="F667" s="21"/>
      <c r="J667" s="21"/>
      <c r="K667" s="22"/>
    </row>
    <row r="668" spans="3:11" x14ac:dyDescent="0.25">
      <c r="C668" s="21"/>
      <c r="F668" s="21"/>
      <c r="J668" s="21"/>
      <c r="K668" s="22"/>
    </row>
    <row r="669" spans="3:11" x14ac:dyDescent="0.25">
      <c r="C669" s="21"/>
      <c r="F669" s="21"/>
      <c r="J669" s="21"/>
      <c r="K669" s="22"/>
    </row>
    <row r="670" spans="3:11" x14ac:dyDescent="0.25">
      <c r="C670" s="21"/>
      <c r="F670" s="21"/>
      <c r="J670" s="21"/>
      <c r="K670" s="22"/>
    </row>
    <row r="671" spans="3:11" x14ac:dyDescent="0.25">
      <c r="C671" s="21"/>
      <c r="F671" s="21"/>
      <c r="J671" s="21"/>
      <c r="K671" s="22"/>
    </row>
    <row r="672" spans="3:11" x14ac:dyDescent="0.25">
      <c r="C672" s="21"/>
      <c r="F672" s="21"/>
      <c r="J672" s="21"/>
      <c r="K672" s="22"/>
    </row>
    <row r="673" spans="3:11" x14ac:dyDescent="0.25">
      <c r="C673" s="21"/>
      <c r="F673" s="21"/>
      <c r="J673" s="21"/>
      <c r="K673" s="22"/>
    </row>
    <row r="674" spans="3:11" x14ac:dyDescent="0.25">
      <c r="C674" s="21"/>
      <c r="F674" s="21"/>
      <c r="J674" s="21"/>
      <c r="K674" s="22"/>
    </row>
    <row r="675" spans="3:11" x14ac:dyDescent="0.25">
      <c r="C675" s="21"/>
      <c r="F675" s="21"/>
      <c r="J675" s="21"/>
      <c r="K675" s="22"/>
    </row>
    <row r="676" spans="3:11" x14ac:dyDescent="0.25">
      <c r="C676" s="21"/>
      <c r="F676" s="21"/>
      <c r="J676" s="21"/>
      <c r="K676" s="22"/>
    </row>
    <row r="677" spans="3:11" x14ac:dyDescent="0.25">
      <c r="C677" s="21"/>
      <c r="F677" s="21"/>
      <c r="J677" s="21"/>
      <c r="K677" s="22"/>
    </row>
    <row r="678" spans="3:11" x14ac:dyDescent="0.25">
      <c r="C678" s="21"/>
      <c r="F678" s="21"/>
      <c r="J678" s="21"/>
      <c r="K678" s="22"/>
    </row>
    <row r="679" spans="3:11" x14ac:dyDescent="0.25">
      <c r="C679" s="21"/>
      <c r="F679" s="21"/>
      <c r="J679" s="21"/>
      <c r="K679" s="22"/>
    </row>
    <row r="680" spans="3:11" x14ac:dyDescent="0.25">
      <c r="C680" s="21"/>
      <c r="F680" s="21"/>
      <c r="J680" s="21"/>
      <c r="K680" s="22"/>
    </row>
    <row r="681" spans="3:11" x14ac:dyDescent="0.25">
      <c r="C681" s="21"/>
      <c r="F681" s="21"/>
      <c r="J681" s="21"/>
      <c r="K681" s="22"/>
    </row>
    <row r="682" spans="3:11" x14ac:dyDescent="0.25">
      <c r="C682" s="21"/>
      <c r="F682" s="21"/>
      <c r="J682" s="21"/>
      <c r="K682" s="22"/>
    </row>
    <row r="683" spans="3:11" x14ac:dyDescent="0.25">
      <c r="C683" s="21"/>
      <c r="F683" s="21"/>
      <c r="J683" s="21"/>
      <c r="K683" s="22"/>
    </row>
    <row r="684" spans="3:11" x14ac:dyDescent="0.25">
      <c r="C684" s="21"/>
      <c r="F684" s="21"/>
      <c r="J684" s="21"/>
      <c r="K684" s="22"/>
    </row>
    <row r="685" spans="3:11" x14ac:dyDescent="0.25">
      <c r="C685" s="21"/>
      <c r="F685" s="21"/>
      <c r="J685" s="21"/>
      <c r="K685" s="22"/>
    </row>
    <row r="686" spans="3:11" x14ac:dyDescent="0.25">
      <c r="C686" s="21"/>
      <c r="F686" s="21"/>
      <c r="J686" s="21"/>
      <c r="K686" s="22"/>
    </row>
    <row r="687" spans="3:11" x14ac:dyDescent="0.25">
      <c r="C687" s="21"/>
      <c r="F687" s="21"/>
      <c r="J687" s="21"/>
      <c r="K687" s="22"/>
    </row>
    <row r="688" spans="3:11" x14ac:dyDescent="0.25">
      <c r="C688" s="21"/>
      <c r="F688" s="21"/>
      <c r="J688" s="21"/>
      <c r="K688" s="22"/>
    </row>
    <row r="689" spans="3:11" x14ac:dyDescent="0.25">
      <c r="C689" s="21"/>
      <c r="F689" s="21"/>
      <c r="J689" s="21"/>
      <c r="K689" s="22"/>
    </row>
    <row r="690" spans="3:11" x14ac:dyDescent="0.25">
      <c r="C690" s="21"/>
      <c r="F690" s="21"/>
      <c r="J690" s="21"/>
      <c r="K690" s="22"/>
    </row>
    <row r="691" spans="3:11" x14ac:dyDescent="0.25">
      <c r="C691" s="21"/>
      <c r="F691" s="21"/>
      <c r="J691" s="21"/>
      <c r="K691" s="22"/>
    </row>
    <row r="692" spans="3:11" x14ac:dyDescent="0.25">
      <c r="C692" s="21"/>
      <c r="F692" s="21"/>
      <c r="J692" s="21"/>
      <c r="K692" s="22"/>
    </row>
    <row r="693" spans="3:11" x14ac:dyDescent="0.25">
      <c r="C693" s="21"/>
      <c r="F693" s="21"/>
      <c r="J693" s="21"/>
      <c r="K693" s="22"/>
    </row>
    <row r="694" spans="3:11" x14ac:dyDescent="0.25">
      <c r="C694" s="21"/>
      <c r="F694" s="21"/>
      <c r="J694" s="21"/>
      <c r="K694" s="22"/>
    </row>
    <row r="695" spans="3:11" x14ac:dyDescent="0.25">
      <c r="C695" s="21"/>
      <c r="F695" s="21"/>
      <c r="J695" s="21"/>
      <c r="K695" s="22"/>
    </row>
    <row r="696" spans="3:11" x14ac:dyDescent="0.25">
      <c r="C696" s="21"/>
      <c r="F696" s="21"/>
      <c r="J696" s="21"/>
      <c r="K696" s="22"/>
    </row>
    <row r="697" spans="3:11" x14ac:dyDescent="0.25">
      <c r="C697" s="21"/>
      <c r="F697" s="21"/>
      <c r="J697" s="21"/>
      <c r="K697" s="22"/>
    </row>
    <row r="698" spans="3:11" x14ac:dyDescent="0.25">
      <c r="C698" s="21"/>
      <c r="F698" s="21"/>
      <c r="J698" s="21"/>
      <c r="K698" s="22"/>
    </row>
    <row r="699" spans="3:11" x14ac:dyDescent="0.25">
      <c r="C699" s="21"/>
      <c r="F699" s="21"/>
      <c r="J699" s="21"/>
      <c r="K699" s="22"/>
    </row>
    <row r="700" spans="3:11" x14ac:dyDescent="0.25">
      <c r="C700" s="21"/>
      <c r="F700" s="21"/>
      <c r="J700" s="21"/>
      <c r="K700" s="22"/>
    </row>
    <row r="701" spans="3:11" x14ac:dyDescent="0.25">
      <c r="C701" s="21"/>
      <c r="F701" s="21"/>
      <c r="J701" s="21"/>
      <c r="K701" s="22"/>
    </row>
    <row r="702" spans="3:11" x14ac:dyDescent="0.25">
      <c r="C702" s="21"/>
      <c r="F702" s="21"/>
      <c r="J702" s="21"/>
      <c r="K702" s="22"/>
    </row>
    <row r="703" spans="3:11" x14ac:dyDescent="0.25">
      <c r="C703" s="21"/>
      <c r="F703" s="21"/>
      <c r="J703" s="21"/>
      <c r="K703" s="22"/>
    </row>
    <row r="704" spans="3:11" x14ac:dyDescent="0.25">
      <c r="C704" s="21"/>
      <c r="F704" s="21"/>
      <c r="J704" s="21"/>
      <c r="K704" s="22"/>
    </row>
    <row r="705" spans="3:11" x14ac:dyDescent="0.25">
      <c r="C705" s="21"/>
      <c r="F705" s="21"/>
      <c r="J705" s="21"/>
      <c r="K705" s="22"/>
    </row>
    <row r="706" spans="3:11" x14ac:dyDescent="0.25">
      <c r="C706" s="21"/>
      <c r="F706" s="21"/>
      <c r="J706" s="21"/>
      <c r="K706" s="22"/>
    </row>
    <row r="707" spans="3:11" x14ac:dyDescent="0.25">
      <c r="C707" s="21"/>
      <c r="F707" s="21"/>
      <c r="J707" s="21"/>
      <c r="K707" s="22"/>
    </row>
    <row r="708" spans="3:11" x14ac:dyDescent="0.25">
      <c r="C708" s="21"/>
      <c r="F708" s="21"/>
      <c r="J708" s="21"/>
      <c r="K708" s="22"/>
    </row>
    <row r="709" spans="3:11" x14ac:dyDescent="0.25">
      <c r="C709" s="21"/>
      <c r="F709" s="21"/>
      <c r="J709" s="21"/>
      <c r="K709" s="22"/>
    </row>
    <row r="710" spans="3:11" x14ac:dyDescent="0.25">
      <c r="C710" s="21"/>
      <c r="F710" s="21"/>
      <c r="J710" s="21"/>
      <c r="K710" s="22"/>
    </row>
    <row r="711" spans="3:11" x14ac:dyDescent="0.25">
      <c r="C711" s="21"/>
      <c r="F711" s="21"/>
      <c r="J711" s="21"/>
      <c r="K711" s="22"/>
    </row>
    <row r="712" spans="3:11" x14ac:dyDescent="0.25">
      <c r="C712" s="21"/>
      <c r="F712" s="21"/>
      <c r="J712" s="21"/>
      <c r="K712" s="22"/>
    </row>
    <row r="713" spans="3:11" x14ac:dyDescent="0.25">
      <c r="C713" s="21"/>
      <c r="F713" s="21"/>
      <c r="J713" s="21"/>
      <c r="K713" s="22"/>
    </row>
    <row r="714" spans="3:11" x14ac:dyDescent="0.25">
      <c r="C714" s="21"/>
      <c r="F714" s="21"/>
      <c r="J714" s="21"/>
      <c r="K714" s="22"/>
    </row>
    <row r="715" spans="3:11" x14ac:dyDescent="0.25">
      <c r="C715" s="21"/>
      <c r="F715" s="21"/>
      <c r="J715" s="21"/>
      <c r="K715" s="22"/>
    </row>
    <row r="716" spans="3:11" x14ac:dyDescent="0.25">
      <c r="C716" s="21"/>
      <c r="F716" s="21"/>
      <c r="J716" s="21"/>
      <c r="K716" s="22"/>
    </row>
    <row r="717" spans="3:11" x14ac:dyDescent="0.25">
      <c r="C717" s="21"/>
      <c r="F717" s="21"/>
      <c r="J717" s="21"/>
      <c r="K717" s="22"/>
    </row>
    <row r="718" spans="3:11" x14ac:dyDescent="0.25">
      <c r="C718" s="21"/>
      <c r="F718" s="21"/>
      <c r="J718" s="21"/>
      <c r="K718" s="22"/>
    </row>
    <row r="719" spans="3:11" x14ac:dyDescent="0.25">
      <c r="C719" s="21"/>
      <c r="F719" s="21"/>
      <c r="J719" s="21"/>
      <c r="K719" s="22"/>
    </row>
    <row r="720" spans="3:11" x14ac:dyDescent="0.25">
      <c r="C720" s="21"/>
      <c r="F720" s="21"/>
      <c r="J720" s="21"/>
      <c r="K720" s="22"/>
    </row>
    <row r="721" spans="3:11" x14ac:dyDescent="0.25">
      <c r="C721" s="21"/>
      <c r="F721" s="21"/>
      <c r="J721" s="21"/>
      <c r="K721" s="22"/>
    </row>
    <row r="722" spans="3:11" x14ac:dyDescent="0.25">
      <c r="C722" s="21"/>
      <c r="F722" s="21"/>
      <c r="J722" s="21"/>
      <c r="K722" s="22"/>
    </row>
    <row r="723" spans="3:11" x14ac:dyDescent="0.25">
      <c r="C723" s="21"/>
      <c r="F723" s="21"/>
      <c r="J723" s="21"/>
      <c r="K723" s="22"/>
    </row>
    <row r="724" spans="3:11" x14ac:dyDescent="0.25">
      <c r="C724" s="21"/>
      <c r="F724" s="21"/>
      <c r="J724" s="21"/>
      <c r="K724" s="22"/>
    </row>
    <row r="725" spans="3:11" x14ac:dyDescent="0.25">
      <c r="C725" s="21"/>
      <c r="F725" s="21"/>
      <c r="J725" s="21"/>
      <c r="K725" s="22"/>
    </row>
    <row r="726" spans="3:11" x14ac:dyDescent="0.25">
      <c r="C726" s="21"/>
      <c r="F726" s="21"/>
      <c r="J726" s="21"/>
      <c r="K726" s="22"/>
    </row>
    <row r="727" spans="3:11" x14ac:dyDescent="0.25">
      <c r="C727" s="21"/>
      <c r="F727" s="21"/>
      <c r="J727" s="21"/>
      <c r="K727" s="22"/>
    </row>
    <row r="728" spans="3:11" x14ac:dyDescent="0.25">
      <c r="C728" s="21"/>
      <c r="F728" s="21"/>
      <c r="J728" s="21"/>
      <c r="K728" s="22"/>
    </row>
    <row r="729" spans="3:11" x14ac:dyDescent="0.25">
      <c r="C729" s="21"/>
      <c r="F729" s="21"/>
      <c r="J729" s="21"/>
      <c r="K729" s="22"/>
    </row>
    <row r="730" spans="3:11" x14ac:dyDescent="0.25">
      <c r="C730" s="21"/>
      <c r="F730" s="21"/>
      <c r="J730" s="21"/>
      <c r="K730" s="22"/>
    </row>
    <row r="731" spans="3:11" x14ac:dyDescent="0.25">
      <c r="C731" s="21"/>
      <c r="F731" s="21"/>
      <c r="J731" s="21"/>
      <c r="K731" s="22"/>
    </row>
    <row r="732" spans="3:11" x14ac:dyDescent="0.25">
      <c r="C732" s="21"/>
      <c r="F732" s="21"/>
      <c r="J732" s="21"/>
      <c r="K732" s="22"/>
    </row>
    <row r="733" spans="3:11" x14ac:dyDescent="0.25">
      <c r="C733" s="21"/>
      <c r="F733" s="21"/>
      <c r="J733" s="21"/>
      <c r="K733" s="22"/>
    </row>
    <row r="734" spans="3:11" x14ac:dyDescent="0.25">
      <c r="C734" s="21"/>
      <c r="F734" s="21"/>
      <c r="J734" s="21"/>
      <c r="K734" s="22"/>
    </row>
    <row r="735" spans="3:11" x14ac:dyDescent="0.25">
      <c r="C735" s="21"/>
      <c r="F735" s="21"/>
      <c r="J735" s="21"/>
      <c r="K735" s="22"/>
    </row>
    <row r="736" spans="3:11" x14ac:dyDescent="0.25">
      <c r="C736" s="21"/>
      <c r="F736" s="21"/>
      <c r="J736" s="21"/>
      <c r="K736" s="22"/>
    </row>
    <row r="737" spans="3:11" x14ac:dyDescent="0.25">
      <c r="C737" s="21"/>
      <c r="F737" s="21"/>
      <c r="J737" s="21"/>
      <c r="K737" s="22"/>
    </row>
    <row r="738" spans="3:11" x14ac:dyDescent="0.25">
      <c r="C738" s="21"/>
      <c r="F738" s="21"/>
      <c r="J738" s="21"/>
      <c r="K738" s="22"/>
    </row>
    <row r="739" spans="3:11" x14ac:dyDescent="0.25">
      <c r="C739" s="21"/>
      <c r="F739" s="21"/>
      <c r="J739" s="21"/>
      <c r="K739" s="22"/>
    </row>
    <row r="740" spans="3:11" x14ac:dyDescent="0.25">
      <c r="C740" s="21"/>
      <c r="F740" s="21"/>
      <c r="J740" s="21"/>
      <c r="K740" s="22"/>
    </row>
    <row r="741" spans="3:11" x14ac:dyDescent="0.25">
      <c r="C741" s="21"/>
      <c r="F741" s="21"/>
      <c r="J741" s="21"/>
      <c r="K741" s="22"/>
    </row>
    <row r="742" spans="3:11" x14ac:dyDescent="0.25">
      <c r="C742" s="21"/>
      <c r="F742" s="21"/>
      <c r="J742" s="21"/>
      <c r="K742" s="22"/>
    </row>
    <row r="743" spans="3:11" x14ac:dyDescent="0.25">
      <c r="C743" s="21"/>
      <c r="F743" s="21"/>
      <c r="J743" s="21"/>
      <c r="K743" s="22"/>
    </row>
    <row r="744" spans="3:11" x14ac:dyDescent="0.25">
      <c r="C744" s="21"/>
      <c r="F744" s="21"/>
      <c r="J744" s="21"/>
      <c r="K744" s="22"/>
    </row>
    <row r="745" spans="3:11" x14ac:dyDescent="0.25">
      <c r="C745" s="21"/>
      <c r="F745" s="21"/>
      <c r="J745" s="21"/>
      <c r="K745" s="22"/>
    </row>
    <row r="746" spans="3:11" x14ac:dyDescent="0.25">
      <c r="C746" s="21"/>
      <c r="F746" s="21"/>
      <c r="J746" s="21"/>
      <c r="K746" s="22"/>
    </row>
    <row r="747" spans="3:11" x14ac:dyDescent="0.25">
      <c r="C747" s="21"/>
      <c r="F747" s="21"/>
      <c r="J747" s="21"/>
      <c r="K747" s="22"/>
    </row>
    <row r="748" spans="3:11" x14ac:dyDescent="0.25">
      <c r="C748" s="21"/>
      <c r="F748" s="21"/>
      <c r="J748" s="21"/>
      <c r="K748" s="22"/>
    </row>
    <row r="749" spans="3:11" x14ac:dyDescent="0.25">
      <c r="C749" s="21"/>
      <c r="F749" s="21"/>
      <c r="J749" s="21"/>
      <c r="K749" s="22"/>
    </row>
    <row r="750" spans="3:11" x14ac:dyDescent="0.25">
      <c r="C750" s="21"/>
      <c r="F750" s="21"/>
      <c r="J750" s="21"/>
      <c r="K750" s="22"/>
    </row>
    <row r="751" spans="3:11" x14ac:dyDescent="0.25">
      <c r="C751" s="21"/>
      <c r="F751" s="21"/>
      <c r="J751" s="21"/>
      <c r="K751" s="22"/>
    </row>
    <row r="752" spans="3:11" x14ac:dyDescent="0.25">
      <c r="C752" s="21"/>
      <c r="F752" s="21"/>
      <c r="J752" s="21"/>
      <c r="K752" s="22"/>
    </row>
    <row r="753" spans="3:11" x14ac:dyDescent="0.25">
      <c r="C753" s="21"/>
      <c r="F753" s="21"/>
      <c r="J753" s="21"/>
      <c r="K753" s="22"/>
    </row>
    <row r="754" spans="3:11" x14ac:dyDescent="0.25">
      <c r="C754" s="21"/>
      <c r="F754" s="21"/>
      <c r="J754" s="21"/>
      <c r="K754" s="22"/>
    </row>
    <row r="755" spans="3:11" x14ac:dyDescent="0.25">
      <c r="C755" s="21"/>
      <c r="F755" s="21"/>
      <c r="J755" s="21"/>
      <c r="K755" s="22"/>
    </row>
    <row r="756" spans="3:11" x14ac:dyDescent="0.25">
      <c r="C756" s="21"/>
      <c r="F756" s="21"/>
      <c r="J756" s="21"/>
      <c r="K756" s="22"/>
    </row>
    <row r="757" spans="3:11" x14ac:dyDescent="0.25">
      <c r="C757" s="21"/>
      <c r="F757" s="21"/>
      <c r="J757" s="21"/>
      <c r="K757" s="22"/>
    </row>
    <row r="758" spans="3:11" x14ac:dyDescent="0.25">
      <c r="C758" s="21"/>
      <c r="F758" s="21"/>
      <c r="J758" s="21"/>
      <c r="K758" s="22"/>
    </row>
    <row r="759" spans="3:11" x14ac:dyDescent="0.25">
      <c r="C759" s="21"/>
      <c r="F759" s="21"/>
      <c r="J759" s="21"/>
      <c r="K759" s="22"/>
    </row>
    <row r="760" spans="3:11" x14ac:dyDescent="0.25">
      <c r="C760" s="21"/>
      <c r="F760" s="21"/>
      <c r="J760" s="21"/>
      <c r="K760" s="22"/>
    </row>
    <row r="761" spans="3:11" x14ac:dyDescent="0.25">
      <c r="C761" s="21"/>
      <c r="F761" s="21"/>
      <c r="J761" s="21"/>
      <c r="K761" s="22"/>
    </row>
    <row r="762" spans="3:11" x14ac:dyDescent="0.25">
      <c r="C762" s="21"/>
      <c r="F762" s="21"/>
      <c r="J762" s="21"/>
      <c r="K762" s="22"/>
    </row>
    <row r="763" spans="3:11" x14ac:dyDescent="0.25">
      <c r="C763" s="21"/>
      <c r="F763" s="21"/>
      <c r="J763" s="21"/>
      <c r="K763" s="22"/>
    </row>
    <row r="764" spans="3:11" x14ac:dyDescent="0.25">
      <c r="C764" s="21"/>
      <c r="F764" s="21"/>
      <c r="J764" s="21"/>
      <c r="K764" s="22"/>
    </row>
    <row r="765" spans="3:11" x14ac:dyDescent="0.25">
      <c r="C765" s="21"/>
      <c r="F765" s="21"/>
      <c r="J765" s="21"/>
      <c r="K765" s="22"/>
    </row>
    <row r="766" spans="3:11" x14ac:dyDescent="0.25">
      <c r="C766" s="21"/>
      <c r="F766" s="21"/>
      <c r="J766" s="21"/>
      <c r="K766" s="22"/>
    </row>
    <row r="767" spans="3:11" x14ac:dyDescent="0.25">
      <c r="C767" s="21"/>
      <c r="F767" s="21"/>
      <c r="J767" s="21"/>
      <c r="K767" s="22"/>
    </row>
    <row r="768" spans="3:11" x14ac:dyDescent="0.25">
      <c r="C768" s="21"/>
      <c r="F768" s="21"/>
      <c r="J768" s="21"/>
      <c r="K768" s="22"/>
    </row>
    <row r="769" spans="3:11" x14ac:dyDescent="0.25">
      <c r="C769" s="21"/>
      <c r="F769" s="21"/>
      <c r="J769" s="21"/>
      <c r="K769" s="22"/>
    </row>
    <row r="770" spans="3:11" x14ac:dyDescent="0.25">
      <c r="C770" s="21"/>
      <c r="F770" s="21"/>
      <c r="J770" s="21"/>
      <c r="K770" s="22"/>
    </row>
    <row r="771" spans="3:11" x14ac:dyDescent="0.25">
      <c r="C771" s="21"/>
      <c r="F771" s="21"/>
      <c r="J771" s="21"/>
      <c r="K771" s="22"/>
    </row>
    <row r="772" spans="3:11" x14ac:dyDescent="0.25">
      <c r="C772" s="21"/>
      <c r="F772" s="21"/>
      <c r="J772" s="21"/>
      <c r="K772" s="22"/>
    </row>
    <row r="773" spans="3:11" x14ac:dyDescent="0.25">
      <c r="C773" s="21"/>
      <c r="F773" s="21"/>
      <c r="J773" s="21"/>
      <c r="K773" s="22"/>
    </row>
    <row r="774" spans="3:11" x14ac:dyDescent="0.25">
      <c r="C774" s="21"/>
      <c r="F774" s="21"/>
      <c r="J774" s="21"/>
      <c r="K774" s="22"/>
    </row>
    <row r="775" spans="3:11" x14ac:dyDescent="0.25">
      <c r="C775" s="21"/>
      <c r="F775" s="21"/>
      <c r="J775" s="21"/>
      <c r="K775" s="22"/>
    </row>
    <row r="776" spans="3:11" x14ac:dyDescent="0.25">
      <c r="C776" s="21"/>
      <c r="F776" s="21"/>
      <c r="J776" s="21"/>
      <c r="K776" s="22"/>
    </row>
    <row r="777" spans="3:11" x14ac:dyDescent="0.25">
      <c r="C777" s="21"/>
      <c r="F777" s="21"/>
      <c r="J777" s="21"/>
      <c r="K777" s="22"/>
    </row>
    <row r="778" spans="3:11" x14ac:dyDescent="0.25">
      <c r="C778" s="21"/>
      <c r="F778" s="21"/>
      <c r="J778" s="21"/>
      <c r="K778" s="22"/>
    </row>
    <row r="779" spans="3:11" x14ac:dyDescent="0.25">
      <c r="C779" s="21"/>
      <c r="F779" s="21"/>
      <c r="J779" s="21"/>
      <c r="K779" s="22"/>
    </row>
    <row r="780" spans="3:11" x14ac:dyDescent="0.25">
      <c r="C780" s="21"/>
      <c r="F780" s="21"/>
      <c r="J780" s="21"/>
      <c r="K780" s="22"/>
    </row>
    <row r="781" spans="3:11" x14ac:dyDescent="0.25">
      <c r="C781" s="21"/>
      <c r="F781" s="21"/>
      <c r="J781" s="21"/>
      <c r="K781" s="22"/>
    </row>
    <row r="782" spans="3:11" x14ac:dyDescent="0.25">
      <c r="C782" s="21"/>
      <c r="F782" s="21"/>
      <c r="J782" s="21"/>
      <c r="K782" s="22"/>
    </row>
    <row r="783" spans="3:11" x14ac:dyDescent="0.25">
      <c r="C783" s="21"/>
      <c r="F783" s="21"/>
      <c r="J783" s="21"/>
      <c r="K783" s="22"/>
    </row>
    <row r="784" spans="3:11" x14ac:dyDescent="0.25">
      <c r="C784" s="21"/>
      <c r="F784" s="21"/>
      <c r="J784" s="21"/>
      <c r="K784" s="22"/>
    </row>
    <row r="785" spans="3:11" x14ac:dyDescent="0.25">
      <c r="C785" s="21"/>
      <c r="F785" s="21"/>
      <c r="J785" s="21"/>
      <c r="K785" s="22"/>
    </row>
    <row r="786" spans="3:11" x14ac:dyDescent="0.25">
      <c r="C786" s="21"/>
      <c r="F786" s="21"/>
      <c r="J786" s="21"/>
      <c r="K786" s="22"/>
    </row>
    <row r="787" spans="3:11" x14ac:dyDescent="0.25">
      <c r="C787" s="21"/>
      <c r="F787" s="21"/>
      <c r="J787" s="21"/>
      <c r="K787" s="22"/>
    </row>
    <row r="788" spans="3:11" x14ac:dyDescent="0.25">
      <c r="C788" s="21"/>
      <c r="F788" s="21"/>
      <c r="J788" s="21"/>
      <c r="K788" s="22"/>
    </row>
    <row r="789" spans="3:11" x14ac:dyDescent="0.25">
      <c r="C789" s="21"/>
      <c r="F789" s="21"/>
      <c r="J789" s="21"/>
      <c r="K789" s="22"/>
    </row>
    <row r="790" spans="3:11" x14ac:dyDescent="0.25">
      <c r="C790" s="21"/>
      <c r="F790" s="21"/>
      <c r="J790" s="21"/>
      <c r="K790" s="22"/>
    </row>
    <row r="791" spans="3:11" x14ac:dyDescent="0.25">
      <c r="C791" s="21"/>
      <c r="F791" s="21"/>
      <c r="J791" s="21"/>
      <c r="K791" s="22"/>
    </row>
    <row r="792" spans="3:11" x14ac:dyDescent="0.25">
      <c r="C792" s="21"/>
      <c r="F792" s="21"/>
      <c r="J792" s="21"/>
      <c r="K792" s="22"/>
    </row>
    <row r="793" spans="3:11" x14ac:dyDescent="0.25">
      <c r="C793" s="21"/>
      <c r="F793" s="21"/>
      <c r="J793" s="21"/>
      <c r="K793" s="22"/>
    </row>
    <row r="794" spans="3:11" x14ac:dyDescent="0.25">
      <c r="C794" s="21"/>
      <c r="F794" s="21"/>
      <c r="J794" s="21"/>
      <c r="K794" s="22"/>
    </row>
    <row r="795" spans="3:11" x14ac:dyDescent="0.25">
      <c r="C795" s="21"/>
      <c r="F795" s="21"/>
      <c r="J795" s="21"/>
      <c r="K795" s="22"/>
    </row>
    <row r="796" spans="3:11" x14ac:dyDescent="0.25">
      <c r="C796" s="21"/>
      <c r="F796" s="21"/>
      <c r="J796" s="21"/>
      <c r="K796" s="22"/>
    </row>
    <row r="797" spans="3:11" x14ac:dyDescent="0.25">
      <c r="C797" s="21"/>
      <c r="F797" s="21"/>
      <c r="J797" s="21"/>
      <c r="K797" s="22"/>
    </row>
    <row r="798" spans="3:11" x14ac:dyDescent="0.25">
      <c r="C798" s="21"/>
      <c r="F798" s="21"/>
      <c r="J798" s="21"/>
      <c r="K798" s="22"/>
    </row>
    <row r="799" spans="3:11" x14ac:dyDescent="0.25">
      <c r="C799" s="21"/>
      <c r="F799" s="21"/>
      <c r="J799" s="21"/>
      <c r="K799" s="22"/>
    </row>
    <row r="800" spans="3:11" x14ac:dyDescent="0.25">
      <c r="C800" s="21"/>
      <c r="F800" s="21"/>
      <c r="J800" s="21"/>
      <c r="K800" s="22"/>
    </row>
    <row r="801" spans="3:11" x14ac:dyDescent="0.25">
      <c r="C801" s="21"/>
      <c r="F801" s="21"/>
      <c r="J801" s="21"/>
      <c r="K801" s="22"/>
    </row>
    <row r="802" spans="3:11" x14ac:dyDescent="0.25">
      <c r="C802" s="21"/>
      <c r="F802" s="21"/>
      <c r="J802" s="21"/>
      <c r="K802" s="22"/>
    </row>
    <row r="803" spans="3:11" x14ac:dyDescent="0.25">
      <c r="C803" s="21"/>
      <c r="F803" s="21"/>
      <c r="J803" s="21"/>
      <c r="K803" s="22"/>
    </row>
    <row r="804" spans="3:11" x14ac:dyDescent="0.25">
      <c r="C804" s="21"/>
      <c r="F804" s="21"/>
      <c r="J804" s="21"/>
      <c r="K804" s="22"/>
    </row>
    <row r="805" spans="3:11" x14ac:dyDescent="0.25">
      <c r="C805" s="21"/>
      <c r="F805" s="21"/>
      <c r="J805" s="21"/>
      <c r="K805" s="22"/>
    </row>
    <row r="806" spans="3:11" x14ac:dyDescent="0.25">
      <c r="C806" s="21"/>
      <c r="F806" s="21"/>
      <c r="J806" s="21"/>
      <c r="K806" s="22"/>
    </row>
    <row r="807" spans="3:11" x14ac:dyDescent="0.25">
      <c r="C807" s="21"/>
      <c r="F807" s="21"/>
      <c r="J807" s="21"/>
      <c r="K807" s="22"/>
    </row>
    <row r="808" spans="3:11" x14ac:dyDescent="0.25">
      <c r="C808" s="21"/>
      <c r="F808" s="21"/>
      <c r="J808" s="21"/>
      <c r="K808" s="22"/>
    </row>
    <row r="809" spans="3:11" x14ac:dyDescent="0.25">
      <c r="C809" s="21"/>
      <c r="F809" s="21"/>
      <c r="J809" s="21"/>
      <c r="K809" s="22"/>
    </row>
    <row r="810" spans="3:11" x14ac:dyDescent="0.25">
      <c r="C810" s="21"/>
      <c r="F810" s="21"/>
      <c r="J810" s="21"/>
      <c r="K810" s="22"/>
    </row>
    <row r="811" spans="3:11" x14ac:dyDescent="0.25">
      <c r="C811" s="21"/>
      <c r="F811" s="21"/>
      <c r="J811" s="21"/>
      <c r="K811" s="22"/>
    </row>
    <row r="812" spans="3:11" x14ac:dyDescent="0.25">
      <c r="C812" s="21"/>
      <c r="F812" s="21"/>
      <c r="J812" s="21"/>
      <c r="K812" s="22"/>
    </row>
    <row r="813" spans="3:11" x14ac:dyDescent="0.25">
      <c r="C813" s="21"/>
      <c r="F813" s="21"/>
      <c r="J813" s="21"/>
      <c r="K813" s="22"/>
    </row>
    <row r="814" spans="3:11" x14ac:dyDescent="0.25">
      <c r="C814" s="21"/>
      <c r="F814" s="21"/>
      <c r="J814" s="21"/>
      <c r="K814" s="22"/>
    </row>
    <row r="815" spans="3:11" x14ac:dyDescent="0.25">
      <c r="C815" s="21"/>
      <c r="F815" s="21"/>
      <c r="J815" s="21"/>
      <c r="K815" s="22"/>
    </row>
    <row r="816" spans="3:11" x14ac:dyDescent="0.25">
      <c r="C816" s="21"/>
      <c r="F816" s="21"/>
      <c r="J816" s="21"/>
      <c r="K816" s="22"/>
    </row>
    <row r="817" spans="3:11" x14ac:dyDescent="0.25">
      <c r="C817" s="21"/>
      <c r="F817" s="21"/>
      <c r="J817" s="21"/>
      <c r="K817" s="22"/>
    </row>
    <row r="818" spans="3:11" x14ac:dyDescent="0.25">
      <c r="C818" s="21"/>
      <c r="F818" s="21"/>
      <c r="J818" s="21"/>
      <c r="K818" s="22"/>
    </row>
    <row r="819" spans="3:11" x14ac:dyDescent="0.25">
      <c r="C819" s="21"/>
      <c r="F819" s="21"/>
      <c r="J819" s="21"/>
      <c r="K819" s="22"/>
    </row>
    <row r="820" spans="3:11" x14ac:dyDescent="0.25">
      <c r="C820" s="21"/>
      <c r="F820" s="21"/>
      <c r="J820" s="21"/>
      <c r="K820" s="22"/>
    </row>
    <row r="821" spans="3:11" x14ac:dyDescent="0.25">
      <c r="C821" s="21"/>
      <c r="F821" s="21"/>
      <c r="J821" s="21"/>
      <c r="K821" s="22"/>
    </row>
    <row r="822" spans="3:11" x14ac:dyDescent="0.25">
      <c r="C822" s="21"/>
      <c r="F822" s="21"/>
      <c r="J822" s="21"/>
      <c r="K822" s="22"/>
    </row>
    <row r="823" spans="3:11" x14ac:dyDescent="0.25">
      <c r="C823" s="21"/>
      <c r="F823" s="21"/>
      <c r="J823" s="21"/>
      <c r="K823" s="22"/>
    </row>
    <row r="824" spans="3:11" x14ac:dyDescent="0.25">
      <c r="C824" s="21"/>
      <c r="F824" s="21"/>
      <c r="J824" s="21"/>
      <c r="K824" s="22"/>
    </row>
    <row r="825" spans="3:11" x14ac:dyDescent="0.25">
      <c r="C825" s="21"/>
      <c r="F825" s="21"/>
      <c r="J825" s="21"/>
      <c r="K825" s="22"/>
    </row>
    <row r="826" spans="3:11" x14ac:dyDescent="0.25">
      <c r="C826" s="21"/>
      <c r="F826" s="21"/>
      <c r="J826" s="21"/>
      <c r="K826" s="22"/>
    </row>
    <row r="827" spans="3:11" x14ac:dyDescent="0.25">
      <c r="C827" s="21"/>
      <c r="F827" s="21"/>
      <c r="J827" s="21"/>
      <c r="K827" s="22"/>
    </row>
    <row r="828" spans="3:11" x14ac:dyDescent="0.25">
      <c r="C828" s="21"/>
      <c r="F828" s="21"/>
      <c r="J828" s="21"/>
      <c r="K828" s="22"/>
    </row>
    <row r="829" spans="3:11" x14ac:dyDescent="0.25">
      <c r="C829" s="21"/>
      <c r="F829" s="21"/>
      <c r="J829" s="21"/>
      <c r="K829" s="22"/>
    </row>
    <row r="830" spans="3:11" x14ac:dyDescent="0.25">
      <c r="C830" s="21"/>
      <c r="F830" s="21"/>
      <c r="J830" s="21"/>
      <c r="K830" s="22"/>
    </row>
    <row r="831" spans="3:11" x14ac:dyDescent="0.25">
      <c r="C831" s="21"/>
      <c r="F831" s="21"/>
      <c r="J831" s="21"/>
      <c r="K831" s="22"/>
    </row>
    <row r="832" spans="3:11" x14ac:dyDescent="0.25">
      <c r="C832" s="21"/>
      <c r="F832" s="21"/>
      <c r="J832" s="21"/>
      <c r="K832" s="22"/>
    </row>
    <row r="833" spans="3:11" x14ac:dyDescent="0.25">
      <c r="C833" s="21"/>
      <c r="F833" s="21"/>
      <c r="J833" s="21"/>
      <c r="K833" s="22"/>
    </row>
    <row r="834" spans="3:11" x14ac:dyDescent="0.25">
      <c r="C834" s="21"/>
      <c r="F834" s="21"/>
      <c r="J834" s="21"/>
      <c r="K834" s="22"/>
    </row>
    <row r="835" spans="3:11" x14ac:dyDescent="0.25">
      <c r="C835" s="21"/>
      <c r="F835" s="21"/>
      <c r="J835" s="21"/>
      <c r="K835" s="22"/>
    </row>
    <row r="836" spans="3:11" x14ac:dyDescent="0.25">
      <c r="C836" s="21"/>
      <c r="F836" s="21"/>
      <c r="J836" s="21"/>
      <c r="K836" s="22"/>
    </row>
    <row r="837" spans="3:11" x14ac:dyDescent="0.25">
      <c r="C837" s="21"/>
      <c r="F837" s="21"/>
      <c r="J837" s="21"/>
      <c r="K837" s="22"/>
    </row>
    <row r="838" spans="3:11" x14ac:dyDescent="0.25">
      <c r="C838" s="21"/>
      <c r="F838" s="21"/>
      <c r="J838" s="21"/>
      <c r="K838" s="22"/>
    </row>
    <row r="839" spans="3:11" x14ac:dyDescent="0.25">
      <c r="C839" s="21"/>
      <c r="F839" s="21"/>
      <c r="J839" s="21"/>
      <c r="K839" s="22"/>
    </row>
    <row r="840" spans="3:11" x14ac:dyDescent="0.25">
      <c r="C840" s="21"/>
      <c r="F840" s="21"/>
      <c r="J840" s="21"/>
      <c r="K840" s="22"/>
    </row>
    <row r="841" spans="3:11" x14ac:dyDescent="0.25">
      <c r="C841" s="21"/>
      <c r="F841" s="21"/>
      <c r="J841" s="21"/>
      <c r="K841" s="22"/>
    </row>
    <row r="842" spans="3:11" x14ac:dyDescent="0.25">
      <c r="C842" s="21"/>
      <c r="F842" s="21"/>
      <c r="J842" s="21"/>
      <c r="K842" s="22"/>
    </row>
    <row r="843" spans="3:11" x14ac:dyDescent="0.25">
      <c r="C843" s="21"/>
      <c r="F843" s="21"/>
      <c r="J843" s="21"/>
      <c r="K843" s="22"/>
    </row>
    <row r="844" spans="3:11" x14ac:dyDescent="0.25">
      <c r="C844" s="21"/>
      <c r="F844" s="21"/>
      <c r="J844" s="21"/>
      <c r="K844" s="22"/>
    </row>
    <row r="845" spans="3:11" x14ac:dyDescent="0.25">
      <c r="C845" s="21"/>
      <c r="F845" s="21"/>
      <c r="J845" s="21"/>
      <c r="K845" s="22"/>
    </row>
    <row r="846" spans="3:11" x14ac:dyDescent="0.25">
      <c r="C846" s="21"/>
      <c r="F846" s="21"/>
      <c r="J846" s="21"/>
      <c r="K846" s="22"/>
    </row>
    <row r="847" spans="3:11" x14ac:dyDescent="0.25">
      <c r="C847" s="21"/>
      <c r="F847" s="21"/>
      <c r="J847" s="21"/>
      <c r="K847" s="22"/>
    </row>
    <row r="848" spans="3:11" x14ac:dyDescent="0.25">
      <c r="C848" s="21"/>
      <c r="F848" s="21"/>
      <c r="J848" s="21"/>
      <c r="K848" s="22"/>
    </row>
    <row r="849" spans="3:11" x14ac:dyDescent="0.25">
      <c r="C849" s="21"/>
      <c r="F849" s="21"/>
      <c r="J849" s="21"/>
      <c r="K849" s="22"/>
    </row>
    <row r="850" spans="3:11" x14ac:dyDescent="0.25">
      <c r="C850" s="21"/>
      <c r="F850" s="21"/>
      <c r="J850" s="21"/>
      <c r="K850" s="22"/>
    </row>
    <row r="851" spans="3:11" x14ac:dyDescent="0.25">
      <c r="C851" s="21"/>
      <c r="F851" s="21"/>
      <c r="J851" s="21"/>
      <c r="K851" s="22"/>
    </row>
    <row r="852" spans="3:11" x14ac:dyDescent="0.25">
      <c r="C852" s="21"/>
      <c r="F852" s="21"/>
      <c r="J852" s="21"/>
      <c r="K852" s="22"/>
    </row>
    <row r="853" spans="3:11" x14ac:dyDescent="0.25">
      <c r="C853" s="21"/>
      <c r="F853" s="21"/>
      <c r="J853" s="21"/>
      <c r="K853" s="22"/>
    </row>
    <row r="854" spans="3:11" x14ac:dyDescent="0.25">
      <c r="C854" s="21"/>
      <c r="F854" s="21"/>
      <c r="J854" s="21"/>
      <c r="K854" s="22"/>
    </row>
    <row r="855" spans="3:11" x14ac:dyDescent="0.25">
      <c r="C855" s="21"/>
      <c r="F855" s="21"/>
      <c r="J855" s="21"/>
      <c r="K855" s="22"/>
    </row>
    <row r="856" spans="3:11" x14ac:dyDescent="0.25">
      <c r="C856" s="21"/>
      <c r="F856" s="21"/>
      <c r="J856" s="21"/>
      <c r="K856" s="22"/>
    </row>
    <row r="857" spans="3:11" x14ac:dyDescent="0.25">
      <c r="C857" s="21"/>
      <c r="F857" s="21"/>
      <c r="J857" s="21"/>
      <c r="K857" s="22"/>
    </row>
    <row r="858" spans="3:11" x14ac:dyDescent="0.25">
      <c r="C858" s="21"/>
      <c r="F858" s="21"/>
      <c r="J858" s="21"/>
      <c r="K858" s="22"/>
    </row>
    <row r="859" spans="3:11" x14ac:dyDescent="0.25">
      <c r="C859" s="21"/>
      <c r="F859" s="21"/>
      <c r="J859" s="21"/>
      <c r="K859" s="22"/>
    </row>
    <row r="860" spans="3:11" x14ac:dyDescent="0.25">
      <c r="C860" s="21"/>
      <c r="F860" s="21"/>
      <c r="J860" s="21"/>
      <c r="K860" s="22"/>
    </row>
    <row r="861" spans="3:11" x14ac:dyDescent="0.25">
      <c r="C861" s="21"/>
      <c r="F861" s="21"/>
      <c r="J861" s="21"/>
      <c r="K861" s="22"/>
    </row>
    <row r="862" spans="3:11" x14ac:dyDescent="0.25">
      <c r="C862" s="21"/>
      <c r="F862" s="21"/>
      <c r="J862" s="21"/>
      <c r="K862" s="22"/>
    </row>
    <row r="863" spans="3:11" x14ac:dyDescent="0.25">
      <c r="C863" s="21"/>
      <c r="F863" s="21"/>
      <c r="J863" s="21"/>
      <c r="K863" s="22"/>
    </row>
    <row r="864" spans="3:11" x14ac:dyDescent="0.25">
      <c r="C864" s="21"/>
      <c r="F864" s="21"/>
      <c r="J864" s="21"/>
      <c r="K864" s="22"/>
    </row>
    <row r="865" spans="3:11" x14ac:dyDescent="0.25">
      <c r="C865" s="21"/>
      <c r="F865" s="21"/>
      <c r="J865" s="21"/>
      <c r="K865" s="22"/>
    </row>
    <row r="866" spans="3:11" x14ac:dyDescent="0.25">
      <c r="C866" s="21"/>
      <c r="F866" s="21"/>
      <c r="J866" s="21"/>
      <c r="K866" s="22"/>
    </row>
    <row r="867" spans="3:11" x14ac:dyDescent="0.25">
      <c r="C867" s="21"/>
      <c r="F867" s="21"/>
      <c r="J867" s="21"/>
      <c r="K867" s="22"/>
    </row>
    <row r="868" spans="3:11" x14ac:dyDescent="0.25">
      <c r="C868" s="21"/>
      <c r="F868" s="21"/>
      <c r="J868" s="21"/>
      <c r="K868" s="22"/>
    </row>
    <row r="869" spans="3:11" x14ac:dyDescent="0.25">
      <c r="C869" s="21"/>
      <c r="F869" s="21"/>
      <c r="J869" s="21"/>
      <c r="K869" s="22"/>
    </row>
    <row r="870" spans="3:11" x14ac:dyDescent="0.25">
      <c r="C870" s="21"/>
      <c r="F870" s="21"/>
      <c r="J870" s="21"/>
      <c r="K870" s="22"/>
    </row>
    <row r="871" spans="3:11" x14ac:dyDescent="0.25">
      <c r="C871" s="21"/>
      <c r="F871" s="21"/>
      <c r="J871" s="21"/>
      <c r="K871" s="22"/>
    </row>
    <row r="872" spans="3:11" x14ac:dyDescent="0.25">
      <c r="C872" s="21"/>
      <c r="F872" s="21"/>
      <c r="J872" s="21"/>
      <c r="K872" s="22"/>
    </row>
    <row r="873" spans="3:11" x14ac:dyDescent="0.25">
      <c r="C873" s="21"/>
      <c r="F873" s="21"/>
      <c r="J873" s="21"/>
      <c r="K873" s="22"/>
    </row>
    <row r="874" spans="3:11" x14ac:dyDescent="0.25">
      <c r="C874" s="21"/>
      <c r="F874" s="21"/>
      <c r="J874" s="21"/>
      <c r="K874" s="22"/>
    </row>
    <row r="875" spans="3:11" x14ac:dyDescent="0.25">
      <c r="C875" s="21"/>
      <c r="F875" s="21"/>
      <c r="J875" s="21"/>
      <c r="K875" s="22"/>
    </row>
    <row r="876" spans="3:11" x14ac:dyDescent="0.25">
      <c r="C876" s="21"/>
      <c r="F876" s="21"/>
      <c r="J876" s="21"/>
      <c r="K876" s="22"/>
    </row>
    <row r="877" spans="3:11" x14ac:dyDescent="0.25">
      <c r="C877" s="21"/>
      <c r="F877" s="21"/>
      <c r="J877" s="21"/>
      <c r="K877" s="22"/>
    </row>
    <row r="878" spans="3:11" x14ac:dyDescent="0.25">
      <c r="C878" s="21"/>
      <c r="F878" s="21"/>
      <c r="J878" s="21"/>
      <c r="K878" s="22"/>
    </row>
    <row r="879" spans="3:11" x14ac:dyDescent="0.25">
      <c r="C879" s="21"/>
      <c r="F879" s="21"/>
      <c r="J879" s="21"/>
      <c r="K879" s="22"/>
    </row>
    <row r="880" spans="3:11" x14ac:dyDescent="0.25">
      <c r="C880" s="21"/>
      <c r="F880" s="21"/>
      <c r="J880" s="21"/>
      <c r="K880" s="22"/>
    </row>
    <row r="881" spans="3:11" x14ac:dyDescent="0.25">
      <c r="C881" s="21"/>
      <c r="F881" s="21"/>
      <c r="J881" s="21"/>
      <c r="K881" s="22"/>
    </row>
    <row r="882" spans="3:11" x14ac:dyDescent="0.25">
      <c r="C882" s="21"/>
      <c r="F882" s="21"/>
      <c r="J882" s="21"/>
      <c r="K882" s="22"/>
    </row>
    <row r="883" spans="3:11" x14ac:dyDescent="0.25">
      <c r="C883" s="21"/>
      <c r="F883" s="21"/>
      <c r="J883" s="21"/>
      <c r="K883" s="22"/>
    </row>
    <row r="884" spans="3:11" x14ac:dyDescent="0.25">
      <c r="C884" s="21"/>
      <c r="F884" s="21"/>
      <c r="J884" s="21"/>
      <c r="K884" s="22"/>
    </row>
    <row r="885" spans="3:11" x14ac:dyDescent="0.25">
      <c r="C885" s="21"/>
      <c r="F885" s="21"/>
      <c r="J885" s="21"/>
      <c r="K885" s="22"/>
    </row>
    <row r="886" spans="3:11" x14ac:dyDescent="0.25">
      <c r="C886" s="21"/>
      <c r="F886" s="21"/>
      <c r="J886" s="21"/>
      <c r="K886" s="22"/>
    </row>
    <row r="887" spans="3:11" x14ac:dyDescent="0.25">
      <c r="C887" s="21"/>
      <c r="F887" s="21"/>
      <c r="J887" s="21"/>
      <c r="K887" s="22"/>
    </row>
    <row r="888" spans="3:11" x14ac:dyDescent="0.25">
      <c r="C888" s="21"/>
      <c r="F888" s="21"/>
      <c r="J888" s="21"/>
      <c r="K888" s="22"/>
    </row>
    <row r="889" spans="3:11" x14ac:dyDescent="0.25">
      <c r="C889" s="21"/>
      <c r="F889" s="21"/>
      <c r="J889" s="21"/>
      <c r="K889" s="22"/>
    </row>
    <row r="890" spans="3:11" x14ac:dyDescent="0.25">
      <c r="C890" s="21"/>
      <c r="F890" s="21"/>
      <c r="J890" s="21"/>
      <c r="K890" s="22"/>
    </row>
    <row r="891" spans="3:11" x14ac:dyDescent="0.25">
      <c r="C891" s="21"/>
      <c r="F891" s="21"/>
      <c r="J891" s="21"/>
      <c r="K891" s="22"/>
    </row>
    <row r="892" spans="3:11" x14ac:dyDescent="0.25">
      <c r="C892" s="21"/>
      <c r="F892" s="21"/>
      <c r="J892" s="21"/>
      <c r="K892" s="22"/>
    </row>
    <row r="893" spans="3:11" x14ac:dyDescent="0.25">
      <c r="C893" s="21"/>
      <c r="F893" s="21"/>
      <c r="J893" s="21"/>
      <c r="K893" s="22"/>
    </row>
    <row r="894" spans="3:11" x14ac:dyDescent="0.25">
      <c r="C894" s="21"/>
      <c r="F894" s="21"/>
      <c r="J894" s="21"/>
      <c r="K894" s="22"/>
    </row>
    <row r="895" spans="3:11" x14ac:dyDescent="0.25">
      <c r="C895" s="21"/>
      <c r="F895" s="21"/>
      <c r="J895" s="21"/>
      <c r="K895" s="22"/>
    </row>
    <row r="896" spans="3:11" x14ac:dyDescent="0.25">
      <c r="C896" s="21"/>
      <c r="F896" s="21"/>
      <c r="J896" s="21"/>
      <c r="K896" s="22"/>
    </row>
    <row r="897" spans="3:11" x14ac:dyDescent="0.25">
      <c r="C897" s="21"/>
      <c r="F897" s="21"/>
      <c r="J897" s="21"/>
      <c r="K897" s="22"/>
    </row>
    <row r="898" spans="3:11" x14ac:dyDescent="0.25">
      <c r="C898" s="21"/>
      <c r="F898" s="21"/>
      <c r="J898" s="21"/>
      <c r="K898" s="22"/>
    </row>
    <row r="899" spans="3:11" x14ac:dyDescent="0.25">
      <c r="C899" s="21"/>
      <c r="F899" s="21"/>
      <c r="J899" s="21"/>
      <c r="K899" s="22"/>
    </row>
    <row r="900" spans="3:11" x14ac:dyDescent="0.25">
      <c r="C900" s="21"/>
      <c r="F900" s="21"/>
      <c r="J900" s="21"/>
      <c r="K900" s="22"/>
    </row>
    <row r="901" spans="3:11" x14ac:dyDescent="0.25">
      <c r="C901" s="21"/>
      <c r="F901" s="21"/>
      <c r="J901" s="21"/>
      <c r="K901" s="22"/>
    </row>
    <row r="902" spans="3:11" x14ac:dyDescent="0.25">
      <c r="C902" s="21"/>
      <c r="F902" s="21"/>
      <c r="J902" s="21"/>
      <c r="K902" s="22"/>
    </row>
    <row r="903" spans="3:11" x14ac:dyDescent="0.25">
      <c r="C903" s="21"/>
      <c r="F903" s="21"/>
      <c r="J903" s="21"/>
      <c r="K903" s="22"/>
    </row>
    <row r="904" spans="3:11" x14ac:dyDescent="0.25">
      <c r="C904" s="21"/>
      <c r="F904" s="21"/>
      <c r="J904" s="21"/>
      <c r="K904" s="22"/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961"/>
  <sheetViews>
    <sheetView workbookViewId="0">
      <selection activeCell="D7" sqref="D7"/>
    </sheetView>
  </sheetViews>
  <sheetFormatPr defaultRowHeight="15" x14ac:dyDescent="0.25"/>
  <cols>
    <col min="1" max="1" width="7.28515625" customWidth="1"/>
    <col min="2" max="2" width="10.85546875" customWidth="1"/>
    <col min="3" max="3" width="33.85546875" customWidth="1"/>
    <col min="4" max="4" width="30.28515625" customWidth="1"/>
    <col min="5" max="5" width="13" customWidth="1"/>
    <col min="6" max="6" width="8.42578125" customWidth="1"/>
    <col min="7" max="10" width="6.7109375" customWidth="1"/>
    <col min="11" max="11" width="9.85546875" customWidth="1"/>
    <col min="12" max="15" width="6.7109375" customWidth="1"/>
  </cols>
  <sheetData>
    <row r="1" spans="1:15" ht="61.5" x14ac:dyDescent="0.25">
      <c r="A1" s="43" t="s">
        <v>57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25">
      <c r="C3" s="21"/>
      <c r="F3" s="21"/>
      <c r="J3" s="21"/>
      <c r="K3" s="22"/>
    </row>
    <row r="4" spans="1:15" ht="37.5" x14ac:dyDescent="0.25">
      <c r="A4" s="23" t="s">
        <v>18</v>
      </c>
      <c r="B4" s="24" t="s">
        <v>19</v>
      </c>
      <c r="C4" s="23" t="s">
        <v>20</v>
      </c>
      <c r="D4" s="23" t="s">
        <v>21</v>
      </c>
      <c r="E4" s="23" t="s">
        <v>22</v>
      </c>
      <c r="F4" s="24" t="s">
        <v>23</v>
      </c>
      <c r="G4" s="23" t="s">
        <v>24</v>
      </c>
      <c r="H4" s="23" t="s">
        <v>25</v>
      </c>
      <c r="I4" s="23" t="s">
        <v>26</v>
      </c>
      <c r="J4" s="24" t="s">
        <v>27</v>
      </c>
      <c r="K4" s="25" t="s">
        <v>28</v>
      </c>
      <c r="L4" s="23" t="s">
        <v>29</v>
      </c>
      <c r="M4" s="23" t="s">
        <v>30</v>
      </c>
      <c r="N4" s="23" t="s">
        <v>31</v>
      </c>
      <c r="O4" s="23" t="s">
        <v>32</v>
      </c>
    </row>
    <row r="5" spans="1:15" ht="60" customHeight="1" x14ac:dyDescent="0.25">
      <c r="A5" s="15">
        <v>2015</v>
      </c>
      <c r="B5" s="15" t="s">
        <v>5</v>
      </c>
      <c r="C5" s="34" t="s">
        <v>16</v>
      </c>
      <c r="D5" s="35" t="s">
        <v>33</v>
      </c>
      <c r="E5" s="15">
        <v>22</v>
      </c>
      <c r="F5" s="28">
        <v>22</v>
      </c>
      <c r="G5" s="15">
        <v>1</v>
      </c>
      <c r="H5" s="15">
        <v>5</v>
      </c>
      <c r="I5" s="15">
        <v>11</v>
      </c>
      <c r="J5" s="29">
        <v>17</v>
      </c>
      <c r="K5" s="30">
        <v>0.77270000000000005</v>
      </c>
      <c r="L5" s="15">
        <v>2</v>
      </c>
      <c r="M5" s="15">
        <v>3</v>
      </c>
      <c r="N5" s="15">
        <v>0</v>
      </c>
      <c r="O5" s="15">
        <v>0</v>
      </c>
    </row>
    <row r="6" spans="1:15" ht="60" customHeight="1" x14ac:dyDescent="0.25">
      <c r="A6" s="15">
        <v>2015</v>
      </c>
      <c r="B6" s="15" t="s">
        <v>5</v>
      </c>
      <c r="C6" s="34" t="s">
        <v>16</v>
      </c>
      <c r="D6" s="35" t="s">
        <v>34</v>
      </c>
      <c r="E6" s="15">
        <v>35</v>
      </c>
      <c r="F6" s="28">
        <v>35</v>
      </c>
      <c r="G6" s="15">
        <v>6</v>
      </c>
      <c r="H6" s="15">
        <v>13</v>
      </c>
      <c r="I6" s="15">
        <v>15</v>
      </c>
      <c r="J6" s="29">
        <v>34</v>
      </c>
      <c r="K6" s="30">
        <v>0.97140000000000004</v>
      </c>
      <c r="L6" s="15">
        <v>1</v>
      </c>
      <c r="M6" s="15">
        <v>0</v>
      </c>
      <c r="N6" s="15">
        <v>0</v>
      </c>
      <c r="O6" s="15">
        <v>0</v>
      </c>
    </row>
    <row r="7" spans="1:15" ht="60" customHeight="1" x14ac:dyDescent="0.25">
      <c r="A7" s="15">
        <v>2015</v>
      </c>
      <c r="B7" s="15" t="s">
        <v>5</v>
      </c>
      <c r="C7" s="34" t="s">
        <v>16</v>
      </c>
      <c r="D7" s="35" t="s">
        <v>35</v>
      </c>
      <c r="E7" s="15">
        <v>19</v>
      </c>
      <c r="F7" s="28">
        <v>17</v>
      </c>
      <c r="G7" s="15">
        <v>0</v>
      </c>
      <c r="H7" s="15">
        <v>4</v>
      </c>
      <c r="I7" s="15">
        <v>2</v>
      </c>
      <c r="J7" s="29">
        <v>6</v>
      </c>
      <c r="K7" s="30">
        <v>0.35289999999999999</v>
      </c>
      <c r="L7" s="15">
        <v>5</v>
      </c>
      <c r="M7" s="15">
        <v>6</v>
      </c>
      <c r="N7" s="15">
        <v>0</v>
      </c>
      <c r="O7" s="15">
        <v>2</v>
      </c>
    </row>
    <row r="8" spans="1:15" ht="60" customHeight="1" x14ac:dyDescent="0.25">
      <c r="A8" s="15">
        <v>2015</v>
      </c>
      <c r="B8" s="15" t="s">
        <v>5</v>
      </c>
      <c r="C8" s="34" t="s">
        <v>16</v>
      </c>
      <c r="D8" s="35" t="s">
        <v>36</v>
      </c>
      <c r="E8" s="15">
        <v>31</v>
      </c>
      <c r="F8" s="28">
        <v>31</v>
      </c>
      <c r="G8" s="15">
        <v>5</v>
      </c>
      <c r="H8" s="15">
        <v>7</v>
      </c>
      <c r="I8" s="15">
        <v>14</v>
      </c>
      <c r="J8" s="29">
        <v>26</v>
      </c>
      <c r="K8" s="30">
        <v>0.8387</v>
      </c>
      <c r="L8" s="15">
        <v>5</v>
      </c>
      <c r="M8" s="15">
        <v>0</v>
      </c>
      <c r="N8" s="15">
        <v>0</v>
      </c>
      <c r="O8" s="15">
        <v>0</v>
      </c>
    </row>
    <row r="9" spans="1:15" ht="60" customHeight="1" x14ac:dyDescent="0.25">
      <c r="A9" s="15">
        <v>2015</v>
      </c>
      <c r="B9" s="15" t="s">
        <v>5</v>
      </c>
      <c r="C9" s="34" t="s">
        <v>16</v>
      </c>
      <c r="D9" s="35" t="s">
        <v>37</v>
      </c>
      <c r="E9" s="15">
        <v>20</v>
      </c>
      <c r="F9" s="28">
        <v>19</v>
      </c>
      <c r="G9" s="15">
        <v>3</v>
      </c>
      <c r="H9" s="15">
        <v>7</v>
      </c>
      <c r="I9" s="15">
        <v>8</v>
      </c>
      <c r="J9" s="29">
        <v>18</v>
      </c>
      <c r="K9" s="30">
        <v>0.94740000000000002</v>
      </c>
      <c r="L9" s="15">
        <v>1</v>
      </c>
      <c r="M9" s="15">
        <v>0</v>
      </c>
      <c r="N9" s="15">
        <v>0</v>
      </c>
      <c r="O9" s="15">
        <v>1</v>
      </c>
    </row>
    <row r="10" spans="1:15" ht="60" customHeight="1" x14ac:dyDescent="0.25">
      <c r="A10" s="15">
        <v>2015</v>
      </c>
      <c r="B10" s="15" t="s">
        <v>5</v>
      </c>
      <c r="C10" s="34" t="s">
        <v>16</v>
      </c>
      <c r="D10" s="35" t="s">
        <v>38</v>
      </c>
      <c r="E10" s="15">
        <v>72</v>
      </c>
      <c r="F10" s="28">
        <v>71</v>
      </c>
      <c r="G10" s="15">
        <v>35</v>
      </c>
      <c r="H10" s="15">
        <v>20</v>
      </c>
      <c r="I10" s="15">
        <v>13</v>
      </c>
      <c r="J10" s="29">
        <v>68</v>
      </c>
      <c r="K10" s="30">
        <v>0.9577</v>
      </c>
      <c r="L10" s="15">
        <v>3</v>
      </c>
      <c r="M10" s="15">
        <v>0</v>
      </c>
      <c r="N10" s="15">
        <v>0</v>
      </c>
      <c r="O10" s="15">
        <v>1</v>
      </c>
    </row>
    <row r="11" spans="1:15" ht="60" customHeight="1" x14ac:dyDescent="0.25">
      <c r="A11" s="15">
        <v>2015</v>
      </c>
      <c r="B11" s="15" t="s">
        <v>5</v>
      </c>
      <c r="C11" s="34" t="s">
        <v>16</v>
      </c>
      <c r="D11" s="35" t="s">
        <v>39</v>
      </c>
      <c r="E11" s="15">
        <v>27</v>
      </c>
      <c r="F11" s="28">
        <v>26</v>
      </c>
      <c r="G11" s="15">
        <v>6</v>
      </c>
      <c r="H11" s="15">
        <v>9</v>
      </c>
      <c r="I11" s="15">
        <v>5</v>
      </c>
      <c r="J11" s="29">
        <v>20</v>
      </c>
      <c r="K11" s="30">
        <v>0.76919999999999999</v>
      </c>
      <c r="L11" s="15">
        <v>5</v>
      </c>
      <c r="M11" s="15">
        <v>1</v>
      </c>
      <c r="N11" s="15">
        <v>0</v>
      </c>
      <c r="O11" s="15">
        <v>1</v>
      </c>
    </row>
    <row r="12" spans="1:15" ht="60" customHeight="1" x14ac:dyDescent="0.25">
      <c r="A12" s="15">
        <v>2015</v>
      </c>
      <c r="B12" s="15" t="s">
        <v>5</v>
      </c>
      <c r="C12" s="34" t="s">
        <v>16</v>
      </c>
      <c r="D12" s="35" t="s">
        <v>40</v>
      </c>
      <c r="E12" s="15">
        <v>28</v>
      </c>
      <c r="F12" s="28">
        <v>28</v>
      </c>
      <c r="G12" s="15">
        <v>2</v>
      </c>
      <c r="H12" s="15">
        <v>7</v>
      </c>
      <c r="I12" s="15">
        <v>9</v>
      </c>
      <c r="J12" s="29">
        <v>18</v>
      </c>
      <c r="K12" s="30">
        <v>0.64290000000000003</v>
      </c>
      <c r="L12" s="15">
        <v>7</v>
      </c>
      <c r="M12" s="15">
        <v>3</v>
      </c>
      <c r="N12" s="15">
        <v>0</v>
      </c>
      <c r="O12" s="15">
        <v>0</v>
      </c>
    </row>
    <row r="13" spans="1:15" ht="60" customHeight="1" x14ac:dyDescent="0.25">
      <c r="A13" s="15">
        <v>2015</v>
      </c>
      <c r="B13" s="15" t="s">
        <v>5</v>
      </c>
      <c r="C13" s="34" t="s">
        <v>16</v>
      </c>
      <c r="D13" s="35" t="s">
        <v>41</v>
      </c>
      <c r="E13" s="15">
        <v>37</v>
      </c>
      <c r="F13" s="28">
        <v>36</v>
      </c>
      <c r="G13" s="15">
        <v>0</v>
      </c>
      <c r="H13" s="15">
        <v>6</v>
      </c>
      <c r="I13" s="15">
        <v>18</v>
      </c>
      <c r="J13" s="29">
        <v>24</v>
      </c>
      <c r="K13" s="30">
        <v>0.66669999999999996</v>
      </c>
      <c r="L13" s="15">
        <v>12</v>
      </c>
      <c r="M13" s="15">
        <v>0</v>
      </c>
      <c r="N13" s="15">
        <v>0</v>
      </c>
      <c r="O13" s="15">
        <v>1</v>
      </c>
    </row>
    <row r="14" spans="1:15" ht="60" customHeight="1" x14ac:dyDescent="0.25">
      <c r="A14" s="15">
        <v>2015</v>
      </c>
      <c r="B14" s="15" t="s">
        <v>5</v>
      </c>
      <c r="C14" s="34" t="s">
        <v>16</v>
      </c>
      <c r="D14" s="35" t="s">
        <v>42</v>
      </c>
      <c r="E14" s="15">
        <v>26</v>
      </c>
      <c r="F14" s="28">
        <v>25</v>
      </c>
      <c r="G14" s="15">
        <v>16</v>
      </c>
      <c r="H14" s="15">
        <v>5</v>
      </c>
      <c r="I14" s="15">
        <v>3</v>
      </c>
      <c r="J14" s="29">
        <v>24</v>
      </c>
      <c r="K14" s="30">
        <v>0.96</v>
      </c>
      <c r="L14" s="15">
        <v>0</v>
      </c>
      <c r="M14" s="15">
        <v>0</v>
      </c>
      <c r="N14" s="15">
        <v>0</v>
      </c>
      <c r="O14" s="15">
        <v>2</v>
      </c>
    </row>
    <row r="15" spans="1:15" ht="60" customHeight="1" x14ac:dyDescent="0.25">
      <c r="A15" s="15">
        <v>2015</v>
      </c>
      <c r="B15" s="15" t="s">
        <v>5</v>
      </c>
      <c r="C15" s="34" t="s">
        <v>16</v>
      </c>
      <c r="D15" s="35" t="s">
        <v>43</v>
      </c>
      <c r="E15" s="15">
        <v>72</v>
      </c>
      <c r="F15" s="28">
        <v>69</v>
      </c>
      <c r="G15" s="15">
        <v>42</v>
      </c>
      <c r="H15" s="15">
        <v>13</v>
      </c>
      <c r="I15" s="15">
        <v>13</v>
      </c>
      <c r="J15" s="29">
        <v>68</v>
      </c>
      <c r="K15" s="30">
        <v>0.98550000000000004</v>
      </c>
      <c r="L15" s="15">
        <v>1</v>
      </c>
      <c r="M15" s="15">
        <v>0</v>
      </c>
      <c r="N15" s="15">
        <v>0</v>
      </c>
      <c r="O15" s="15">
        <v>3</v>
      </c>
    </row>
    <row r="16" spans="1:15" ht="60" customHeight="1" x14ac:dyDescent="0.25">
      <c r="A16" s="15">
        <v>2015</v>
      </c>
      <c r="B16" s="15" t="s">
        <v>5</v>
      </c>
      <c r="C16" s="34" t="s">
        <v>16</v>
      </c>
      <c r="D16" s="35" t="s">
        <v>44</v>
      </c>
      <c r="E16" s="15">
        <v>10</v>
      </c>
      <c r="F16" s="28">
        <v>9</v>
      </c>
      <c r="G16" s="15">
        <v>0</v>
      </c>
      <c r="H16" s="15">
        <v>1</v>
      </c>
      <c r="I16" s="15">
        <v>2</v>
      </c>
      <c r="J16" s="29">
        <v>3</v>
      </c>
      <c r="K16" s="30">
        <v>0.33329999999999999</v>
      </c>
      <c r="L16" s="15">
        <v>4</v>
      </c>
      <c r="M16" s="15">
        <v>2</v>
      </c>
      <c r="N16" s="15">
        <v>0</v>
      </c>
      <c r="O16" s="15">
        <v>1</v>
      </c>
    </row>
    <row r="17" spans="1:15" ht="60" customHeight="1" x14ac:dyDescent="0.25">
      <c r="A17" s="15">
        <v>2015</v>
      </c>
      <c r="B17" s="15" t="s">
        <v>5</v>
      </c>
      <c r="C17" s="34" t="s">
        <v>16</v>
      </c>
      <c r="D17" s="35" t="s">
        <v>45</v>
      </c>
      <c r="E17" s="15">
        <v>15</v>
      </c>
      <c r="F17" s="28">
        <v>15</v>
      </c>
      <c r="G17" s="15">
        <v>11</v>
      </c>
      <c r="H17" s="15">
        <v>4</v>
      </c>
      <c r="I17" s="15">
        <v>0</v>
      </c>
      <c r="J17" s="29">
        <v>15</v>
      </c>
      <c r="K17" s="30">
        <v>1</v>
      </c>
      <c r="L17" s="15">
        <v>0</v>
      </c>
      <c r="M17" s="15">
        <v>0</v>
      </c>
      <c r="N17" s="15">
        <v>0</v>
      </c>
      <c r="O17" s="15">
        <v>0</v>
      </c>
    </row>
    <row r="18" spans="1:15" ht="60" customHeight="1" x14ac:dyDescent="0.25">
      <c r="A18" s="15">
        <v>2015</v>
      </c>
      <c r="B18" s="15" t="s">
        <v>5</v>
      </c>
      <c r="C18" s="34" t="s">
        <v>16</v>
      </c>
      <c r="D18" s="35" t="s">
        <v>46</v>
      </c>
      <c r="E18" s="15">
        <v>31</v>
      </c>
      <c r="F18" s="28">
        <v>29</v>
      </c>
      <c r="G18" s="15">
        <v>6</v>
      </c>
      <c r="H18" s="15">
        <v>13</v>
      </c>
      <c r="I18" s="15">
        <v>7</v>
      </c>
      <c r="J18" s="29">
        <v>26</v>
      </c>
      <c r="K18" s="30">
        <v>0.89659999999999995</v>
      </c>
      <c r="L18" s="15">
        <v>3</v>
      </c>
      <c r="M18" s="15">
        <v>0</v>
      </c>
      <c r="N18" s="15">
        <v>0</v>
      </c>
      <c r="O18" s="15">
        <v>2</v>
      </c>
    </row>
    <row r="19" spans="1:15" ht="60" customHeight="1" x14ac:dyDescent="0.25">
      <c r="A19" s="15">
        <v>2015</v>
      </c>
      <c r="B19" s="15" t="s">
        <v>5</v>
      </c>
      <c r="C19" s="34" t="s">
        <v>16</v>
      </c>
      <c r="D19" s="35" t="s">
        <v>47</v>
      </c>
      <c r="E19" s="15">
        <v>24</v>
      </c>
      <c r="F19" s="28">
        <v>22</v>
      </c>
      <c r="G19" s="15">
        <v>6</v>
      </c>
      <c r="H19" s="15">
        <v>6</v>
      </c>
      <c r="I19" s="15">
        <v>4</v>
      </c>
      <c r="J19" s="29">
        <v>16</v>
      </c>
      <c r="K19" s="30">
        <v>0.72729999999999995</v>
      </c>
      <c r="L19" s="15">
        <v>5</v>
      </c>
      <c r="M19" s="15">
        <v>1</v>
      </c>
      <c r="N19" s="15">
        <v>0</v>
      </c>
      <c r="O19" s="15">
        <v>2</v>
      </c>
    </row>
    <row r="20" spans="1:15" ht="60" customHeight="1" x14ac:dyDescent="0.25">
      <c r="A20" s="15">
        <v>2015</v>
      </c>
      <c r="B20" s="15" t="s">
        <v>5</v>
      </c>
      <c r="C20" s="34" t="s">
        <v>16</v>
      </c>
      <c r="D20" s="35" t="s">
        <v>48</v>
      </c>
      <c r="E20" s="15">
        <v>23</v>
      </c>
      <c r="F20" s="28">
        <v>22</v>
      </c>
      <c r="G20" s="15">
        <v>18</v>
      </c>
      <c r="H20" s="15">
        <v>3</v>
      </c>
      <c r="I20" s="15">
        <v>1</v>
      </c>
      <c r="J20" s="29">
        <v>22</v>
      </c>
      <c r="K20" s="30">
        <v>1</v>
      </c>
      <c r="L20" s="15">
        <v>0</v>
      </c>
      <c r="M20" s="15">
        <v>0</v>
      </c>
      <c r="N20" s="15">
        <v>0</v>
      </c>
      <c r="O20" s="15">
        <v>1</v>
      </c>
    </row>
    <row r="21" spans="1:15" ht="60" customHeight="1" x14ac:dyDescent="0.25">
      <c r="A21" s="15">
        <v>2015</v>
      </c>
      <c r="B21" s="15" t="s">
        <v>5</v>
      </c>
      <c r="C21" s="34" t="s">
        <v>16</v>
      </c>
      <c r="D21" s="35" t="s">
        <v>49</v>
      </c>
      <c r="E21" s="15">
        <v>28</v>
      </c>
      <c r="F21" s="28">
        <v>26</v>
      </c>
      <c r="G21" s="15">
        <v>3</v>
      </c>
      <c r="H21" s="15">
        <v>18</v>
      </c>
      <c r="I21" s="15">
        <v>5</v>
      </c>
      <c r="J21" s="29">
        <v>26</v>
      </c>
      <c r="K21" s="30">
        <v>1</v>
      </c>
      <c r="L21" s="15">
        <v>0</v>
      </c>
      <c r="M21" s="15">
        <v>0</v>
      </c>
      <c r="N21" s="15">
        <v>0</v>
      </c>
      <c r="O21" s="15">
        <v>2</v>
      </c>
    </row>
    <row r="22" spans="1:15" ht="60" customHeight="1" x14ac:dyDescent="0.25">
      <c r="A22" s="15">
        <v>2015</v>
      </c>
      <c r="B22" s="15" t="s">
        <v>5</v>
      </c>
      <c r="C22" s="34" t="s">
        <v>16</v>
      </c>
      <c r="D22" s="35" t="s">
        <v>50</v>
      </c>
      <c r="E22" s="15">
        <v>27</v>
      </c>
      <c r="F22" s="28">
        <v>24</v>
      </c>
      <c r="G22" s="15">
        <v>3</v>
      </c>
      <c r="H22" s="15">
        <v>2</v>
      </c>
      <c r="I22" s="15">
        <v>4</v>
      </c>
      <c r="J22" s="29">
        <v>9</v>
      </c>
      <c r="K22" s="30">
        <v>0.375</v>
      </c>
      <c r="L22" s="15">
        <v>2</v>
      </c>
      <c r="M22" s="15">
        <v>11</v>
      </c>
      <c r="N22" s="15">
        <v>2</v>
      </c>
      <c r="O22" s="15">
        <v>3</v>
      </c>
    </row>
    <row r="23" spans="1:15" ht="60" customHeight="1" x14ac:dyDescent="0.25">
      <c r="A23" s="15">
        <v>2015</v>
      </c>
      <c r="B23" s="15" t="s">
        <v>5</v>
      </c>
      <c r="C23" s="34" t="s">
        <v>16</v>
      </c>
      <c r="D23" s="35" t="s">
        <v>58</v>
      </c>
      <c r="E23" s="15">
        <v>18</v>
      </c>
      <c r="F23" s="28">
        <v>18</v>
      </c>
      <c r="G23" s="15">
        <v>3</v>
      </c>
      <c r="H23" s="15">
        <v>14</v>
      </c>
      <c r="I23" s="15">
        <v>1</v>
      </c>
      <c r="J23" s="29">
        <v>18</v>
      </c>
      <c r="K23" s="30">
        <v>1</v>
      </c>
      <c r="L23" s="15">
        <v>0</v>
      </c>
      <c r="M23" s="15">
        <v>0</v>
      </c>
      <c r="N23" s="15">
        <v>0</v>
      </c>
      <c r="O23" s="15">
        <v>0</v>
      </c>
    </row>
    <row r="24" spans="1:15" ht="60" customHeight="1" x14ac:dyDescent="0.25">
      <c r="A24" s="15">
        <v>2015</v>
      </c>
      <c r="B24" s="15" t="s">
        <v>5</v>
      </c>
      <c r="C24" s="34" t="s">
        <v>16</v>
      </c>
      <c r="D24" s="35" t="s">
        <v>51</v>
      </c>
      <c r="E24" s="15">
        <v>14</v>
      </c>
      <c r="F24" s="28">
        <v>9</v>
      </c>
      <c r="G24" s="15">
        <v>0</v>
      </c>
      <c r="H24" s="15">
        <v>0</v>
      </c>
      <c r="I24" s="15">
        <v>4</v>
      </c>
      <c r="J24" s="29">
        <v>4</v>
      </c>
      <c r="K24" s="30">
        <v>0.44440000000000002</v>
      </c>
      <c r="L24" s="15">
        <v>3</v>
      </c>
      <c r="M24" s="15">
        <v>2</v>
      </c>
      <c r="N24" s="15">
        <v>0</v>
      </c>
      <c r="O24" s="15">
        <v>5</v>
      </c>
    </row>
    <row r="25" spans="1:15" ht="18.75" x14ac:dyDescent="0.25">
      <c r="A25" s="31" t="s">
        <v>59</v>
      </c>
      <c r="B25" s="31" t="s">
        <v>5</v>
      </c>
      <c r="C25" s="32" t="s">
        <v>16</v>
      </c>
      <c r="D25" s="32" t="str">
        <f>"TOTAL"</f>
        <v>TOTAL</v>
      </c>
      <c r="E25" s="31">
        <f>SUBTOTAL(109,[1]!Table5[Registered])</f>
        <v>579</v>
      </c>
      <c r="F25" s="31">
        <f>SUBTOTAL(109,[1]!Table5[Wrote])</f>
        <v>553</v>
      </c>
      <c r="G25" s="31">
        <f>SUBTOTAL(109,[1]!Table5[I])</f>
        <v>166</v>
      </c>
      <c r="H25" s="31">
        <f>SUBTOTAL(109,[1]!Table5[II])</f>
        <v>157</v>
      </c>
      <c r="I25" s="31">
        <f>SUBTOTAL(109,[1]!Table5[III])</f>
        <v>139</v>
      </c>
      <c r="J25" s="31">
        <f>SUBTOTAL(109,[1]!Table5[Total         I-III])</f>
        <v>462</v>
      </c>
      <c r="K25" s="36">
        <f>IF([1]!Table5[[#Totals],[Wrote]]&lt;&gt;0,[1]!Table5[[#Totals],[Total         I-III]]/[1]!Table5[[#Totals],[Wrote]],0%)</f>
        <v>0.83544303797468356</v>
      </c>
      <c r="L25" s="31">
        <f>SUBTOTAL(109,[1]!Table5[IV])</f>
        <v>59</v>
      </c>
      <c r="M25" s="31">
        <f>SUBTOTAL(109,[1]!Table5[V])</f>
        <v>29</v>
      </c>
      <c r="N25" s="31">
        <f>SUBTOTAL(109,[1]!Table5[VI])</f>
        <v>2</v>
      </c>
      <c r="O25" s="31">
        <f>SUBTOTAL(109,[1]!Table5[Other])</f>
        <v>27</v>
      </c>
    </row>
    <row r="26" spans="1:15" x14ac:dyDescent="0.25">
      <c r="C26" s="21"/>
      <c r="F26" s="21"/>
      <c r="J26" s="21"/>
      <c r="K26" s="22"/>
    </row>
    <row r="27" spans="1:15" x14ac:dyDescent="0.25">
      <c r="C27" s="21"/>
      <c r="F27" s="21"/>
      <c r="J27" s="21"/>
      <c r="K27" s="22"/>
    </row>
    <row r="28" spans="1:15" x14ac:dyDescent="0.25">
      <c r="C28" s="21"/>
      <c r="F28" s="21"/>
      <c r="J28" s="21"/>
      <c r="K28" s="22"/>
    </row>
    <row r="29" spans="1:15" x14ac:dyDescent="0.25">
      <c r="C29" s="21"/>
      <c r="F29" s="21"/>
      <c r="J29" s="21"/>
      <c r="K29" s="22"/>
    </row>
    <row r="30" spans="1:15" x14ac:dyDescent="0.25">
      <c r="C30" s="21"/>
      <c r="F30" s="21"/>
      <c r="J30" s="21"/>
      <c r="K30" s="22"/>
    </row>
    <row r="31" spans="1:15" x14ac:dyDescent="0.25">
      <c r="C31" s="21"/>
      <c r="F31" s="21"/>
      <c r="J31" s="21"/>
      <c r="K31" s="22"/>
    </row>
    <row r="32" spans="1:15" x14ac:dyDescent="0.25">
      <c r="C32" s="21"/>
      <c r="F32" s="21"/>
      <c r="J32" s="21"/>
      <c r="K32" s="22"/>
    </row>
    <row r="33" spans="3:11" x14ac:dyDescent="0.25">
      <c r="C33" s="21"/>
      <c r="F33" s="21"/>
      <c r="J33" s="21"/>
      <c r="K33" s="22"/>
    </row>
    <row r="34" spans="3:11" x14ac:dyDescent="0.25">
      <c r="C34" s="21"/>
      <c r="F34" s="21"/>
      <c r="J34" s="21"/>
      <c r="K34" s="22"/>
    </row>
    <row r="35" spans="3:11" x14ac:dyDescent="0.25">
      <c r="C35" s="21"/>
      <c r="F35" s="21"/>
      <c r="J35" s="21"/>
      <c r="K35" s="22"/>
    </row>
    <row r="36" spans="3:11" x14ac:dyDescent="0.25">
      <c r="C36" s="21"/>
      <c r="F36" s="21"/>
      <c r="J36" s="21"/>
      <c r="K36" s="22"/>
    </row>
    <row r="37" spans="3:11" x14ac:dyDescent="0.25">
      <c r="C37" s="21"/>
      <c r="F37" s="21"/>
      <c r="J37" s="21"/>
      <c r="K37" s="22"/>
    </row>
    <row r="38" spans="3:11" x14ac:dyDescent="0.25">
      <c r="C38" s="21"/>
      <c r="F38" s="21"/>
      <c r="J38" s="21"/>
      <c r="K38" s="22"/>
    </row>
    <row r="39" spans="3:11" x14ac:dyDescent="0.25">
      <c r="C39" s="21"/>
      <c r="F39" s="21"/>
      <c r="J39" s="21"/>
      <c r="K39" s="22"/>
    </row>
    <row r="40" spans="3:11" x14ac:dyDescent="0.25">
      <c r="C40" s="21"/>
      <c r="F40" s="21"/>
      <c r="J40" s="21"/>
      <c r="K40" s="22"/>
    </row>
    <row r="41" spans="3:11" x14ac:dyDescent="0.25">
      <c r="C41" s="21"/>
      <c r="F41" s="21"/>
      <c r="J41" s="21"/>
      <c r="K41" s="22"/>
    </row>
    <row r="42" spans="3:11" x14ac:dyDescent="0.25">
      <c r="C42" s="21"/>
      <c r="F42" s="21"/>
      <c r="J42" s="21"/>
      <c r="K42" s="22"/>
    </row>
    <row r="43" spans="3:11" x14ac:dyDescent="0.25">
      <c r="C43" s="21"/>
      <c r="F43" s="21"/>
      <c r="J43" s="21"/>
      <c r="K43" s="22"/>
    </row>
    <row r="44" spans="3:11" x14ac:dyDescent="0.25">
      <c r="C44" s="21"/>
      <c r="F44" s="21"/>
      <c r="J44" s="21"/>
      <c r="K44" s="22"/>
    </row>
    <row r="45" spans="3:11" x14ac:dyDescent="0.25">
      <c r="C45" s="21"/>
      <c r="F45" s="21"/>
      <c r="J45" s="21"/>
      <c r="K45" s="22"/>
    </row>
    <row r="46" spans="3:11" x14ac:dyDescent="0.25">
      <c r="C46" s="21"/>
      <c r="F46" s="21"/>
      <c r="J46" s="21"/>
      <c r="K46" s="22"/>
    </row>
    <row r="47" spans="3:11" x14ac:dyDescent="0.25">
      <c r="C47" s="21"/>
      <c r="F47" s="21"/>
      <c r="J47" s="21"/>
      <c r="K47" s="22"/>
    </row>
    <row r="48" spans="3:11" x14ac:dyDescent="0.25">
      <c r="C48" s="21"/>
      <c r="F48" s="21"/>
      <c r="J48" s="21"/>
      <c r="K48" s="22"/>
    </row>
    <row r="49" spans="3:11" x14ac:dyDescent="0.25">
      <c r="C49" s="21"/>
      <c r="F49" s="21"/>
      <c r="J49" s="21"/>
      <c r="K49" s="22"/>
    </row>
    <row r="50" spans="3:11" x14ac:dyDescent="0.25">
      <c r="C50" s="21"/>
      <c r="F50" s="21"/>
      <c r="J50" s="21"/>
      <c r="K50" s="22"/>
    </row>
    <row r="51" spans="3:11" x14ac:dyDescent="0.25">
      <c r="C51" s="21"/>
      <c r="F51" s="21"/>
      <c r="J51" s="21"/>
      <c r="K51" s="22"/>
    </row>
    <row r="52" spans="3:11" x14ac:dyDescent="0.25">
      <c r="C52" s="21"/>
      <c r="F52" s="21"/>
      <c r="J52" s="21"/>
      <c r="K52" s="22"/>
    </row>
    <row r="53" spans="3:11" x14ac:dyDescent="0.25">
      <c r="C53" s="21"/>
      <c r="F53" s="21"/>
      <c r="J53" s="21"/>
      <c r="K53" s="22"/>
    </row>
    <row r="54" spans="3:11" x14ac:dyDescent="0.25">
      <c r="C54" s="21"/>
      <c r="F54" s="21"/>
      <c r="J54" s="21"/>
      <c r="K54" s="22"/>
    </row>
    <row r="55" spans="3:11" x14ac:dyDescent="0.25">
      <c r="C55" s="21"/>
      <c r="F55" s="21"/>
      <c r="J55" s="21"/>
      <c r="K55" s="22"/>
    </row>
    <row r="56" spans="3:11" x14ac:dyDescent="0.25">
      <c r="C56" s="21"/>
      <c r="F56" s="21"/>
      <c r="J56" s="21"/>
      <c r="K56" s="22"/>
    </row>
    <row r="57" spans="3:11" x14ac:dyDescent="0.25">
      <c r="C57" s="21"/>
      <c r="F57" s="21"/>
      <c r="J57" s="21"/>
      <c r="K57" s="22"/>
    </row>
    <row r="58" spans="3:11" x14ac:dyDescent="0.25">
      <c r="C58" s="21"/>
      <c r="F58" s="21"/>
      <c r="J58" s="21"/>
      <c r="K58" s="22"/>
    </row>
    <row r="59" spans="3:11" x14ac:dyDescent="0.25">
      <c r="C59" s="21"/>
      <c r="F59" s="21"/>
      <c r="J59" s="21"/>
      <c r="K59" s="22"/>
    </row>
    <row r="60" spans="3:11" x14ac:dyDescent="0.25">
      <c r="C60" s="21"/>
      <c r="F60" s="21"/>
      <c r="J60" s="21"/>
      <c r="K60" s="22"/>
    </row>
    <row r="61" spans="3:11" x14ac:dyDescent="0.25">
      <c r="C61" s="21"/>
      <c r="F61" s="21"/>
      <c r="J61" s="21"/>
      <c r="K61" s="22"/>
    </row>
    <row r="62" spans="3:11" x14ac:dyDescent="0.25">
      <c r="C62" s="21"/>
      <c r="F62" s="21"/>
      <c r="J62" s="21"/>
      <c r="K62" s="22"/>
    </row>
    <row r="63" spans="3:11" x14ac:dyDescent="0.25">
      <c r="C63" s="21"/>
      <c r="F63" s="21"/>
      <c r="J63" s="21"/>
      <c r="K63" s="22"/>
    </row>
    <row r="64" spans="3:11" x14ac:dyDescent="0.25">
      <c r="C64" s="21"/>
      <c r="F64" s="21"/>
      <c r="J64" s="21"/>
      <c r="K64" s="22"/>
    </row>
    <row r="65" spans="3:11" x14ac:dyDescent="0.25">
      <c r="C65" s="21"/>
      <c r="F65" s="21"/>
      <c r="J65" s="21"/>
      <c r="K65" s="22"/>
    </row>
    <row r="66" spans="3:11" x14ac:dyDescent="0.25">
      <c r="C66" s="21"/>
      <c r="F66" s="21"/>
      <c r="J66" s="21"/>
      <c r="K66" s="22"/>
    </row>
    <row r="67" spans="3:11" x14ac:dyDescent="0.25">
      <c r="C67" s="21"/>
      <c r="F67" s="21"/>
      <c r="J67" s="21"/>
      <c r="K67" s="22"/>
    </row>
    <row r="68" spans="3:11" x14ac:dyDescent="0.25">
      <c r="C68" s="21"/>
      <c r="F68" s="21"/>
      <c r="J68" s="21"/>
      <c r="K68" s="22"/>
    </row>
    <row r="69" spans="3:11" x14ac:dyDescent="0.25">
      <c r="C69" s="21"/>
      <c r="F69" s="21"/>
      <c r="J69" s="21"/>
      <c r="K69" s="22"/>
    </row>
    <row r="70" spans="3:11" x14ac:dyDescent="0.25">
      <c r="C70" s="21"/>
      <c r="F70" s="21"/>
      <c r="J70" s="21"/>
      <c r="K70" s="22"/>
    </row>
    <row r="71" spans="3:11" x14ac:dyDescent="0.25">
      <c r="C71" s="21"/>
      <c r="F71" s="21"/>
      <c r="J71" s="21"/>
      <c r="K71" s="22"/>
    </row>
    <row r="72" spans="3:11" x14ac:dyDescent="0.25">
      <c r="C72" s="21"/>
      <c r="F72" s="21"/>
      <c r="J72" s="21"/>
      <c r="K72" s="22"/>
    </row>
    <row r="73" spans="3:11" x14ac:dyDescent="0.25">
      <c r="C73" s="21"/>
      <c r="F73" s="21"/>
      <c r="J73" s="21"/>
      <c r="K73" s="22"/>
    </row>
    <row r="74" spans="3:11" x14ac:dyDescent="0.25">
      <c r="C74" s="21"/>
      <c r="F74" s="21"/>
      <c r="J74" s="21"/>
      <c r="K74" s="22"/>
    </row>
    <row r="75" spans="3:11" x14ac:dyDescent="0.25">
      <c r="C75" s="21"/>
      <c r="F75" s="21"/>
      <c r="J75" s="21"/>
      <c r="K75" s="22"/>
    </row>
    <row r="76" spans="3:11" x14ac:dyDescent="0.25">
      <c r="C76" s="21"/>
      <c r="F76" s="21"/>
      <c r="J76" s="21"/>
      <c r="K76" s="22"/>
    </row>
    <row r="77" spans="3:11" x14ac:dyDescent="0.25">
      <c r="C77" s="21"/>
      <c r="F77" s="21"/>
      <c r="J77" s="21"/>
      <c r="K77" s="22"/>
    </row>
    <row r="78" spans="3:11" x14ac:dyDescent="0.25">
      <c r="C78" s="21"/>
      <c r="F78" s="21"/>
      <c r="J78" s="21"/>
      <c r="K78" s="22"/>
    </row>
    <row r="79" spans="3:11" x14ac:dyDescent="0.25">
      <c r="C79" s="21"/>
      <c r="F79" s="21"/>
      <c r="J79" s="21"/>
      <c r="K79" s="22"/>
    </row>
    <row r="80" spans="3:11" x14ac:dyDescent="0.25">
      <c r="C80" s="21"/>
      <c r="F80" s="21"/>
      <c r="J80" s="21"/>
      <c r="K80" s="22"/>
    </row>
    <row r="81" spans="3:11" x14ac:dyDescent="0.25">
      <c r="C81" s="21"/>
      <c r="F81" s="21"/>
      <c r="J81" s="21"/>
      <c r="K81" s="22"/>
    </row>
    <row r="82" spans="3:11" x14ac:dyDescent="0.25">
      <c r="C82" s="21"/>
      <c r="F82" s="21"/>
      <c r="J82" s="21"/>
      <c r="K82" s="22"/>
    </row>
    <row r="83" spans="3:11" x14ac:dyDescent="0.25">
      <c r="C83" s="21"/>
      <c r="F83" s="21"/>
      <c r="J83" s="21"/>
      <c r="K83" s="22"/>
    </row>
    <row r="84" spans="3:11" x14ac:dyDescent="0.25">
      <c r="C84" s="21"/>
      <c r="F84" s="21"/>
      <c r="J84" s="21"/>
      <c r="K84" s="22"/>
    </row>
    <row r="85" spans="3:11" x14ac:dyDescent="0.25">
      <c r="C85" s="21"/>
      <c r="F85" s="21"/>
      <c r="J85" s="21"/>
      <c r="K85" s="22"/>
    </row>
    <row r="86" spans="3:11" x14ac:dyDescent="0.25">
      <c r="C86" s="21"/>
      <c r="F86" s="21"/>
      <c r="J86" s="21"/>
      <c r="K86" s="22"/>
    </row>
    <row r="87" spans="3:11" x14ac:dyDescent="0.25">
      <c r="C87" s="21"/>
      <c r="F87" s="21"/>
      <c r="J87" s="21"/>
      <c r="K87" s="22"/>
    </row>
    <row r="88" spans="3:11" x14ac:dyDescent="0.25">
      <c r="C88" s="21"/>
      <c r="F88" s="21"/>
      <c r="J88" s="21"/>
      <c r="K88" s="22"/>
    </row>
    <row r="89" spans="3:11" x14ac:dyDescent="0.25">
      <c r="C89" s="21"/>
      <c r="F89" s="21"/>
      <c r="J89" s="21"/>
      <c r="K89" s="22"/>
    </row>
    <row r="90" spans="3:11" x14ac:dyDescent="0.25">
      <c r="C90" s="21"/>
      <c r="F90" s="21"/>
      <c r="J90" s="21"/>
      <c r="K90" s="22"/>
    </row>
    <row r="91" spans="3:11" x14ac:dyDescent="0.25">
      <c r="C91" s="21"/>
      <c r="F91" s="21"/>
      <c r="J91" s="21"/>
      <c r="K91" s="22"/>
    </row>
    <row r="92" spans="3:11" x14ac:dyDescent="0.25">
      <c r="C92" s="21"/>
      <c r="F92" s="21"/>
      <c r="J92" s="21"/>
      <c r="K92" s="22"/>
    </row>
    <row r="93" spans="3:11" x14ac:dyDescent="0.25">
      <c r="C93" s="21"/>
      <c r="F93" s="21"/>
      <c r="J93" s="21"/>
      <c r="K93" s="22"/>
    </row>
    <row r="94" spans="3:11" x14ac:dyDescent="0.25">
      <c r="C94" s="21"/>
      <c r="F94" s="21"/>
      <c r="J94" s="21"/>
      <c r="K94" s="22"/>
    </row>
    <row r="95" spans="3:11" x14ac:dyDescent="0.25">
      <c r="C95" s="21"/>
      <c r="F95" s="21"/>
      <c r="J95" s="21"/>
      <c r="K95" s="22"/>
    </row>
    <row r="96" spans="3:11" x14ac:dyDescent="0.25">
      <c r="C96" s="21"/>
      <c r="F96" s="21"/>
      <c r="J96" s="21"/>
      <c r="K96" s="22"/>
    </row>
    <row r="97" spans="3:11" x14ac:dyDescent="0.25">
      <c r="C97" s="21"/>
      <c r="F97" s="21"/>
      <c r="J97" s="21"/>
      <c r="K97" s="22"/>
    </row>
    <row r="98" spans="3:11" x14ac:dyDescent="0.25">
      <c r="C98" s="21"/>
      <c r="F98" s="21"/>
      <c r="J98" s="21"/>
      <c r="K98" s="22"/>
    </row>
    <row r="99" spans="3:11" x14ac:dyDescent="0.25">
      <c r="C99" s="21"/>
      <c r="F99" s="21"/>
      <c r="J99" s="21"/>
      <c r="K99" s="22"/>
    </row>
    <row r="100" spans="3:11" x14ac:dyDescent="0.25">
      <c r="C100" s="21"/>
      <c r="F100" s="21"/>
      <c r="J100" s="21"/>
      <c r="K100" s="22"/>
    </row>
    <row r="101" spans="3:11" x14ac:dyDescent="0.25">
      <c r="C101" s="21"/>
      <c r="F101" s="21"/>
      <c r="J101" s="21"/>
      <c r="K101" s="22"/>
    </row>
    <row r="102" spans="3:11" x14ac:dyDescent="0.25">
      <c r="C102" s="21"/>
      <c r="F102" s="21"/>
      <c r="J102" s="21"/>
      <c r="K102" s="22"/>
    </row>
    <row r="103" spans="3:11" x14ac:dyDescent="0.25">
      <c r="C103" s="21"/>
      <c r="F103" s="21"/>
      <c r="J103" s="21"/>
      <c r="K103" s="22"/>
    </row>
    <row r="104" spans="3:11" x14ac:dyDescent="0.25">
      <c r="C104" s="21"/>
      <c r="F104" s="21"/>
      <c r="J104" s="21"/>
      <c r="K104" s="22"/>
    </row>
    <row r="105" spans="3:11" x14ac:dyDescent="0.25">
      <c r="C105" s="21"/>
      <c r="F105" s="21"/>
      <c r="J105" s="21"/>
      <c r="K105" s="22"/>
    </row>
    <row r="106" spans="3:11" x14ac:dyDescent="0.25">
      <c r="C106" s="21"/>
      <c r="F106" s="21"/>
      <c r="J106" s="21"/>
      <c r="K106" s="22"/>
    </row>
    <row r="107" spans="3:11" x14ac:dyDescent="0.25">
      <c r="C107" s="21"/>
      <c r="F107" s="21"/>
      <c r="J107" s="21"/>
      <c r="K107" s="22"/>
    </row>
    <row r="108" spans="3:11" x14ac:dyDescent="0.25">
      <c r="C108" s="21"/>
      <c r="F108" s="21"/>
      <c r="J108" s="21"/>
      <c r="K108" s="22"/>
    </row>
    <row r="109" spans="3:11" x14ac:dyDescent="0.25">
      <c r="C109" s="21"/>
      <c r="F109" s="21"/>
      <c r="J109" s="21"/>
      <c r="K109" s="22"/>
    </row>
    <row r="110" spans="3:11" x14ac:dyDescent="0.25">
      <c r="C110" s="21"/>
      <c r="F110" s="21"/>
      <c r="J110" s="21"/>
      <c r="K110" s="22"/>
    </row>
    <row r="111" spans="3:11" x14ac:dyDescent="0.25">
      <c r="C111" s="21"/>
      <c r="F111" s="21"/>
      <c r="J111" s="21"/>
      <c r="K111" s="22"/>
    </row>
    <row r="112" spans="3:11" x14ac:dyDescent="0.25">
      <c r="C112" s="21"/>
      <c r="F112" s="21"/>
      <c r="J112" s="21"/>
      <c r="K112" s="22"/>
    </row>
    <row r="113" spans="3:11" x14ac:dyDescent="0.25">
      <c r="C113" s="21"/>
      <c r="F113" s="21"/>
      <c r="J113" s="21"/>
      <c r="K113" s="22"/>
    </row>
    <row r="114" spans="3:11" x14ac:dyDescent="0.25">
      <c r="C114" s="21"/>
      <c r="F114" s="21"/>
      <c r="J114" s="21"/>
      <c r="K114" s="22"/>
    </row>
    <row r="115" spans="3:11" x14ac:dyDescent="0.25">
      <c r="C115" s="21"/>
      <c r="F115" s="21"/>
      <c r="J115" s="21"/>
      <c r="K115" s="22"/>
    </row>
    <row r="116" spans="3:11" x14ac:dyDescent="0.25">
      <c r="C116" s="21"/>
      <c r="F116" s="21"/>
      <c r="J116" s="21"/>
      <c r="K116" s="22"/>
    </row>
    <row r="117" spans="3:11" x14ac:dyDescent="0.25">
      <c r="C117" s="21"/>
      <c r="F117" s="21"/>
      <c r="J117" s="21"/>
      <c r="K117" s="22"/>
    </row>
    <row r="118" spans="3:11" x14ac:dyDescent="0.25">
      <c r="C118" s="21"/>
      <c r="F118" s="21"/>
      <c r="J118" s="21"/>
      <c r="K118" s="22"/>
    </row>
    <row r="119" spans="3:11" x14ac:dyDescent="0.25">
      <c r="C119" s="21"/>
      <c r="F119" s="21"/>
      <c r="J119" s="21"/>
      <c r="K119" s="22"/>
    </row>
    <row r="120" spans="3:11" x14ac:dyDescent="0.25">
      <c r="C120" s="21"/>
      <c r="F120" s="21"/>
      <c r="J120" s="21"/>
      <c r="K120" s="22"/>
    </row>
    <row r="121" spans="3:11" x14ac:dyDescent="0.25">
      <c r="C121" s="21"/>
      <c r="F121" s="21"/>
      <c r="J121" s="21"/>
      <c r="K121" s="22"/>
    </row>
    <row r="122" spans="3:11" x14ac:dyDescent="0.25">
      <c r="C122" s="21"/>
      <c r="F122" s="21"/>
      <c r="J122" s="21"/>
      <c r="K122" s="22"/>
    </row>
    <row r="123" spans="3:11" x14ac:dyDescent="0.25">
      <c r="C123" s="21"/>
      <c r="F123" s="21"/>
      <c r="J123" s="21"/>
      <c r="K123" s="22"/>
    </row>
    <row r="124" spans="3:11" x14ac:dyDescent="0.25">
      <c r="C124" s="21"/>
      <c r="F124" s="21"/>
      <c r="J124" s="21"/>
      <c r="K124" s="22"/>
    </row>
    <row r="125" spans="3:11" x14ac:dyDescent="0.25">
      <c r="C125" s="21"/>
      <c r="F125" s="21"/>
      <c r="J125" s="21"/>
      <c r="K125" s="22"/>
    </row>
    <row r="126" spans="3:11" x14ac:dyDescent="0.25">
      <c r="C126" s="21"/>
      <c r="F126" s="21"/>
      <c r="J126" s="21"/>
      <c r="K126" s="22"/>
    </row>
    <row r="127" spans="3:11" x14ac:dyDescent="0.25">
      <c r="C127" s="21"/>
      <c r="F127" s="21"/>
      <c r="J127" s="21"/>
      <c r="K127" s="22"/>
    </row>
    <row r="128" spans="3:11" x14ac:dyDescent="0.25">
      <c r="C128" s="21"/>
      <c r="F128" s="21"/>
      <c r="J128" s="21"/>
      <c r="K128" s="22"/>
    </row>
    <row r="129" spans="3:11" x14ac:dyDescent="0.25">
      <c r="C129" s="21"/>
      <c r="F129" s="21"/>
      <c r="J129" s="21"/>
      <c r="K129" s="22"/>
    </row>
    <row r="130" spans="3:11" x14ac:dyDescent="0.25">
      <c r="C130" s="21"/>
      <c r="F130" s="21"/>
      <c r="J130" s="21"/>
      <c r="K130" s="22"/>
    </row>
    <row r="131" spans="3:11" x14ac:dyDescent="0.25">
      <c r="C131" s="21"/>
      <c r="F131" s="21"/>
      <c r="J131" s="21"/>
      <c r="K131" s="22"/>
    </row>
    <row r="132" spans="3:11" x14ac:dyDescent="0.25">
      <c r="C132" s="21"/>
      <c r="F132" s="21"/>
      <c r="J132" s="21"/>
      <c r="K132" s="22"/>
    </row>
    <row r="133" spans="3:11" x14ac:dyDescent="0.25">
      <c r="C133" s="21"/>
      <c r="F133" s="21"/>
      <c r="J133" s="21"/>
      <c r="K133" s="22"/>
    </row>
    <row r="134" spans="3:11" x14ac:dyDescent="0.25">
      <c r="C134" s="21"/>
      <c r="F134" s="21"/>
      <c r="J134" s="21"/>
      <c r="K134" s="22"/>
    </row>
    <row r="135" spans="3:11" x14ac:dyDescent="0.25">
      <c r="C135" s="21"/>
      <c r="F135" s="21"/>
      <c r="J135" s="21"/>
      <c r="K135" s="22"/>
    </row>
    <row r="136" spans="3:11" x14ac:dyDescent="0.25">
      <c r="C136" s="21"/>
      <c r="F136" s="21"/>
      <c r="J136" s="21"/>
      <c r="K136" s="22"/>
    </row>
    <row r="137" spans="3:11" x14ac:dyDescent="0.25">
      <c r="C137" s="21"/>
      <c r="F137" s="21"/>
      <c r="J137" s="21"/>
      <c r="K137" s="22"/>
    </row>
    <row r="138" spans="3:11" x14ac:dyDescent="0.25">
      <c r="C138" s="21"/>
      <c r="F138" s="21"/>
      <c r="J138" s="21"/>
      <c r="K138" s="22"/>
    </row>
    <row r="139" spans="3:11" x14ac:dyDescent="0.25">
      <c r="C139" s="21"/>
      <c r="F139" s="21"/>
      <c r="J139" s="21"/>
      <c r="K139" s="22"/>
    </row>
    <row r="140" spans="3:11" x14ac:dyDescent="0.25">
      <c r="C140" s="21"/>
      <c r="F140" s="21"/>
      <c r="J140" s="21"/>
      <c r="K140" s="22"/>
    </row>
    <row r="141" spans="3:11" x14ac:dyDescent="0.25">
      <c r="C141" s="21"/>
      <c r="F141" s="21"/>
      <c r="J141" s="21"/>
      <c r="K141" s="22"/>
    </row>
    <row r="142" spans="3:11" x14ac:dyDescent="0.25">
      <c r="C142" s="21"/>
      <c r="F142" s="21"/>
      <c r="J142" s="21"/>
      <c r="K142" s="22"/>
    </row>
    <row r="143" spans="3:11" x14ac:dyDescent="0.25">
      <c r="C143" s="21"/>
      <c r="F143" s="21"/>
      <c r="J143" s="21"/>
      <c r="K143" s="22"/>
    </row>
    <row r="144" spans="3:11" x14ac:dyDescent="0.25">
      <c r="C144" s="21"/>
      <c r="F144" s="21"/>
      <c r="J144" s="21"/>
      <c r="K144" s="22"/>
    </row>
    <row r="145" spans="3:11" x14ac:dyDescent="0.25">
      <c r="C145" s="21"/>
      <c r="F145" s="21"/>
      <c r="J145" s="21"/>
      <c r="K145" s="22"/>
    </row>
    <row r="146" spans="3:11" x14ac:dyDescent="0.25">
      <c r="C146" s="21"/>
      <c r="F146" s="21"/>
      <c r="J146" s="21"/>
      <c r="K146" s="22"/>
    </row>
    <row r="147" spans="3:11" x14ac:dyDescent="0.25">
      <c r="C147" s="21"/>
      <c r="F147" s="21"/>
      <c r="J147" s="21"/>
      <c r="K147" s="22"/>
    </row>
    <row r="148" spans="3:11" x14ac:dyDescent="0.25">
      <c r="C148" s="21"/>
      <c r="F148" s="21"/>
      <c r="J148" s="21"/>
      <c r="K148" s="22"/>
    </row>
    <row r="149" spans="3:11" x14ac:dyDescent="0.25">
      <c r="C149" s="21"/>
      <c r="F149" s="21"/>
      <c r="J149" s="21"/>
      <c r="K149" s="22"/>
    </row>
    <row r="150" spans="3:11" x14ac:dyDescent="0.25">
      <c r="C150" s="21"/>
      <c r="F150" s="21"/>
      <c r="J150" s="21"/>
      <c r="K150" s="22"/>
    </row>
    <row r="151" spans="3:11" x14ac:dyDescent="0.25">
      <c r="C151" s="21"/>
      <c r="F151" s="21"/>
      <c r="J151" s="21"/>
      <c r="K151" s="22"/>
    </row>
    <row r="152" spans="3:11" x14ac:dyDescent="0.25">
      <c r="C152" s="21"/>
      <c r="F152" s="21"/>
      <c r="J152" s="21"/>
      <c r="K152" s="22"/>
    </row>
    <row r="153" spans="3:11" x14ac:dyDescent="0.25">
      <c r="C153" s="21"/>
      <c r="F153" s="21"/>
      <c r="J153" s="21"/>
      <c r="K153" s="22"/>
    </row>
    <row r="154" spans="3:11" x14ac:dyDescent="0.25">
      <c r="C154" s="21"/>
      <c r="F154" s="21"/>
      <c r="J154" s="21"/>
      <c r="K154" s="22"/>
    </row>
    <row r="155" spans="3:11" x14ac:dyDescent="0.25">
      <c r="C155" s="21"/>
      <c r="F155" s="21"/>
      <c r="J155" s="21"/>
      <c r="K155" s="22"/>
    </row>
    <row r="156" spans="3:11" x14ac:dyDescent="0.25">
      <c r="C156" s="21"/>
      <c r="F156" s="21"/>
      <c r="J156" s="21"/>
      <c r="K156" s="22"/>
    </row>
    <row r="157" spans="3:11" x14ac:dyDescent="0.25">
      <c r="C157" s="21"/>
      <c r="F157" s="21"/>
      <c r="J157" s="21"/>
      <c r="K157" s="22"/>
    </row>
    <row r="158" spans="3:11" x14ac:dyDescent="0.25">
      <c r="C158" s="21"/>
      <c r="F158" s="21"/>
      <c r="J158" s="21"/>
      <c r="K158" s="22"/>
    </row>
    <row r="159" spans="3:11" x14ac:dyDescent="0.25">
      <c r="C159" s="21"/>
      <c r="F159" s="21"/>
      <c r="J159" s="21"/>
      <c r="K159" s="22"/>
    </row>
    <row r="160" spans="3:11" x14ac:dyDescent="0.25">
      <c r="C160" s="21"/>
      <c r="F160" s="21"/>
      <c r="J160" s="21"/>
      <c r="K160" s="22"/>
    </row>
    <row r="161" spans="3:11" x14ac:dyDescent="0.25">
      <c r="C161" s="21"/>
      <c r="F161" s="21"/>
      <c r="J161" s="21"/>
      <c r="K161" s="22"/>
    </row>
    <row r="162" spans="3:11" x14ac:dyDescent="0.25">
      <c r="C162" s="21"/>
      <c r="F162" s="21"/>
      <c r="J162" s="21"/>
      <c r="K162" s="22"/>
    </row>
    <row r="163" spans="3:11" x14ac:dyDescent="0.25">
      <c r="C163" s="21"/>
      <c r="F163" s="21"/>
      <c r="J163" s="21"/>
      <c r="K163" s="22"/>
    </row>
    <row r="164" spans="3:11" x14ac:dyDescent="0.25">
      <c r="C164" s="21"/>
      <c r="F164" s="21"/>
      <c r="J164" s="21"/>
      <c r="K164" s="22"/>
    </row>
    <row r="165" spans="3:11" x14ac:dyDescent="0.25">
      <c r="C165" s="21"/>
      <c r="F165" s="21"/>
      <c r="J165" s="21"/>
      <c r="K165" s="22"/>
    </row>
    <row r="166" spans="3:11" x14ac:dyDescent="0.25">
      <c r="C166" s="21"/>
      <c r="F166" s="21"/>
      <c r="J166" s="21"/>
      <c r="K166" s="22"/>
    </row>
    <row r="167" spans="3:11" x14ac:dyDescent="0.25">
      <c r="C167" s="21"/>
      <c r="F167" s="21"/>
      <c r="J167" s="21"/>
      <c r="K167" s="22"/>
    </row>
    <row r="168" spans="3:11" x14ac:dyDescent="0.25">
      <c r="C168" s="21"/>
      <c r="F168" s="21"/>
      <c r="J168" s="21"/>
      <c r="K168" s="22"/>
    </row>
    <row r="169" spans="3:11" x14ac:dyDescent="0.25">
      <c r="C169" s="21"/>
      <c r="F169" s="21"/>
      <c r="J169" s="21"/>
      <c r="K169" s="22"/>
    </row>
    <row r="170" spans="3:11" x14ac:dyDescent="0.25">
      <c r="C170" s="21"/>
      <c r="F170" s="21"/>
      <c r="J170" s="21"/>
      <c r="K170" s="22"/>
    </row>
    <row r="171" spans="3:11" x14ac:dyDescent="0.25">
      <c r="C171" s="21"/>
      <c r="F171" s="21"/>
      <c r="J171" s="21"/>
      <c r="K171" s="22"/>
    </row>
    <row r="172" spans="3:11" x14ac:dyDescent="0.25">
      <c r="C172" s="21"/>
      <c r="F172" s="21"/>
      <c r="J172" s="21"/>
      <c r="K172" s="22"/>
    </row>
    <row r="173" spans="3:11" x14ac:dyDescent="0.25">
      <c r="C173" s="21"/>
      <c r="F173" s="21"/>
      <c r="J173" s="21"/>
      <c r="K173" s="22"/>
    </row>
    <row r="174" spans="3:11" x14ac:dyDescent="0.25">
      <c r="C174" s="21"/>
      <c r="F174" s="21"/>
      <c r="J174" s="21"/>
      <c r="K174" s="22"/>
    </row>
    <row r="175" spans="3:11" x14ac:dyDescent="0.25">
      <c r="C175" s="21"/>
      <c r="F175" s="21"/>
      <c r="J175" s="21"/>
      <c r="K175" s="22"/>
    </row>
    <row r="176" spans="3:11" x14ac:dyDescent="0.25">
      <c r="C176" s="21"/>
      <c r="F176" s="21"/>
      <c r="J176" s="21"/>
      <c r="K176" s="22"/>
    </row>
    <row r="177" spans="3:11" x14ac:dyDescent="0.25">
      <c r="C177" s="21"/>
      <c r="F177" s="21"/>
      <c r="J177" s="21"/>
      <c r="K177" s="22"/>
    </row>
    <row r="178" spans="3:11" x14ac:dyDescent="0.25">
      <c r="C178" s="21"/>
      <c r="F178" s="21"/>
      <c r="J178" s="21"/>
      <c r="K178" s="22"/>
    </row>
    <row r="179" spans="3:11" x14ac:dyDescent="0.25">
      <c r="C179" s="21"/>
      <c r="F179" s="21"/>
      <c r="J179" s="21"/>
      <c r="K179" s="22"/>
    </row>
    <row r="180" spans="3:11" x14ac:dyDescent="0.25">
      <c r="C180" s="21"/>
      <c r="F180" s="21"/>
      <c r="J180" s="21"/>
      <c r="K180" s="22"/>
    </row>
    <row r="181" spans="3:11" x14ac:dyDescent="0.25">
      <c r="C181" s="21"/>
      <c r="F181" s="21"/>
      <c r="J181" s="21"/>
      <c r="K181" s="22"/>
    </row>
    <row r="182" spans="3:11" x14ac:dyDescent="0.25">
      <c r="C182" s="21"/>
      <c r="F182" s="21"/>
      <c r="J182" s="21"/>
      <c r="K182" s="22"/>
    </row>
    <row r="183" spans="3:11" x14ac:dyDescent="0.25">
      <c r="C183" s="21"/>
      <c r="F183" s="21"/>
      <c r="J183" s="21"/>
      <c r="K183" s="22"/>
    </row>
    <row r="184" spans="3:11" x14ac:dyDescent="0.25">
      <c r="C184" s="21"/>
      <c r="F184" s="21"/>
      <c r="J184" s="21"/>
      <c r="K184" s="22"/>
    </row>
    <row r="185" spans="3:11" x14ac:dyDescent="0.25">
      <c r="C185" s="21"/>
      <c r="F185" s="21"/>
      <c r="J185" s="21"/>
      <c r="K185" s="22"/>
    </row>
    <row r="186" spans="3:11" x14ac:dyDescent="0.25">
      <c r="C186" s="21"/>
      <c r="F186" s="21"/>
      <c r="J186" s="21"/>
      <c r="K186" s="22"/>
    </row>
    <row r="187" spans="3:11" x14ac:dyDescent="0.25">
      <c r="C187" s="21"/>
      <c r="F187" s="21"/>
      <c r="J187" s="21"/>
      <c r="K187" s="22"/>
    </row>
    <row r="188" spans="3:11" x14ac:dyDescent="0.25">
      <c r="C188" s="21"/>
      <c r="F188" s="21"/>
      <c r="J188" s="21"/>
      <c r="K188" s="22"/>
    </row>
    <row r="189" spans="3:11" x14ac:dyDescent="0.25">
      <c r="C189" s="21"/>
      <c r="F189" s="21"/>
      <c r="J189" s="21"/>
      <c r="K189" s="22"/>
    </row>
    <row r="190" spans="3:11" x14ac:dyDescent="0.25">
      <c r="C190" s="21"/>
      <c r="F190" s="21"/>
      <c r="J190" s="21"/>
      <c r="K190" s="22"/>
    </row>
    <row r="191" spans="3:11" x14ac:dyDescent="0.25">
      <c r="C191" s="21"/>
      <c r="F191" s="21"/>
      <c r="J191" s="21"/>
      <c r="K191" s="22"/>
    </row>
    <row r="192" spans="3:11" x14ac:dyDescent="0.25">
      <c r="C192" s="21"/>
      <c r="F192" s="21"/>
      <c r="J192" s="21"/>
      <c r="K192" s="22"/>
    </row>
    <row r="193" spans="3:11" x14ac:dyDescent="0.25">
      <c r="C193" s="21"/>
      <c r="F193" s="21"/>
      <c r="J193" s="21"/>
      <c r="K193" s="22"/>
    </row>
    <row r="194" spans="3:11" x14ac:dyDescent="0.25">
      <c r="C194" s="21"/>
      <c r="F194" s="21"/>
      <c r="J194" s="21"/>
      <c r="K194" s="22"/>
    </row>
    <row r="195" spans="3:11" x14ac:dyDescent="0.25">
      <c r="C195" s="21"/>
      <c r="F195" s="21"/>
      <c r="J195" s="21"/>
      <c r="K195" s="22"/>
    </row>
    <row r="196" spans="3:11" x14ac:dyDescent="0.25">
      <c r="C196" s="21"/>
      <c r="F196" s="21"/>
      <c r="J196" s="21"/>
      <c r="K196" s="22"/>
    </row>
    <row r="197" spans="3:11" x14ac:dyDescent="0.25">
      <c r="C197" s="21"/>
      <c r="F197" s="21"/>
      <c r="J197" s="21"/>
      <c r="K197" s="22"/>
    </row>
    <row r="198" spans="3:11" x14ac:dyDescent="0.25">
      <c r="C198" s="21"/>
      <c r="F198" s="21"/>
      <c r="J198" s="21"/>
      <c r="K198" s="22"/>
    </row>
    <row r="199" spans="3:11" x14ac:dyDescent="0.25">
      <c r="C199" s="21"/>
      <c r="F199" s="21"/>
      <c r="J199" s="21"/>
      <c r="K199" s="22"/>
    </row>
    <row r="200" spans="3:11" x14ac:dyDescent="0.25">
      <c r="C200" s="21"/>
      <c r="F200" s="21"/>
      <c r="J200" s="21"/>
      <c r="K200" s="22"/>
    </row>
    <row r="201" spans="3:11" x14ac:dyDescent="0.25">
      <c r="C201" s="21"/>
      <c r="F201" s="21"/>
      <c r="J201" s="21"/>
      <c r="K201" s="22"/>
    </row>
    <row r="202" spans="3:11" x14ac:dyDescent="0.25">
      <c r="C202" s="21"/>
      <c r="F202" s="21"/>
      <c r="J202" s="21"/>
      <c r="K202" s="22"/>
    </row>
    <row r="203" spans="3:11" x14ac:dyDescent="0.25">
      <c r="C203" s="21"/>
      <c r="F203" s="21"/>
      <c r="J203" s="21"/>
      <c r="K203" s="22"/>
    </row>
    <row r="204" spans="3:11" x14ac:dyDescent="0.25">
      <c r="C204" s="21"/>
      <c r="F204" s="21"/>
      <c r="J204" s="21"/>
      <c r="K204" s="22"/>
    </row>
    <row r="205" spans="3:11" x14ac:dyDescent="0.25">
      <c r="C205" s="21"/>
      <c r="F205" s="21"/>
      <c r="J205" s="21"/>
      <c r="K205" s="22"/>
    </row>
    <row r="206" spans="3:11" x14ac:dyDescent="0.25">
      <c r="C206" s="21"/>
      <c r="F206" s="21"/>
      <c r="J206" s="21"/>
      <c r="K206" s="22"/>
    </row>
    <row r="207" spans="3:11" x14ac:dyDescent="0.25">
      <c r="C207" s="21"/>
      <c r="F207" s="21"/>
      <c r="J207" s="21"/>
      <c r="K207" s="22"/>
    </row>
    <row r="208" spans="3:11" x14ac:dyDescent="0.25">
      <c r="C208" s="21"/>
      <c r="F208" s="21"/>
      <c r="J208" s="21"/>
      <c r="K208" s="22"/>
    </row>
    <row r="209" spans="3:11" x14ac:dyDescent="0.25">
      <c r="C209" s="21"/>
      <c r="F209" s="21"/>
      <c r="J209" s="21"/>
      <c r="K209" s="22"/>
    </row>
    <row r="210" spans="3:11" x14ac:dyDescent="0.25">
      <c r="C210" s="21"/>
      <c r="F210" s="21"/>
      <c r="J210" s="21"/>
      <c r="K210" s="22"/>
    </row>
    <row r="211" spans="3:11" x14ac:dyDescent="0.25">
      <c r="C211" s="21"/>
      <c r="F211" s="21"/>
      <c r="J211" s="21"/>
      <c r="K211" s="22"/>
    </row>
    <row r="212" spans="3:11" x14ac:dyDescent="0.25">
      <c r="C212" s="21"/>
      <c r="F212" s="21"/>
      <c r="J212" s="21"/>
      <c r="K212" s="22"/>
    </row>
    <row r="213" spans="3:11" x14ac:dyDescent="0.25">
      <c r="C213" s="21"/>
      <c r="F213" s="21"/>
      <c r="J213" s="21"/>
      <c r="K213" s="22"/>
    </row>
    <row r="214" spans="3:11" x14ac:dyDescent="0.25">
      <c r="C214" s="21"/>
      <c r="F214" s="21"/>
      <c r="J214" s="21"/>
      <c r="K214" s="22"/>
    </row>
    <row r="215" spans="3:11" x14ac:dyDescent="0.25">
      <c r="C215" s="21"/>
      <c r="F215" s="21"/>
      <c r="J215" s="21"/>
      <c r="K215" s="22"/>
    </row>
    <row r="216" spans="3:11" x14ac:dyDescent="0.25">
      <c r="C216" s="21"/>
      <c r="F216" s="21"/>
      <c r="J216" s="21"/>
      <c r="K216" s="22"/>
    </row>
    <row r="217" spans="3:11" x14ac:dyDescent="0.25">
      <c r="C217" s="21"/>
      <c r="F217" s="21"/>
      <c r="J217" s="21"/>
      <c r="K217" s="22"/>
    </row>
    <row r="218" spans="3:11" x14ac:dyDescent="0.25">
      <c r="C218" s="21"/>
      <c r="F218" s="21"/>
      <c r="J218" s="21"/>
      <c r="K218" s="22"/>
    </row>
    <row r="219" spans="3:11" x14ac:dyDescent="0.25">
      <c r="C219" s="21"/>
      <c r="F219" s="21"/>
      <c r="J219" s="21"/>
      <c r="K219" s="22"/>
    </row>
    <row r="220" spans="3:11" x14ac:dyDescent="0.25">
      <c r="C220" s="21"/>
      <c r="F220" s="21"/>
      <c r="J220" s="21"/>
      <c r="K220" s="22"/>
    </row>
    <row r="221" spans="3:11" x14ac:dyDescent="0.25">
      <c r="C221" s="21"/>
      <c r="F221" s="21"/>
      <c r="J221" s="21"/>
      <c r="K221" s="22"/>
    </row>
    <row r="222" spans="3:11" x14ac:dyDescent="0.25">
      <c r="C222" s="21"/>
      <c r="F222" s="21"/>
      <c r="J222" s="21"/>
      <c r="K222" s="22"/>
    </row>
    <row r="223" spans="3:11" x14ac:dyDescent="0.25">
      <c r="C223" s="21"/>
      <c r="F223" s="21"/>
      <c r="J223" s="21"/>
      <c r="K223" s="22"/>
    </row>
    <row r="224" spans="3:11" x14ac:dyDescent="0.25">
      <c r="C224" s="21"/>
      <c r="F224" s="21"/>
      <c r="J224" s="21"/>
      <c r="K224" s="22"/>
    </row>
    <row r="225" spans="3:11" x14ac:dyDescent="0.25">
      <c r="C225" s="21"/>
      <c r="F225" s="21"/>
      <c r="J225" s="21"/>
      <c r="K225" s="22"/>
    </row>
    <row r="226" spans="3:11" x14ac:dyDescent="0.25">
      <c r="C226" s="21"/>
      <c r="F226" s="21"/>
      <c r="J226" s="21"/>
      <c r="K226" s="22"/>
    </row>
    <row r="227" spans="3:11" x14ac:dyDescent="0.25">
      <c r="C227" s="21"/>
      <c r="F227" s="21"/>
      <c r="J227" s="21"/>
      <c r="K227" s="22"/>
    </row>
    <row r="228" spans="3:11" x14ac:dyDescent="0.25">
      <c r="C228" s="21"/>
      <c r="F228" s="21"/>
      <c r="J228" s="21"/>
      <c r="K228" s="22"/>
    </row>
    <row r="229" spans="3:11" x14ac:dyDescent="0.25">
      <c r="C229" s="21"/>
      <c r="F229" s="21"/>
      <c r="J229" s="21"/>
      <c r="K229" s="22"/>
    </row>
    <row r="230" spans="3:11" x14ac:dyDescent="0.25">
      <c r="C230" s="21"/>
      <c r="F230" s="21"/>
      <c r="J230" s="21"/>
      <c r="K230" s="22"/>
    </row>
    <row r="231" spans="3:11" x14ac:dyDescent="0.25">
      <c r="C231" s="21"/>
      <c r="F231" s="21"/>
      <c r="J231" s="21"/>
      <c r="K231" s="22"/>
    </row>
    <row r="232" spans="3:11" x14ac:dyDescent="0.25">
      <c r="C232" s="21"/>
      <c r="F232" s="21"/>
      <c r="J232" s="21"/>
      <c r="K232" s="22"/>
    </row>
    <row r="233" spans="3:11" x14ac:dyDescent="0.25">
      <c r="C233" s="21"/>
      <c r="F233" s="21"/>
      <c r="J233" s="21"/>
      <c r="K233" s="22"/>
    </row>
    <row r="234" spans="3:11" x14ac:dyDescent="0.25">
      <c r="C234" s="21"/>
      <c r="F234" s="21"/>
      <c r="J234" s="21"/>
      <c r="K234" s="22"/>
    </row>
    <row r="235" spans="3:11" x14ac:dyDescent="0.25">
      <c r="C235" s="21"/>
      <c r="F235" s="21"/>
      <c r="J235" s="21"/>
      <c r="K235" s="22"/>
    </row>
    <row r="236" spans="3:11" x14ac:dyDescent="0.25">
      <c r="C236" s="21"/>
      <c r="F236" s="21"/>
      <c r="J236" s="21"/>
      <c r="K236" s="22"/>
    </row>
    <row r="237" spans="3:11" x14ac:dyDescent="0.25">
      <c r="C237" s="21"/>
      <c r="F237" s="21"/>
      <c r="J237" s="21"/>
      <c r="K237" s="22"/>
    </row>
    <row r="238" spans="3:11" x14ac:dyDescent="0.25">
      <c r="C238" s="21"/>
      <c r="F238" s="21"/>
      <c r="J238" s="21"/>
      <c r="K238" s="22"/>
    </row>
    <row r="239" spans="3:11" x14ac:dyDescent="0.25">
      <c r="C239" s="21"/>
      <c r="F239" s="21"/>
      <c r="J239" s="21"/>
      <c r="K239" s="22"/>
    </row>
    <row r="240" spans="3:11" x14ac:dyDescent="0.25">
      <c r="C240" s="21"/>
      <c r="F240" s="21"/>
      <c r="J240" s="21"/>
      <c r="K240" s="22"/>
    </row>
    <row r="241" spans="3:11" x14ac:dyDescent="0.25">
      <c r="C241" s="21"/>
      <c r="F241" s="21"/>
      <c r="J241" s="21"/>
      <c r="K241" s="22"/>
    </row>
    <row r="242" spans="3:11" x14ac:dyDescent="0.25">
      <c r="C242" s="21"/>
      <c r="F242" s="21"/>
      <c r="J242" s="21"/>
      <c r="K242" s="22"/>
    </row>
    <row r="243" spans="3:11" x14ac:dyDescent="0.25">
      <c r="C243" s="21"/>
      <c r="F243" s="21"/>
      <c r="J243" s="21"/>
      <c r="K243" s="22"/>
    </row>
    <row r="244" spans="3:11" x14ac:dyDescent="0.25">
      <c r="C244" s="21"/>
      <c r="F244" s="21"/>
      <c r="J244" s="21"/>
      <c r="K244" s="22"/>
    </row>
    <row r="245" spans="3:11" x14ac:dyDescent="0.25">
      <c r="C245" s="21"/>
      <c r="F245" s="21"/>
      <c r="J245" s="21"/>
      <c r="K245" s="22"/>
    </row>
    <row r="246" spans="3:11" x14ac:dyDescent="0.25">
      <c r="C246" s="21"/>
      <c r="F246" s="21"/>
      <c r="J246" s="21"/>
      <c r="K246" s="22"/>
    </row>
    <row r="247" spans="3:11" x14ac:dyDescent="0.25">
      <c r="C247" s="21"/>
      <c r="F247" s="21"/>
      <c r="J247" s="21"/>
      <c r="K247" s="22"/>
    </row>
    <row r="248" spans="3:11" x14ac:dyDescent="0.25">
      <c r="C248" s="21"/>
      <c r="F248" s="21"/>
      <c r="J248" s="21"/>
      <c r="K248" s="22"/>
    </row>
    <row r="249" spans="3:11" x14ac:dyDescent="0.25">
      <c r="C249" s="21"/>
      <c r="F249" s="21"/>
      <c r="J249" s="21"/>
      <c r="K249" s="22"/>
    </row>
    <row r="250" spans="3:11" x14ac:dyDescent="0.25">
      <c r="C250" s="21"/>
      <c r="F250" s="21"/>
      <c r="J250" s="21"/>
      <c r="K250" s="22"/>
    </row>
    <row r="251" spans="3:11" x14ac:dyDescent="0.25">
      <c r="C251" s="21"/>
      <c r="F251" s="21"/>
      <c r="J251" s="21"/>
      <c r="K251" s="22"/>
    </row>
    <row r="252" spans="3:11" x14ac:dyDescent="0.25">
      <c r="C252" s="21"/>
      <c r="F252" s="21"/>
      <c r="J252" s="21"/>
      <c r="K252" s="22"/>
    </row>
    <row r="253" spans="3:11" x14ac:dyDescent="0.25">
      <c r="C253" s="21"/>
      <c r="F253" s="21"/>
      <c r="J253" s="21"/>
      <c r="K253" s="22"/>
    </row>
    <row r="254" spans="3:11" x14ac:dyDescent="0.25">
      <c r="C254" s="21"/>
      <c r="F254" s="21"/>
      <c r="J254" s="21"/>
      <c r="K254" s="22"/>
    </row>
    <row r="255" spans="3:11" x14ac:dyDescent="0.25">
      <c r="C255" s="21"/>
      <c r="F255" s="21"/>
      <c r="J255" s="21"/>
      <c r="K255" s="22"/>
    </row>
    <row r="256" spans="3:11" x14ac:dyDescent="0.25">
      <c r="C256" s="21"/>
      <c r="F256" s="21"/>
      <c r="J256" s="21"/>
      <c r="K256" s="22"/>
    </row>
    <row r="257" spans="3:11" x14ac:dyDescent="0.25">
      <c r="C257" s="21"/>
      <c r="F257" s="21"/>
      <c r="J257" s="21"/>
      <c r="K257" s="22"/>
    </row>
    <row r="258" spans="3:11" x14ac:dyDescent="0.25">
      <c r="C258" s="21"/>
      <c r="F258" s="21"/>
      <c r="J258" s="21"/>
      <c r="K258" s="22"/>
    </row>
    <row r="259" spans="3:11" x14ac:dyDescent="0.25">
      <c r="C259" s="21"/>
      <c r="F259" s="21"/>
      <c r="J259" s="21"/>
      <c r="K259" s="22"/>
    </row>
    <row r="260" spans="3:11" x14ac:dyDescent="0.25">
      <c r="C260" s="21"/>
      <c r="F260" s="21"/>
      <c r="J260" s="21"/>
      <c r="K260" s="22"/>
    </row>
    <row r="261" spans="3:11" x14ac:dyDescent="0.25">
      <c r="C261" s="21"/>
      <c r="F261" s="21"/>
      <c r="J261" s="21"/>
      <c r="K261" s="22"/>
    </row>
    <row r="262" spans="3:11" x14ac:dyDescent="0.25">
      <c r="C262" s="21"/>
      <c r="F262" s="21"/>
      <c r="J262" s="21"/>
      <c r="K262" s="22"/>
    </row>
    <row r="263" spans="3:11" x14ac:dyDescent="0.25">
      <c r="C263" s="21"/>
      <c r="F263" s="21"/>
      <c r="J263" s="21"/>
      <c r="K263" s="22"/>
    </row>
    <row r="264" spans="3:11" x14ac:dyDescent="0.25">
      <c r="C264" s="21"/>
      <c r="F264" s="21"/>
      <c r="J264" s="21"/>
      <c r="K264" s="22"/>
    </row>
    <row r="265" spans="3:11" x14ac:dyDescent="0.25">
      <c r="C265" s="21"/>
      <c r="F265" s="21"/>
      <c r="J265" s="21"/>
      <c r="K265" s="22"/>
    </row>
    <row r="266" spans="3:11" x14ac:dyDescent="0.25">
      <c r="C266" s="21"/>
      <c r="F266" s="21"/>
      <c r="J266" s="21"/>
      <c r="K266" s="22"/>
    </row>
    <row r="267" spans="3:11" x14ac:dyDescent="0.25">
      <c r="C267" s="21"/>
      <c r="F267" s="21"/>
      <c r="J267" s="21"/>
      <c r="K267" s="22"/>
    </row>
    <row r="268" spans="3:11" x14ac:dyDescent="0.25">
      <c r="C268" s="21"/>
      <c r="F268" s="21"/>
      <c r="J268" s="21"/>
      <c r="K268" s="22"/>
    </row>
    <row r="269" spans="3:11" x14ac:dyDescent="0.25">
      <c r="C269" s="21"/>
      <c r="F269" s="21"/>
      <c r="J269" s="21"/>
      <c r="K269" s="22"/>
    </row>
    <row r="270" spans="3:11" x14ac:dyDescent="0.25">
      <c r="C270" s="21"/>
      <c r="F270" s="21"/>
      <c r="J270" s="21"/>
      <c r="K270" s="22"/>
    </row>
    <row r="271" spans="3:11" x14ac:dyDescent="0.25">
      <c r="C271" s="21"/>
      <c r="F271" s="21"/>
      <c r="J271" s="21"/>
      <c r="K271" s="22"/>
    </row>
    <row r="272" spans="3:11" x14ac:dyDescent="0.25">
      <c r="C272" s="21"/>
      <c r="F272" s="21"/>
      <c r="J272" s="21"/>
      <c r="K272" s="22"/>
    </row>
    <row r="273" spans="3:11" x14ac:dyDescent="0.25">
      <c r="C273" s="21"/>
      <c r="F273" s="21"/>
      <c r="J273" s="21"/>
      <c r="K273" s="22"/>
    </row>
    <row r="274" spans="3:11" x14ac:dyDescent="0.25">
      <c r="C274" s="21"/>
      <c r="F274" s="21"/>
      <c r="J274" s="21"/>
      <c r="K274" s="22"/>
    </row>
    <row r="275" spans="3:11" x14ac:dyDescent="0.25">
      <c r="C275" s="21"/>
      <c r="F275" s="21"/>
      <c r="J275" s="21"/>
      <c r="K275" s="22"/>
    </row>
    <row r="276" spans="3:11" x14ac:dyDescent="0.25">
      <c r="C276" s="21"/>
      <c r="F276" s="21"/>
      <c r="J276" s="21"/>
      <c r="K276" s="22"/>
    </row>
    <row r="277" spans="3:11" x14ac:dyDescent="0.25">
      <c r="C277" s="21"/>
      <c r="F277" s="21"/>
      <c r="J277" s="21"/>
      <c r="K277" s="22"/>
    </row>
    <row r="278" spans="3:11" x14ac:dyDescent="0.25">
      <c r="C278" s="21"/>
      <c r="F278" s="21"/>
      <c r="J278" s="21"/>
      <c r="K278" s="22"/>
    </row>
    <row r="279" spans="3:11" x14ac:dyDescent="0.25">
      <c r="C279" s="21"/>
      <c r="F279" s="21"/>
      <c r="J279" s="21"/>
      <c r="K279" s="22"/>
    </row>
    <row r="280" spans="3:11" x14ac:dyDescent="0.25">
      <c r="C280" s="21"/>
      <c r="F280" s="21"/>
      <c r="J280" s="21"/>
      <c r="K280" s="22"/>
    </row>
    <row r="281" spans="3:11" x14ac:dyDescent="0.25">
      <c r="C281" s="21"/>
      <c r="F281" s="21"/>
      <c r="J281" s="21"/>
      <c r="K281" s="22"/>
    </row>
    <row r="282" spans="3:11" x14ac:dyDescent="0.25">
      <c r="C282" s="21"/>
      <c r="F282" s="21"/>
      <c r="J282" s="21"/>
      <c r="K282" s="22"/>
    </row>
    <row r="283" spans="3:11" x14ac:dyDescent="0.25">
      <c r="C283" s="21"/>
      <c r="F283" s="21"/>
      <c r="J283" s="21"/>
      <c r="K283" s="22"/>
    </row>
    <row r="284" spans="3:11" x14ac:dyDescent="0.25">
      <c r="C284" s="21"/>
      <c r="F284" s="21"/>
      <c r="J284" s="21"/>
      <c r="K284" s="22"/>
    </row>
    <row r="285" spans="3:11" x14ac:dyDescent="0.25">
      <c r="C285" s="21"/>
      <c r="F285" s="21"/>
      <c r="J285" s="21"/>
      <c r="K285" s="22"/>
    </row>
    <row r="286" spans="3:11" x14ac:dyDescent="0.25">
      <c r="C286" s="21"/>
      <c r="F286" s="21"/>
      <c r="J286" s="21"/>
      <c r="K286" s="22"/>
    </row>
    <row r="287" spans="3:11" x14ac:dyDescent="0.25">
      <c r="C287" s="21"/>
      <c r="F287" s="21"/>
      <c r="J287" s="21"/>
      <c r="K287" s="22"/>
    </row>
    <row r="288" spans="3:11" x14ac:dyDescent="0.25">
      <c r="C288" s="21"/>
      <c r="F288" s="21"/>
      <c r="J288" s="21"/>
      <c r="K288" s="22"/>
    </row>
    <row r="289" spans="3:11" x14ac:dyDescent="0.25">
      <c r="C289" s="21"/>
      <c r="F289" s="21"/>
      <c r="J289" s="21"/>
      <c r="K289" s="22"/>
    </row>
    <row r="290" spans="3:11" x14ac:dyDescent="0.25">
      <c r="C290" s="21"/>
      <c r="F290" s="21"/>
      <c r="J290" s="21"/>
      <c r="K290" s="22"/>
    </row>
    <row r="291" spans="3:11" x14ac:dyDescent="0.25">
      <c r="C291" s="21"/>
      <c r="F291" s="21"/>
      <c r="J291" s="21"/>
      <c r="K291" s="22"/>
    </row>
    <row r="292" spans="3:11" x14ac:dyDescent="0.25">
      <c r="C292" s="21"/>
      <c r="F292" s="21"/>
      <c r="J292" s="21"/>
      <c r="K292" s="22"/>
    </row>
    <row r="293" spans="3:11" x14ac:dyDescent="0.25">
      <c r="C293" s="21"/>
      <c r="F293" s="21"/>
      <c r="J293" s="21"/>
      <c r="K293" s="22"/>
    </row>
    <row r="294" spans="3:11" x14ac:dyDescent="0.25">
      <c r="C294" s="21"/>
      <c r="F294" s="21"/>
      <c r="J294" s="21"/>
      <c r="K294" s="22"/>
    </row>
    <row r="295" spans="3:11" x14ac:dyDescent="0.25">
      <c r="C295" s="21"/>
      <c r="F295" s="21"/>
      <c r="J295" s="21"/>
      <c r="K295" s="22"/>
    </row>
    <row r="296" spans="3:11" x14ac:dyDescent="0.25">
      <c r="C296" s="21"/>
      <c r="F296" s="21"/>
      <c r="J296" s="21"/>
      <c r="K296" s="22"/>
    </row>
    <row r="297" spans="3:11" x14ac:dyDescent="0.25">
      <c r="C297" s="21"/>
      <c r="F297" s="21"/>
      <c r="J297" s="21"/>
      <c r="K297" s="22"/>
    </row>
    <row r="298" spans="3:11" x14ac:dyDescent="0.25">
      <c r="C298" s="21"/>
      <c r="F298" s="21"/>
      <c r="J298" s="21"/>
      <c r="K298" s="22"/>
    </row>
    <row r="299" spans="3:11" x14ac:dyDescent="0.25">
      <c r="C299" s="21"/>
      <c r="F299" s="21"/>
      <c r="J299" s="21"/>
      <c r="K299" s="22"/>
    </row>
    <row r="300" spans="3:11" x14ac:dyDescent="0.25">
      <c r="C300" s="21"/>
      <c r="F300" s="21"/>
      <c r="J300" s="21"/>
      <c r="K300" s="22"/>
    </row>
    <row r="301" spans="3:11" x14ac:dyDescent="0.25">
      <c r="C301" s="21"/>
      <c r="F301" s="21"/>
      <c r="J301" s="21"/>
      <c r="K301" s="22"/>
    </row>
    <row r="302" spans="3:11" x14ac:dyDescent="0.25">
      <c r="C302" s="21"/>
      <c r="F302" s="21"/>
      <c r="J302" s="21"/>
      <c r="K302" s="22"/>
    </row>
    <row r="303" spans="3:11" x14ac:dyDescent="0.25">
      <c r="C303" s="21"/>
      <c r="F303" s="21"/>
      <c r="J303" s="21"/>
      <c r="K303" s="22"/>
    </row>
    <row r="304" spans="3:11" x14ac:dyDescent="0.25">
      <c r="C304" s="21"/>
      <c r="F304" s="21"/>
      <c r="J304" s="21"/>
      <c r="K304" s="22"/>
    </row>
    <row r="305" spans="3:11" x14ac:dyDescent="0.25">
      <c r="C305" s="21"/>
      <c r="F305" s="21"/>
      <c r="J305" s="21"/>
      <c r="K305" s="22"/>
    </row>
    <row r="306" spans="3:11" x14ac:dyDescent="0.25">
      <c r="C306" s="21"/>
      <c r="F306" s="21"/>
      <c r="J306" s="21"/>
      <c r="K306" s="22"/>
    </row>
    <row r="307" spans="3:11" x14ac:dyDescent="0.25">
      <c r="C307" s="21"/>
      <c r="F307" s="21"/>
      <c r="J307" s="21"/>
      <c r="K307" s="22"/>
    </row>
    <row r="308" spans="3:11" x14ac:dyDescent="0.25">
      <c r="C308" s="21"/>
      <c r="F308" s="21"/>
      <c r="J308" s="21"/>
      <c r="K308" s="22"/>
    </row>
    <row r="309" spans="3:11" x14ac:dyDescent="0.25">
      <c r="C309" s="21"/>
      <c r="F309" s="21"/>
      <c r="J309" s="21"/>
      <c r="K309" s="22"/>
    </row>
    <row r="310" spans="3:11" x14ac:dyDescent="0.25">
      <c r="C310" s="21"/>
      <c r="F310" s="21"/>
      <c r="J310" s="21"/>
      <c r="K310" s="22"/>
    </row>
    <row r="311" spans="3:11" x14ac:dyDescent="0.25">
      <c r="C311" s="21"/>
      <c r="F311" s="21"/>
      <c r="J311" s="21"/>
      <c r="K311" s="22"/>
    </row>
    <row r="312" spans="3:11" x14ac:dyDescent="0.25">
      <c r="C312" s="21"/>
      <c r="F312" s="21"/>
      <c r="J312" s="21"/>
      <c r="K312" s="22"/>
    </row>
    <row r="313" spans="3:11" x14ac:dyDescent="0.25">
      <c r="C313" s="21"/>
      <c r="F313" s="21"/>
      <c r="J313" s="21"/>
      <c r="K313" s="22"/>
    </row>
    <row r="314" spans="3:11" x14ac:dyDescent="0.25">
      <c r="C314" s="21"/>
      <c r="F314" s="21"/>
      <c r="J314" s="21"/>
      <c r="K314" s="22"/>
    </row>
    <row r="315" spans="3:11" x14ac:dyDescent="0.25">
      <c r="C315" s="21"/>
      <c r="F315" s="21"/>
      <c r="J315" s="21"/>
      <c r="K315" s="22"/>
    </row>
    <row r="316" spans="3:11" x14ac:dyDescent="0.25">
      <c r="C316" s="21"/>
      <c r="F316" s="21"/>
      <c r="J316" s="21"/>
      <c r="K316" s="22"/>
    </row>
    <row r="317" spans="3:11" x14ac:dyDescent="0.25">
      <c r="C317" s="21"/>
      <c r="F317" s="21"/>
      <c r="J317" s="21"/>
      <c r="K317" s="22"/>
    </row>
    <row r="318" spans="3:11" x14ac:dyDescent="0.25">
      <c r="C318" s="21"/>
      <c r="F318" s="21"/>
      <c r="J318" s="21"/>
      <c r="K318" s="22"/>
    </row>
    <row r="319" spans="3:11" x14ac:dyDescent="0.25">
      <c r="C319" s="21"/>
      <c r="F319" s="21"/>
      <c r="J319" s="21"/>
      <c r="K319" s="22"/>
    </row>
    <row r="320" spans="3:11" x14ac:dyDescent="0.25">
      <c r="C320" s="21"/>
      <c r="F320" s="21"/>
      <c r="J320" s="21"/>
      <c r="K320" s="22"/>
    </row>
    <row r="321" spans="3:11" x14ac:dyDescent="0.25">
      <c r="C321" s="21"/>
      <c r="F321" s="21"/>
      <c r="J321" s="21"/>
      <c r="K321" s="22"/>
    </row>
    <row r="322" spans="3:11" x14ac:dyDescent="0.25">
      <c r="C322" s="21"/>
      <c r="F322" s="21"/>
      <c r="J322" s="21"/>
      <c r="K322" s="22"/>
    </row>
    <row r="323" spans="3:11" x14ac:dyDescent="0.25">
      <c r="C323" s="21"/>
      <c r="F323" s="21"/>
      <c r="J323" s="21"/>
      <c r="K323" s="22"/>
    </row>
    <row r="324" spans="3:11" x14ac:dyDescent="0.25">
      <c r="C324" s="21"/>
      <c r="F324" s="21"/>
      <c r="J324" s="21"/>
      <c r="K324" s="22"/>
    </row>
    <row r="325" spans="3:11" x14ac:dyDescent="0.25">
      <c r="C325" s="21"/>
      <c r="F325" s="21"/>
      <c r="J325" s="21"/>
      <c r="K325" s="22"/>
    </row>
    <row r="326" spans="3:11" x14ac:dyDescent="0.25">
      <c r="C326" s="21"/>
      <c r="F326" s="21"/>
      <c r="J326" s="21"/>
      <c r="K326" s="22"/>
    </row>
    <row r="327" spans="3:11" x14ac:dyDescent="0.25">
      <c r="C327" s="21"/>
      <c r="F327" s="21"/>
      <c r="J327" s="21"/>
      <c r="K327" s="22"/>
    </row>
    <row r="328" spans="3:11" x14ac:dyDescent="0.25">
      <c r="C328" s="21"/>
      <c r="F328" s="21"/>
      <c r="J328" s="21"/>
      <c r="K328" s="22"/>
    </row>
    <row r="329" spans="3:11" x14ac:dyDescent="0.25">
      <c r="C329" s="21"/>
      <c r="F329" s="21"/>
      <c r="J329" s="21"/>
      <c r="K329" s="22"/>
    </row>
    <row r="330" spans="3:11" x14ac:dyDescent="0.25">
      <c r="C330" s="21"/>
      <c r="F330" s="21"/>
      <c r="J330" s="21"/>
      <c r="K330" s="22"/>
    </row>
    <row r="331" spans="3:11" x14ac:dyDescent="0.25">
      <c r="C331" s="21"/>
      <c r="F331" s="21"/>
      <c r="J331" s="21"/>
      <c r="K331" s="22"/>
    </row>
    <row r="332" spans="3:11" x14ac:dyDescent="0.25">
      <c r="C332" s="21"/>
      <c r="F332" s="21"/>
      <c r="J332" s="21"/>
      <c r="K332" s="22"/>
    </row>
    <row r="333" spans="3:11" x14ac:dyDescent="0.25">
      <c r="C333" s="21"/>
      <c r="F333" s="21"/>
      <c r="J333" s="21"/>
      <c r="K333" s="22"/>
    </row>
    <row r="334" spans="3:11" x14ac:dyDescent="0.25">
      <c r="C334" s="21"/>
      <c r="F334" s="21"/>
      <c r="J334" s="21"/>
      <c r="K334" s="22"/>
    </row>
    <row r="335" spans="3:11" x14ac:dyDescent="0.25">
      <c r="C335" s="21"/>
      <c r="F335" s="21"/>
      <c r="J335" s="21"/>
      <c r="K335" s="22"/>
    </row>
    <row r="336" spans="3:11" x14ac:dyDescent="0.25">
      <c r="C336" s="21"/>
      <c r="F336" s="21"/>
      <c r="J336" s="21"/>
      <c r="K336" s="22"/>
    </row>
    <row r="337" spans="3:11" x14ac:dyDescent="0.25">
      <c r="C337" s="21"/>
      <c r="F337" s="21"/>
      <c r="J337" s="21"/>
      <c r="K337" s="22"/>
    </row>
    <row r="338" spans="3:11" x14ac:dyDescent="0.25">
      <c r="C338" s="21"/>
      <c r="F338" s="21"/>
      <c r="J338" s="21"/>
      <c r="K338" s="22"/>
    </row>
    <row r="339" spans="3:11" x14ac:dyDescent="0.25">
      <c r="C339" s="21"/>
      <c r="F339" s="21"/>
      <c r="J339" s="21"/>
      <c r="K339" s="22"/>
    </row>
    <row r="340" spans="3:11" x14ac:dyDescent="0.25">
      <c r="C340" s="21"/>
      <c r="F340" s="21"/>
      <c r="J340" s="21"/>
      <c r="K340" s="22"/>
    </row>
    <row r="341" spans="3:11" x14ac:dyDescent="0.25">
      <c r="C341" s="21"/>
      <c r="F341" s="21"/>
      <c r="J341" s="21"/>
      <c r="K341" s="22"/>
    </row>
    <row r="342" spans="3:11" x14ac:dyDescent="0.25">
      <c r="C342" s="21"/>
      <c r="F342" s="21"/>
      <c r="J342" s="21"/>
      <c r="K342" s="22"/>
    </row>
    <row r="343" spans="3:11" x14ac:dyDescent="0.25">
      <c r="C343" s="21"/>
      <c r="F343" s="21"/>
      <c r="J343" s="21"/>
      <c r="K343" s="22"/>
    </row>
    <row r="344" spans="3:11" x14ac:dyDescent="0.25">
      <c r="C344" s="21"/>
      <c r="F344" s="21"/>
      <c r="J344" s="21"/>
      <c r="K344" s="22"/>
    </row>
    <row r="345" spans="3:11" x14ac:dyDescent="0.25">
      <c r="C345" s="21"/>
      <c r="F345" s="21"/>
      <c r="J345" s="21"/>
      <c r="K345" s="22"/>
    </row>
    <row r="346" spans="3:11" x14ac:dyDescent="0.25">
      <c r="C346" s="21"/>
      <c r="F346" s="21"/>
      <c r="J346" s="21"/>
      <c r="K346" s="22"/>
    </row>
    <row r="347" spans="3:11" x14ac:dyDescent="0.25">
      <c r="C347" s="21"/>
      <c r="F347" s="21"/>
      <c r="J347" s="21"/>
      <c r="K347" s="22"/>
    </row>
    <row r="348" spans="3:11" x14ac:dyDescent="0.25">
      <c r="C348" s="21"/>
      <c r="F348" s="21"/>
      <c r="J348" s="21"/>
      <c r="K348" s="22"/>
    </row>
    <row r="349" spans="3:11" x14ac:dyDescent="0.25">
      <c r="C349" s="21"/>
      <c r="F349" s="21"/>
      <c r="J349" s="21"/>
      <c r="K349" s="22"/>
    </row>
    <row r="350" spans="3:11" x14ac:dyDescent="0.25">
      <c r="C350" s="21"/>
      <c r="F350" s="21"/>
      <c r="J350" s="21"/>
      <c r="K350" s="22"/>
    </row>
    <row r="351" spans="3:11" x14ac:dyDescent="0.25">
      <c r="C351" s="21"/>
      <c r="F351" s="21"/>
      <c r="J351" s="21"/>
      <c r="K351" s="22"/>
    </row>
    <row r="352" spans="3:11" x14ac:dyDescent="0.25">
      <c r="C352" s="21"/>
      <c r="F352" s="21"/>
      <c r="J352" s="21"/>
      <c r="K352" s="22"/>
    </row>
    <row r="353" spans="3:11" x14ac:dyDescent="0.25">
      <c r="C353" s="21"/>
      <c r="F353" s="21"/>
      <c r="J353" s="21"/>
      <c r="K353" s="22"/>
    </row>
    <row r="354" spans="3:11" x14ac:dyDescent="0.25">
      <c r="C354" s="21"/>
      <c r="F354" s="21"/>
      <c r="J354" s="21"/>
      <c r="K354" s="22"/>
    </row>
    <row r="355" spans="3:11" x14ac:dyDescent="0.25">
      <c r="C355" s="21"/>
      <c r="F355" s="21"/>
      <c r="J355" s="21"/>
      <c r="K355" s="22"/>
    </row>
    <row r="356" spans="3:11" x14ac:dyDescent="0.25">
      <c r="C356" s="21"/>
      <c r="F356" s="21"/>
      <c r="J356" s="21"/>
      <c r="K356" s="22"/>
    </row>
    <row r="357" spans="3:11" x14ac:dyDescent="0.25">
      <c r="C357" s="21"/>
      <c r="F357" s="21"/>
      <c r="J357" s="21"/>
      <c r="K357" s="22"/>
    </row>
    <row r="358" spans="3:11" x14ac:dyDescent="0.25">
      <c r="C358" s="21"/>
      <c r="F358" s="21"/>
      <c r="J358" s="21"/>
      <c r="K358" s="22"/>
    </row>
    <row r="359" spans="3:11" x14ac:dyDescent="0.25">
      <c r="C359" s="21"/>
      <c r="F359" s="21"/>
      <c r="J359" s="21"/>
      <c r="K359" s="22"/>
    </row>
    <row r="360" spans="3:11" x14ac:dyDescent="0.25">
      <c r="C360" s="21"/>
      <c r="F360" s="21"/>
      <c r="J360" s="21"/>
      <c r="K360" s="22"/>
    </row>
    <row r="361" spans="3:11" x14ac:dyDescent="0.25">
      <c r="C361" s="21"/>
      <c r="F361" s="21"/>
      <c r="J361" s="21"/>
      <c r="K361" s="22"/>
    </row>
    <row r="362" spans="3:11" x14ac:dyDescent="0.25">
      <c r="C362" s="21"/>
      <c r="F362" s="21"/>
      <c r="J362" s="21"/>
      <c r="K362" s="22"/>
    </row>
    <row r="363" spans="3:11" x14ac:dyDescent="0.25">
      <c r="C363" s="21"/>
      <c r="F363" s="21"/>
      <c r="J363" s="21"/>
      <c r="K363" s="22"/>
    </row>
    <row r="364" spans="3:11" x14ac:dyDescent="0.25">
      <c r="C364" s="21"/>
      <c r="F364" s="21"/>
      <c r="J364" s="21"/>
      <c r="K364" s="22"/>
    </row>
    <row r="365" spans="3:11" x14ac:dyDescent="0.25">
      <c r="C365" s="21"/>
      <c r="F365" s="21"/>
      <c r="J365" s="21"/>
      <c r="K365" s="22"/>
    </row>
    <row r="366" spans="3:11" x14ac:dyDescent="0.25">
      <c r="C366" s="21"/>
      <c r="F366" s="21"/>
      <c r="J366" s="21"/>
      <c r="K366" s="22"/>
    </row>
    <row r="367" spans="3:11" x14ac:dyDescent="0.25">
      <c r="C367" s="21"/>
      <c r="F367" s="21"/>
      <c r="J367" s="21"/>
      <c r="K367" s="22"/>
    </row>
    <row r="368" spans="3:11" x14ac:dyDescent="0.25">
      <c r="C368" s="21"/>
      <c r="F368" s="21"/>
      <c r="J368" s="21"/>
      <c r="K368" s="22"/>
    </row>
    <row r="369" spans="3:11" x14ac:dyDescent="0.25">
      <c r="C369" s="21"/>
      <c r="F369" s="21"/>
      <c r="J369" s="21"/>
      <c r="K369" s="22"/>
    </row>
    <row r="370" spans="3:11" x14ac:dyDescent="0.25">
      <c r="C370" s="21"/>
      <c r="F370" s="21"/>
      <c r="J370" s="21"/>
      <c r="K370" s="22"/>
    </row>
    <row r="371" spans="3:11" x14ac:dyDescent="0.25">
      <c r="C371" s="21"/>
      <c r="F371" s="21"/>
      <c r="J371" s="21"/>
      <c r="K371" s="22"/>
    </row>
    <row r="372" spans="3:11" x14ac:dyDescent="0.25">
      <c r="C372" s="21"/>
      <c r="F372" s="21"/>
      <c r="J372" s="21"/>
      <c r="K372" s="22"/>
    </row>
    <row r="373" spans="3:11" x14ac:dyDescent="0.25">
      <c r="C373" s="21"/>
      <c r="F373" s="21"/>
      <c r="J373" s="21"/>
      <c r="K373" s="22"/>
    </row>
    <row r="374" spans="3:11" x14ac:dyDescent="0.25">
      <c r="C374" s="21"/>
      <c r="F374" s="21"/>
      <c r="J374" s="21"/>
      <c r="K374" s="22"/>
    </row>
    <row r="375" spans="3:11" x14ac:dyDescent="0.25">
      <c r="C375" s="21"/>
      <c r="F375" s="21"/>
      <c r="J375" s="21"/>
      <c r="K375" s="22"/>
    </row>
    <row r="376" spans="3:11" x14ac:dyDescent="0.25">
      <c r="C376" s="21"/>
      <c r="F376" s="21"/>
      <c r="J376" s="21"/>
      <c r="K376" s="22"/>
    </row>
    <row r="377" spans="3:11" x14ac:dyDescent="0.25">
      <c r="C377" s="21"/>
      <c r="F377" s="21"/>
      <c r="J377" s="21"/>
      <c r="K377" s="22"/>
    </row>
    <row r="378" spans="3:11" x14ac:dyDescent="0.25">
      <c r="C378" s="21"/>
      <c r="F378" s="21"/>
      <c r="J378" s="21"/>
      <c r="K378" s="22"/>
    </row>
    <row r="379" spans="3:11" x14ac:dyDescent="0.25">
      <c r="C379" s="21"/>
      <c r="F379" s="21"/>
      <c r="J379" s="21"/>
      <c r="K379" s="22"/>
    </row>
    <row r="380" spans="3:11" x14ac:dyDescent="0.25">
      <c r="C380" s="21"/>
      <c r="F380" s="21"/>
      <c r="J380" s="21"/>
      <c r="K380" s="22"/>
    </row>
    <row r="381" spans="3:11" x14ac:dyDescent="0.25">
      <c r="C381" s="21"/>
      <c r="F381" s="21"/>
      <c r="J381" s="21"/>
      <c r="K381" s="22"/>
    </row>
    <row r="382" spans="3:11" x14ac:dyDescent="0.25">
      <c r="C382" s="21"/>
      <c r="F382" s="21"/>
      <c r="J382" s="21"/>
      <c r="K382" s="22"/>
    </row>
    <row r="383" spans="3:11" x14ac:dyDescent="0.25">
      <c r="C383" s="21"/>
      <c r="F383" s="21"/>
      <c r="J383" s="21"/>
      <c r="K383" s="22"/>
    </row>
    <row r="384" spans="3:11" x14ac:dyDescent="0.25">
      <c r="C384" s="21"/>
      <c r="F384" s="21"/>
      <c r="J384" s="21"/>
      <c r="K384" s="22"/>
    </row>
    <row r="385" spans="3:11" x14ac:dyDescent="0.25">
      <c r="C385" s="21"/>
      <c r="F385" s="21"/>
      <c r="J385" s="21"/>
      <c r="K385" s="22"/>
    </row>
    <row r="386" spans="3:11" x14ac:dyDescent="0.25">
      <c r="C386" s="21"/>
      <c r="F386" s="21"/>
      <c r="J386" s="21"/>
      <c r="K386" s="22"/>
    </row>
    <row r="387" spans="3:11" x14ac:dyDescent="0.25">
      <c r="C387" s="21"/>
      <c r="F387" s="21"/>
      <c r="J387" s="21"/>
      <c r="K387" s="22"/>
    </row>
    <row r="388" spans="3:11" x14ac:dyDescent="0.25">
      <c r="C388" s="21"/>
      <c r="F388" s="21"/>
      <c r="J388" s="21"/>
      <c r="K388" s="22"/>
    </row>
    <row r="389" spans="3:11" x14ac:dyDescent="0.25">
      <c r="C389" s="21"/>
      <c r="F389" s="21"/>
      <c r="J389" s="21"/>
      <c r="K389" s="22"/>
    </row>
    <row r="390" spans="3:11" x14ac:dyDescent="0.25">
      <c r="C390" s="21"/>
      <c r="F390" s="21"/>
      <c r="J390" s="21"/>
      <c r="K390" s="22"/>
    </row>
    <row r="391" spans="3:11" x14ac:dyDescent="0.25">
      <c r="C391" s="21"/>
      <c r="F391" s="21"/>
      <c r="J391" s="21"/>
      <c r="K391" s="22"/>
    </row>
    <row r="392" spans="3:11" x14ac:dyDescent="0.25">
      <c r="C392" s="21"/>
      <c r="F392" s="21"/>
      <c r="J392" s="21"/>
      <c r="K392" s="22"/>
    </row>
    <row r="393" spans="3:11" x14ac:dyDescent="0.25">
      <c r="C393" s="21"/>
      <c r="F393" s="21"/>
      <c r="J393" s="21"/>
      <c r="K393" s="22"/>
    </row>
    <row r="394" spans="3:11" x14ac:dyDescent="0.25">
      <c r="C394" s="21"/>
      <c r="F394" s="21"/>
      <c r="J394" s="21"/>
      <c r="K394" s="22"/>
    </row>
    <row r="395" spans="3:11" x14ac:dyDescent="0.25">
      <c r="C395" s="21"/>
      <c r="F395" s="21"/>
      <c r="J395" s="21"/>
      <c r="K395" s="22"/>
    </row>
    <row r="396" spans="3:11" x14ac:dyDescent="0.25">
      <c r="C396" s="21"/>
      <c r="F396" s="21"/>
      <c r="J396" s="21"/>
      <c r="K396" s="22"/>
    </row>
    <row r="397" spans="3:11" x14ac:dyDescent="0.25">
      <c r="C397" s="21"/>
      <c r="F397" s="21"/>
      <c r="J397" s="21"/>
      <c r="K397" s="22"/>
    </row>
    <row r="398" spans="3:11" x14ac:dyDescent="0.25">
      <c r="C398" s="21"/>
      <c r="F398" s="21"/>
      <c r="J398" s="21"/>
      <c r="K398" s="22"/>
    </row>
    <row r="399" spans="3:11" x14ac:dyDescent="0.25">
      <c r="C399" s="21"/>
      <c r="F399" s="21"/>
      <c r="J399" s="21"/>
      <c r="K399" s="22"/>
    </row>
    <row r="400" spans="3:11" x14ac:dyDescent="0.25">
      <c r="C400" s="21"/>
      <c r="F400" s="21"/>
      <c r="J400" s="21"/>
      <c r="K400" s="22"/>
    </row>
    <row r="401" spans="3:11" x14ac:dyDescent="0.25">
      <c r="C401" s="21"/>
      <c r="F401" s="21"/>
      <c r="J401" s="21"/>
      <c r="K401" s="22"/>
    </row>
    <row r="402" spans="3:11" x14ac:dyDescent="0.25">
      <c r="C402" s="21"/>
      <c r="F402" s="21"/>
      <c r="J402" s="21"/>
      <c r="K402" s="22"/>
    </row>
    <row r="403" spans="3:11" x14ac:dyDescent="0.25">
      <c r="C403" s="21"/>
      <c r="F403" s="21"/>
      <c r="J403" s="21"/>
      <c r="K403" s="22"/>
    </row>
    <row r="404" spans="3:11" x14ac:dyDescent="0.25">
      <c r="C404" s="21"/>
      <c r="F404" s="21"/>
      <c r="J404" s="21"/>
      <c r="K404" s="22"/>
    </row>
    <row r="405" spans="3:11" x14ac:dyDescent="0.25">
      <c r="C405" s="21"/>
      <c r="F405" s="21"/>
      <c r="J405" s="21"/>
      <c r="K405" s="22"/>
    </row>
    <row r="406" spans="3:11" x14ac:dyDescent="0.25">
      <c r="C406" s="21"/>
      <c r="F406" s="21"/>
      <c r="J406" s="21"/>
      <c r="K406" s="22"/>
    </row>
    <row r="407" spans="3:11" x14ac:dyDescent="0.25">
      <c r="C407" s="21"/>
      <c r="F407" s="21"/>
      <c r="J407" s="21"/>
      <c r="K407" s="22"/>
    </row>
    <row r="408" spans="3:11" x14ac:dyDescent="0.25">
      <c r="C408" s="21"/>
      <c r="F408" s="21"/>
      <c r="J408" s="21"/>
      <c r="K408" s="22"/>
    </row>
    <row r="409" spans="3:11" x14ac:dyDescent="0.25">
      <c r="C409" s="21"/>
      <c r="F409" s="21"/>
      <c r="J409" s="21"/>
      <c r="K409" s="22"/>
    </row>
    <row r="410" spans="3:11" x14ac:dyDescent="0.25">
      <c r="C410" s="21"/>
      <c r="F410" s="21"/>
      <c r="J410" s="21"/>
      <c r="K410" s="22"/>
    </row>
    <row r="411" spans="3:11" x14ac:dyDescent="0.25">
      <c r="C411" s="21"/>
      <c r="F411" s="21"/>
      <c r="J411" s="21"/>
      <c r="K411" s="22"/>
    </row>
    <row r="412" spans="3:11" x14ac:dyDescent="0.25">
      <c r="C412" s="21"/>
      <c r="F412" s="21"/>
      <c r="J412" s="21"/>
      <c r="K412" s="22"/>
    </row>
    <row r="413" spans="3:11" x14ac:dyDescent="0.25">
      <c r="C413" s="21"/>
      <c r="F413" s="21"/>
      <c r="J413" s="21"/>
      <c r="K413" s="22"/>
    </row>
    <row r="414" spans="3:11" x14ac:dyDescent="0.25">
      <c r="C414" s="21"/>
      <c r="F414" s="21"/>
      <c r="J414" s="21"/>
      <c r="K414" s="22"/>
    </row>
    <row r="415" spans="3:11" x14ac:dyDescent="0.25">
      <c r="C415" s="21"/>
      <c r="F415" s="21"/>
      <c r="J415" s="21"/>
      <c r="K415" s="22"/>
    </row>
    <row r="416" spans="3:11" x14ac:dyDescent="0.25">
      <c r="C416" s="21"/>
      <c r="F416" s="21"/>
      <c r="J416" s="21"/>
      <c r="K416" s="22"/>
    </row>
    <row r="417" spans="3:11" x14ac:dyDescent="0.25">
      <c r="C417" s="21"/>
      <c r="F417" s="21"/>
      <c r="J417" s="21"/>
      <c r="K417" s="22"/>
    </row>
    <row r="418" spans="3:11" x14ac:dyDescent="0.25">
      <c r="C418" s="21"/>
      <c r="F418" s="21"/>
      <c r="J418" s="21"/>
      <c r="K418" s="22"/>
    </row>
    <row r="419" spans="3:11" x14ac:dyDescent="0.25">
      <c r="C419" s="21"/>
      <c r="F419" s="21"/>
      <c r="J419" s="21"/>
      <c r="K419" s="22"/>
    </row>
    <row r="420" spans="3:11" x14ac:dyDescent="0.25">
      <c r="C420" s="21"/>
      <c r="F420" s="21"/>
      <c r="J420" s="21"/>
      <c r="K420" s="22"/>
    </row>
    <row r="421" spans="3:11" x14ac:dyDescent="0.25">
      <c r="C421" s="21"/>
      <c r="F421" s="21"/>
      <c r="J421" s="21"/>
      <c r="K421" s="22"/>
    </row>
    <row r="422" spans="3:11" x14ac:dyDescent="0.25">
      <c r="C422" s="21"/>
      <c r="F422" s="21"/>
      <c r="J422" s="21"/>
      <c r="K422" s="22"/>
    </row>
    <row r="423" spans="3:11" x14ac:dyDescent="0.25">
      <c r="C423" s="21"/>
      <c r="F423" s="21"/>
      <c r="J423" s="21"/>
      <c r="K423" s="22"/>
    </row>
    <row r="424" spans="3:11" x14ac:dyDescent="0.25">
      <c r="C424" s="21"/>
      <c r="F424" s="21"/>
      <c r="J424" s="21"/>
      <c r="K424" s="22"/>
    </row>
    <row r="425" spans="3:11" x14ac:dyDescent="0.25">
      <c r="C425" s="21"/>
      <c r="F425" s="21"/>
      <c r="J425" s="21"/>
      <c r="K425" s="22"/>
    </row>
    <row r="426" spans="3:11" x14ac:dyDescent="0.25">
      <c r="C426" s="21"/>
      <c r="F426" s="21"/>
      <c r="J426" s="21"/>
      <c r="K426" s="22"/>
    </row>
    <row r="427" spans="3:11" x14ac:dyDescent="0.25">
      <c r="C427" s="21"/>
      <c r="F427" s="21"/>
      <c r="J427" s="21"/>
      <c r="K427" s="22"/>
    </row>
    <row r="428" spans="3:11" x14ac:dyDescent="0.25">
      <c r="C428" s="21"/>
      <c r="F428" s="21"/>
      <c r="J428" s="21"/>
      <c r="K428" s="22"/>
    </row>
    <row r="429" spans="3:11" x14ac:dyDescent="0.25">
      <c r="C429" s="21"/>
      <c r="F429" s="21"/>
      <c r="J429" s="21"/>
      <c r="K429" s="22"/>
    </row>
    <row r="430" spans="3:11" x14ac:dyDescent="0.25">
      <c r="C430" s="21"/>
      <c r="F430" s="21"/>
      <c r="J430" s="21"/>
      <c r="K430" s="22"/>
    </row>
    <row r="431" spans="3:11" x14ac:dyDescent="0.25">
      <c r="C431" s="21"/>
      <c r="F431" s="21"/>
      <c r="J431" s="21"/>
      <c r="K431" s="22"/>
    </row>
    <row r="432" spans="3:11" x14ac:dyDescent="0.25">
      <c r="C432" s="21"/>
      <c r="F432" s="21"/>
      <c r="J432" s="21"/>
      <c r="K432" s="22"/>
    </row>
    <row r="433" spans="3:11" x14ac:dyDescent="0.25">
      <c r="C433" s="21"/>
      <c r="F433" s="21"/>
      <c r="J433" s="21"/>
      <c r="K433" s="22"/>
    </row>
    <row r="434" spans="3:11" x14ac:dyDescent="0.25">
      <c r="C434" s="21"/>
      <c r="F434" s="21"/>
      <c r="J434" s="21"/>
      <c r="K434" s="22"/>
    </row>
    <row r="435" spans="3:11" x14ac:dyDescent="0.25">
      <c r="C435" s="21"/>
      <c r="F435" s="21"/>
      <c r="J435" s="21"/>
      <c r="K435" s="22"/>
    </row>
    <row r="436" spans="3:11" x14ac:dyDescent="0.25">
      <c r="C436" s="21"/>
      <c r="F436" s="21"/>
      <c r="J436" s="21"/>
      <c r="K436" s="22"/>
    </row>
    <row r="437" spans="3:11" x14ac:dyDescent="0.25">
      <c r="C437" s="21"/>
      <c r="F437" s="21"/>
      <c r="J437" s="21"/>
      <c r="K437" s="22"/>
    </row>
    <row r="438" spans="3:11" x14ac:dyDescent="0.25">
      <c r="C438" s="21"/>
      <c r="F438" s="21"/>
      <c r="J438" s="21"/>
      <c r="K438" s="22"/>
    </row>
    <row r="439" spans="3:11" x14ac:dyDescent="0.25">
      <c r="C439" s="21"/>
      <c r="F439" s="21"/>
      <c r="J439" s="21"/>
      <c r="K439" s="22"/>
    </row>
    <row r="440" spans="3:11" x14ac:dyDescent="0.25">
      <c r="C440" s="21"/>
      <c r="F440" s="21"/>
      <c r="J440" s="21"/>
      <c r="K440" s="22"/>
    </row>
    <row r="441" spans="3:11" x14ac:dyDescent="0.25">
      <c r="C441" s="21"/>
      <c r="F441" s="21"/>
      <c r="J441" s="21"/>
      <c r="K441" s="22"/>
    </row>
    <row r="442" spans="3:11" x14ac:dyDescent="0.25">
      <c r="C442" s="21"/>
      <c r="F442" s="21"/>
      <c r="J442" s="21"/>
      <c r="K442" s="22"/>
    </row>
    <row r="443" spans="3:11" x14ac:dyDescent="0.25">
      <c r="C443" s="21"/>
      <c r="F443" s="21"/>
      <c r="J443" s="21"/>
      <c r="K443" s="22"/>
    </row>
    <row r="444" spans="3:11" x14ac:dyDescent="0.25">
      <c r="C444" s="21"/>
      <c r="F444" s="21"/>
      <c r="J444" s="21"/>
      <c r="K444" s="22"/>
    </row>
    <row r="445" spans="3:11" x14ac:dyDescent="0.25">
      <c r="C445" s="21"/>
      <c r="F445" s="21"/>
      <c r="J445" s="21"/>
      <c r="K445" s="22"/>
    </row>
    <row r="446" spans="3:11" x14ac:dyDescent="0.25">
      <c r="C446" s="21"/>
      <c r="F446" s="21"/>
      <c r="J446" s="21"/>
      <c r="K446" s="22"/>
    </row>
    <row r="447" spans="3:11" x14ac:dyDescent="0.25">
      <c r="C447" s="21"/>
      <c r="F447" s="21"/>
      <c r="J447" s="21"/>
      <c r="K447" s="22"/>
    </row>
    <row r="448" spans="3:11" x14ac:dyDescent="0.25">
      <c r="C448" s="21"/>
      <c r="F448" s="21"/>
      <c r="J448" s="21"/>
      <c r="K448" s="22"/>
    </row>
    <row r="449" spans="3:11" x14ac:dyDescent="0.25">
      <c r="C449" s="21"/>
      <c r="F449" s="21"/>
      <c r="J449" s="21"/>
      <c r="K449" s="22"/>
    </row>
    <row r="450" spans="3:11" x14ac:dyDescent="0.25">
      <c r="C450" s="21"/>
      <c r="F450" s="21"/>
      <c r="J450" s="21"/>
      <c r="K450" s="22"/>
    </row>
    <row r="451" spans="3:11" x14ac:dyDescent="0.25">
      <c r="C451" s="21"/>
      <c r="F451" s="21"/>
      <c r="J451" s="21"/>
      <c r="K451" s="22"/>
    </row>
    <row r="452" spans="3:11" x14ac:dyDescent="0.25">
      <c r="C452" s="21"/>
      <c r="F452" s="21"/>
      <c r="J452" s="21"/>
      <c r="K452" s="22"/>
    </row>
    <row r="453" spans="3:11" x14ac:dyDescent="0.25">
      <c r="C453" s="21"/>
      <c r="F453" s="21"/>
      <c r="J453" s="21"/>
      <c r="K453" s="22"/>
    </row>
    <row r="454" spans="3:11" x14ac:dyDescent="0.25">
      <c r="C454" s="21"/>
      <c r="F454" s="21"/>
      <c r="J454" s="21"/>
      <c r="K454" s="22"/>
    </row>
    <row r="455" spans="3:11" x14ac:dyDescent="0.25">
      <c r="C455" s="21"/>
      <c r="F455" s="21"/>
      <c r="J455" s="21"/>
      <c r="K455" s="22"/>
    </row>
    <row r="456" spans="3:11" x14ac:dyDescent="0.25">
      <c r="C456" s="21"/>
      <c r="F456" s="21"/>
      <c r="J456" s="21"/>
      <c r="K456" s="22"/>
    </row>
    <row r="457" spans="3:11" x14ac:dyDescent="0.25">
      <c r="C457" s="21"/>
      <c r="F457" s="21"/>
      <c r="J457" s="21"/>
      <c r="K457" s="22"/>
    </row>
    <row r="458" spans="3:11" x14ac:dyDescent="0.25">
      <c r="C458" s="21"/>
      <c r="F458" s="21"/>
      <c r="J458" s="21"/>
      <c r="K458" s="22"/>
    </row>
    <row r="459" spans="3:11" x14ac:dyDescent="0.25">
      <c r="C459" s="21"/>
      <c r="F459" s="21"/>
      <c r="J459" s="21"/>
      <c r="K459" s="22"/>
    </row>
    <row r="460" spans="3:11" x14ac:dyDescent="0.25">
      <c r="C460" s="21"/>
      <c r="F460" s="21"/>
      <c r="J460" s="21"/>
      <c r="K460" s="22"/>
    </row>
    <row r="461" spans="3:11" x14ac:dyDescent="0.25">
      <c r="C461" s="21"/>
      <c r="F461" s="21"/>
      <c r="J461" s="21"/>
      <c r="K461" s="22"/>
    </row>
    <row r="462" spans="3:11" x14ac:dyDescent="0.25">
      <c r="C462" s="21"/>
      <c r="F462" s="21"/>
      <c r="J462" s="21"/>
      <c r="K462" s="22"/>
    </row>
    <row r="463" spans="3:11" x14ac:dyDescent="0.25">
      <c r="C463" s="21"/>
      <c r="F463" s="21"/>
      <c r="J463" s="21"/>
      <c r="K463" s="22"/>
    </row>
    <row r="464" spans="3:11" x14ac:dyDescent="0.25">
      <c r="C464" s="21"/>
      <c r="F464" s="21"/>
      <c r="J464" s="21"/>
      <c r="K464" s="22"/>
    </row>
    <row r="465" spans="3:11" x14ac:dyDescent="0.25">
      <c r="C465" s="21"/>
      <c r="F465" s="21"/>
      <c r="J465" s="21"/>
      <c r="K465" s="22"/>
    </row>
    <row r="466" spans="3:11" x14ac:dyDescent="0.25">
      <c r="C466" s="21"/>
      <c r="F466" s="21"/>
      <c r="J466" s="21"/>
      <c r="K466" s="22"/>
    </row>
    <row r="467" spans="3:11" x14ac:dyDescent="0.25">
      <c r="C467" s="21"/>
      <c r="F467" s="21"/>
      <c r="J467" s="21"/>
      <c r="K467" s="22"/>
    </row>
    <row r="468" spans="3:11" x14ac:dyDescent="0.25">
      <c r="C468" s="21"/>
      <c r="F468" s="21"/>
      <c r="J468" s="21"/>
      <c r="K468" s="22"/>
    </row>
    <row r="469" spans="3:11" x14ac:dyDescent="0.25">
      <c r="C469" s="21"/>
      <c r="F469" s="21"/>
      <c r="J469" s="21"/>
      <c r="K469" s="22"/>
    </row>
    <row r="470" spans="3:11" x14ac:dyDescent="0.25">
      <c r="C470" s="21"/>
      <c r="F470" s="21"/>
      <c r="J470" s="21"/>
      <c r="K470" s="22"/>
    </row>
    <row r="471" spans="3:11" x14ac:dyDescent="0.25">
      <c r="C471" s="21"/>
      <c r="F471" s="21"/>
      <c r="J471" s="21"/>
      <c r="K471" s="22"/>
    </row>
    <row r="472" spans="3:11" x14ac:dyDescent="0.25">
      <c r="C472" s="21"/>
      <c r="F472" s="21"/>
      <c r="J472" s="21"/>
      <c r="K472" s="22"/>
    </row>
    <row r="473" spans="3:11" x14ac:dyDescent="0.25">
      <c r="C473" s="21"/>
      <c r="F473" s="21"/>
      <c r="J473" s="21"/>
      <c r="K473" s="22"/>
    </row>
    <row r="474" spans="3:11" x14ac:dyDescent="0.25">
      <c r="C474" s="21"/>
      <c r="F474" s="21"/>
      <c r="J474" s="21"/>
      <c r="K474" s="22"/>
    </row>
    <row r="475" spans="3:11" x14ac:dyDescent="0.25">
      <c r="C475" s="21"/>
      <c r="F475" s="21"/>
      <c r="J475" s="21"/>
      <c r="K475" s="22"/>
    </row>
    <row r="476" spans="3:11" x14ac:dyDescent="0.25">
      <c r="C476" s="21"/>
      <c r="F476" s="21"/>
      <c r="J476" s="21"/>
      <c r="K476" s="22"/>
    </row>
    <row r="477" spans="3:11" x14ac:dyDescent="0.25">
      <c r="C477" s="21"/>
      <c r="F477" s="21"/>
      <c r="J477" s="21"/>
      <c r="K477" s="22"/>
    </row>
    <row r="478" spans="3:11" x14ac:dyDescent="0.25">
      <c r="C478" s="21"/>
      <c r="F478" s="21"/>
      <c r="J478" s="21"/>
      <c r="K478" s="22"/>
    </row>
    <row r="479" spans="3:11" x14ac:dyDescent="0.25">
      <c r="C479" s="21"/>
      <c r="F479" s="21"/>
      <c r="J479" s="21"/>
      <c r="K479" s="22"/>
    </row>
    <row r="480" spans="3:11" x14ac:dyDescent="0.25">
      <c r="C480" s="21"/>
      <c r="F480" s="21"/>
      <c r="J480" s="21"/>
      <c r="K480" s="22"/>
    </row>
    <row r="481" spans="3:11" x14ac:dyDescent="0.25">
      <c r="C481" s="21"/>
      <c r="F481" s="21"/>
      <c r="J481" s="21"/>
      <c r="K481" s="22"/>
    </row>
    <row r="482" spans="3:11" x14ac:dyDescent="0.25">
      <c r="C482" s="21"/>
      <c r="F482" s="21"/>
      <c r="J482" s="21"/>
      <c r="K482" s="22"/>
    </row>
    <row r="483" spans="3:11" x14ac:dyDescent="0.25">
      <c r="C483" s="21"/>
      <c r="F483" s="21"/>
      <c r="J483" s="21"/>
      <c r="K483" s="22"/>
    </row>
    <row r="484" spans="3:11" x14ac:dyDescent="0.25">
      <c r="C484" s="21"/>
      <c r="F484" s="21"/>
      <c r="J484" s="21"/>
      <c r="K484" s="22"/>
    </row>
    <row r="485" spans="3:11" x14ac:dyDescent="0.25">
      <c r="C485" s="21"/>
      <c r="F485" s="21"/>
      <c r="J485" s="21"/>
      <c r="K485" s="22"/>
    </row>
    <row r="486" spans="3:11" x14ac:dyDescent="0.25">
      <c r="C486" s="21"/>
      <c r="F486" s="21"/>
      <c r="J486" s="21"/>
      <c r="K486" s="22"/>
    </row>
    <row r="487" spans="3:11" x14ac:dyDescent="0.25">
      <c r="C487" s="21"/>
      <c r="F487" s="21"/>
      <c r="J487" s="21"/>
      <c r="K487" s="22"/>
    </row>
    <row r="488" spans="3:11" x14ac:dyDescent="0.25">
      <c r="C488" s="21"/>
      <c r="F488" s="21"/>
      <c r="J488" s="21"/>
      <c r="K488" s="22"/>
    </row>
    <row r="489" spans="3:11" x14ac:dyDescent="0.25">
      <c r="C489" s="21"/>
      <c r="F489" s="21"/>
      <c r="J489" s="21"/>
      <c r="K489" s="22"/>
    </row>
    <row r="490" spans="3:11" x14ac:dyDescent="0.25">
      <c r="C490" s="21"/>
      <c r="F490" s="21"/>
      <c r="J490" s="21"/>
      <c r="K490" s="22"/>
    </row>
    <row r="491" spans="3:11" x14ac:dyDescent="0.25">
      <c r="C491" s="21"/>
      <c r="F491" s="21"/>
      <c r="J491" s="21"/>
      <c r="K491" s="22"/>
    </row>
    <row r="492" spans="3:11" x14ac:dyDescent="0.25">
      <c r="C492" s="21"/>
      <c r="F492" s="21"/>
      <c r="J492" s="21"/>
      <c r="K492" s="22"/>
    </row>
    <row r="493" spans="3:11" x14ac:dyDescent="0.25">
      <c r="C493" s="21"/>
      <c r="F493" s="21"/>
      <c r="J493" s="21"/>
      <c r="K493" s="22"/>
    </row>
    <row r="494" spans="3:11" x14ac:dyDescent="0.25">
      <c r="C494" s="21"/>
      <c r="F494" s="21"/>
      <c r="J494" s="21"/>
      <c r="K494" s="22"/>
    </row>
    <row r="495" spans="3:11" x14ac:dyDescent="0.25">
      <c r="C495" s="21"/>
      <c r="F495" s="21"/>
      <c r="J495" s="21"/>
      <c r="K495" s="22"/>
    </row>
    <row r="496" spans="3:11" x14ac:dyDescent="0.25">
      <c r="C496" s="21"/>
      <c r="F496" s="21"/>
      <c r="J496" s="21"/>
      <c r="K496" s="22"/>
    </row>
    <row r="497" spans="3:11" x14ac:dyDescent="0.25">
      <c r="C497" s="21"/>
      <c r="F497" s="21"/>
      <c r="J497" s="21"/>
      <c r="K497" s="22"/>
    </row>
    <row r="498" spans="3:11" x14ac:dyDescent="0.25">
      <c r="C498" s="21"/>
      <c r="F498" s="21"/>
      <c r="J498" s="21"/>
      <c r="K498" s="22"/>
    </row>
    <row r="499" spans="3:11" x14ac:dyDescent="0.25">
      <c r="C499" s="21"/>
      <c r="F499" s="21"/>
      <c r="J499" s="21"/>
      <c r="K499" s="22"/>
    </row>
    <row r="500" spans="3:11" x14ac:dyDescent="0.25">
      <c r="C500" s="21"/>
      <c r="F500" s="21"/>
      <c r="J500" s="21"/>
      <c r="K500" s="22"/>
    </row>
    <row r="501" spans="3:11" x14ac:dyDescent="0.25">
      <c r="C501" s="21"/>
      <c r="F501" s="21"/>
      <c r="J501" s="21"/>
      <c r="K501" s="22"/>
    </row>
    <row r="502" spans="3:11" x14ac:dyDescent="0.25">
      <c r="C502" s="21"/>
      <c r="F502" s="21"/>
      <c r="J502" s="21"/>
      <c r="K502" s="22"/>
    </row>
    <row r="503" spans="3:11" x14ac:dyDescent="0.25">
      <c r="C503" s="21"/>
      <c r="F503" s="21"/>
      <c r="J503" s="21"/>
      <c r="K503" s="22"/>
    </row>
    <row r="504" spans="3:11" x14ac:dyDescent="0.25">
      <c r="C504" s="21"/>
      <c r="F504" s="21"/>
      <c r="J504" s="21"/>
      <c r="K504" s="22"/>
    </row>
    <row r="505" spans="3:11" x14ac:dyDescent="0.25">
      <c r="C505" s="21"/>
      <c r="F505" s="21"/>
      <c r="J505" s="21"/>
      <c r="K505" s="22"/>
    </row>
    <row r="506" spans="3:11" x14ac:dyDescent="0.25">
      <c r="C506" s="21"/>
      <c r="F506" s="21"/>
      <c r="J506" s="21"/>
      <c r="K506" s="22"/>
    </row>
    <row r="507" spans="3:11" x14ac:dyDescent="0.25">
      <c r="C507" s="21"/>
      <c r="F507" s="21"/>
      <c r="J507" s="21"/>
      <c r="K507" s="22"/>
    </row>
    <row r="508" spans="3:11" x14ac:dyDescent="0.25">
      <c r="C508" s="21"/>
      <c r="F508" s="21"/>
      <c r="J508" s="21"/>
      <c r="K508" s="22"/>
    </row>
    <row r="509" spans="3:11" x14ac:dyDescent="0.25">
      <c r="C509" s="21"/>
      <c r="F509" s="21"/>
      <c r="J509" s="21"/>
      <c r="K509" s="22"/>
    </row>
    <row r="510" spans="3:11" x14ac:dyDescent="0.25">
      <c r="C510" s="21"/>
      <c r="F510" s="21"/>
      <c r="J510" s="21"/>
      <c r="K510" s="22"/>
    </row>
    <row r="511" spans="3:11" x14ac:dyDescent="0.25">
      <c r="C511" s="21"/>
      <c r="F511" s="21"/>
      <c r="J511" s="21"/>
      <c r="K511" s="22"/>
    </row>
    <row r="512" spans="3:11" x14ac:dyDescent="0.25">
      <c r="C512" s="21"/>
      <c r="F512" s="21"/>
      <c r="J512" s="21"/>
      <c r="K512" s="22"/>
    </row>
    <row r="513" spans="3:11" x14ac:dyDescent="0.25">
      <c r="C513" s="21"/>
      <c r="F513" s="21"/>
      <c r="J513" s="21"/>
      <c r="K513" s="22"/>
    </row>
    <row r="514" spans="3:11" x14ac:dyDescent="0.25">
      <c r="C514" s="21"/>
      <c r="F514" s="21"/>
      <c r="J514" s="21"/>
      <c r="K514" s="22"/>
    </row>
    <row r="515" spans="3:11" x14ac:dyDescent="0.25">
      <c r="C515" s="21"/>
      <c r="F515" s="21"/>
      <c r="J515" s="21"/>
      <c r="K515" s="22"/>
    </row>
    <row r="516" spans="3:11" x14ac:dyDescent="0.25">
      <c r="C516" s="21"/>
      <c r="F516" s="21"/>
      <c r="J516" s="21"/>
      <c r="K516" s="22"/>
    </row>
    <row r="517" spans="3:11" x14ac:dyDescent="0.25">
      <c r="C517" s="21"/>
      <c r="F517" s="21"/>
      <c r="J517" s="21"/>
      <c r="K517" s="22"/>
    </row>
    <row r="518" spans="3:11" x14ac:dyDescent="0.25">
      <c r="C518" s="21"/>
      <c r="F518" s="21"/>
      <c r="J518" s="21"/>
      <c r="K518" s="22"/>
    </row>
    <row r="519" spans="3:11" x14ac:dyDescent="0.25">
      <c r="C519" s="21"/>
      <c r="F519" s="21"/>
      <c r="J519" s="21"/>
      <c r="K519" s="22"/>
    </row>
    <row r="520" spans="3:11" x14ac:dyDescent="0.25">
      <c r="C520" s="21"/>
      <c r="F520" s="21"/>
      <c r="J520" s="21"/>
      <c r="K520" s="22"/>
    </row>
    <row r="521" spans="3:11" x14ac:dyDescent="0.25">
      <c r="C521" s="21"/>
      <c r="F521" s="21"/>
      <c r="J521" s="21"/>
      <c r="K521" s="22"/>
    </row>
    <row r="522" spans="3:11" x14ac:dyDescent="0.25">
      <c r="C522" s="21"/>
      <c r="F522" s="21"/>
      <c r="J522" s="21"/>
      <c r="K522" s="22"/>
    </row>
    <row r="523" spans="3:11" x14ac:dyDescent="0.25">
      <c r="C523" s="21"/>
      <c r="F523" s="21"/>
      <c r="J523" s="21"/>
      <c r="K523" s="22"/>
    </row>
    <row r="524" spans="3:11" x14ac:dyDescent="0.25">
      <c r="C524" s="21"/>
      <c r="F524" s="21"/>
      <c r="J524" s="21"/>
      <c r="K524" s="22"/>
    </row>
    <row r="525" spans="3:11" x14ac:dyDescent="0.25">
      <c r="C525" s="21"/>
      <c r="F525" s="21"/>
      <c r="J525" s="21"/>
      <c r="K525" s="22"/>
    </row>
    <row r="526" spans="3:11" x14ac:dyDescent="0.25">
      <c r="C526" s="21"/>
      <c r="F526" s="21"/>
      <c r="J526" s="21"/>
      <c r="K526" s="22"/>
    </row>
    <row r="527" spans="3:11" x14ac:dyDescent="0.25">
      <c r="C527" s="21"/>
      <c r="F527" s="21"/>
      <c r="J527" s="21"/>
      <c r="K527" s="22"/>
    </row>
    <row r="528" spans="3:11" x14ac:dyDescent="0.25">
      <c r="C528" s="21"/>
      <c r="F528" s="21"/>
      <c r="J528" s="21"/>
      <c r="K528" s="22"/>
    </row>
    <row r="529" spans="3:11" x14ac:dyDescent="0.25">
      <c r="C529" s="21"/>
      <c r="F529" s="21"/>
      <c r="J529" s="21"/>
      <c r="K529" s="22"/>
    </row>
    <row r="530" spans="3:11" x14ac:dyDescent="0.25">
      <c r="C530" s="21"/>
      <c r="F530" s="21"/>
      <c r="J530" s="21"/>
      <c r="K530" s="22"/>
    </row>
    <row r="531" spans="3:11" x14ac:dyDescent="0.25">
      <c r="C531" s="21"/>
      <c r="F531" s="21"/>
      <c r="J531" s="21"/>
      <c r="K531" s="22"/>
    </row>
    <row r="532" spans="3:11" x14ac:dyDescent="0.25">
      <c r="C532" s="21"/>
      <c r="F532" s="21"/>
      <c r="J532" s="21"/>
      <c r="K532" s="22"/>
    </row>
    <row r="533" spans="3:11" x14ac:dyDescent="0.25">
      <c r="C533" s="21"/>
      <c r="F533" s="21"/>
      <c r="J533" s="21"/>
      <c r="K533" s="22"/>
    </row>
    <row r="534" spans="3:11" x14ac:dyDescent="0.25">
      <c r="C534" s="21"/>
      <c r="F534" s="21"/>
      <c r="J534" s="21"/>
      <c r="K534" s="22"/>
    </row>
    <row r="535" spans="3:11" x14ac:dyDescent="0.25">
      <c r="C535" s="21"/>
      <c r="F535" s="21"/>
      <c r="J535" s="21"/>
      <c r="K535" s="22"/>
    </row>
    <row r="536" spans="3:11" x14ac:dyDescent="0.25">
      <c r="C536" s="21"/>
      <c r="F536" s="21"/>
      <c r="J536" s="21"/>
      <c r="K536" s="22"/>
    </row>
    <row r="537" spans="3:11" x14ac:dyDescent="0.25">
      <c r="C537" s="21"/>
      <c r="F537" s="21"/>
      <c r="J537" s="21"/>
      <c r="K537" s="22"/>
    </row>
    <row r="538" spans="3:11" x14ac:dyDescent="0.25">
      <c r="C538" s="21"/>
      <c r="F538" s="21"/>
      <c r="J538" s="21"/>
      <c r="K538" s="22"/>
    </row>
    <row r="539" spans="3:11" x14ac:dyDescent="0.25">
      <c r="C539" s="21"/>
      <c r="F539" s="21"/>
      <c r="J539" s="21"/>
      <c r="K539" s="22"/>
    </row>
    <row r="540" spans="3:11" x14ac:dyDescent="0.25">
      <c r="C540" s="21"/>
      <c r="F540" s="21"/>
      <c r="J540" s="21"/>
      <c r="K540" s="22"/>
    </row>
    <row r="541" spans="3:11" x14ac:dyDescent="0.25">
      <c r="C541" s="21"/>
      <c r="F541" s="21"/>
      <c r="J541" s="21"/>
      <c r="K541" s="22"/>
    </row>
    <row r="542" spans="3:11" x14ac:dyDescent="0.25">
      <c r="C542" s="21"/>
      <c r="F542" s="21"/>
      <c r="J542" s="21"/>
      <c r="K542" s="22"/>
    </row>
    <row r="543" spans="3:11" x14ac:dyDescent="0.25">
      <c r="C543" s="21"/>
      <c r="F543" s="21"/>
      <c r="J543" s="21"/>
      <c r="K543" s="22"/>
    </row>
    <row r="544" spans="3:11" x14ac:dyDescent="0.25">
      <c r="C544" s="21"/>
      <c r="F544" s="21"/>
      <c r="J544" s="21"/>
      <c r="K544" s="22"/>
    </row>
    <row r="545" spans="3:11" x14ac:dyDescent="0.25">
      <c r="C545" s="21"/>
      <c r="F545" s="21"/>
      <c r="J545" s="21"/>
      <c r="K545" s="22"/>
    </row>
    <row r="546" spans="3:11" x14ac:dyDescent="0.25">
      <c r="C546" s="21"/>
      <c r="F546" s="21"/>
      <c r="J546" s="21"/>
      <c r="K546" s="22"/>
    </row>
    <row r="547" spans="3:11" x14ac:dyDescent="0.25">
      <c r="C547" s="21"/>
      <c r="F547" s="21"/>
      <c r="J547" s="21"/>
      <c r="K547" s="22"/>
    </row>
    <row r="548" spans="3:11" x14ac:dyDescent="0.25">
      <c r="C548" s="21"/>
      <c r="F548" s="21"/>
      <c r="J548" s="21"/>
      <c r="K548" s="22"/>
    </row>
    <row r="549" spans="3:11" x14ac:dyDescent="0.25">
      <c r="C549" s="21"/>
      <c r="F549" s="21"/>
      <c r="J549" s="21"/>
      <c r="K549" s="22"/>
    </row>
    <row r="550" spans="3:11" x14ac:dyDescent="0.25">
      <c r="C550" s="21"/>
      <c r="F550" s="21"/>
      <c r="J550" s="21"/>
      <c r="K550" s="22"/>
    </row>
    <row r="551" spans="3:11" x14ac:dyDescent="0.25">
      <c r="C551" s="21"/>
      <c r="F551" s="21"/>
      <c r="J551" s="21"/>
      <c r="K551" s="22"/>
    </row>
    <row r="552" spans="3:11" x14ac:dyDescent="0.25">
      <c r="C552" s="21"/>
      <c r="F552" s="21"/>
      <c r="J552" s="21"/>
      <c r="K552" s="22"/>
    </row>
    <row r="553" spans="3:11" x14ac:dyDescent="0.25">
      <c r="C553" s="21"/>
      <c r="F553" s="21"/>
      <c r="J553" s="21"/>
      <c r="K553" s="22"/>
    </row>
    <row r="554" spans="3:11" x14ac:dyDescent="0.25">
      <c r="C554" s="21"/>
      <c r="F554" s="21"/>
      <c r="J554" s="21"/>
      <c r="K554" s="22"/>
    </row>
    <row r="555" spans="3:11" x14ac:dyDescent="0.25">
      <c r="C555" s="21"/>
      <c r="F555" s="21"/>
      <c r="J555" s="21"/>
      <c r="K555" s="22"/>
    </row>
    <row r="556" spans="3:11" x14ac:dyDescent="0.25">
      <c r="C556" s="21"/>
      <c r="F556" s="21"/>
      <c r="J556" s="21"/>
      <c r="K556" s="22"/>
    </row>
    <row r="557" spans="3:11" x14ac:dyDescent="0.25">
      <c r="C557" s="21"/>
      <c r="F557" s="21"/>
      <c r="J557" s="21"/>
      <c r="K557" s="22"/>
    </row>
    <row r="558" spans="3:11" x14ac:dyDescent="0.25">
      <c r="C558" s="21"/>
      <c r="F558" s="21"/>
      <c r="J558" s="21"/>
      <c r="K558" s="22"/>
    </row>
    <row r="559" spans="3:11" x14ac:dyDescent="0.25">
      <c r="C559" s="21"/>
      <c r="F559" s="21"/>
      <c r="J559" s="21"/>
      <c r="K559" s="22"/>
    </row>
    <row r="560" spans="3:11" x14ac:dyDescent="0.25">
      <c r="C560" s="21"/>
      <c r="F560" s="21"/>
      <c r="J560" s="21"/>
      <c r="K560" s="22"/>
    </row>
    <row r="561" spans="3:11" x14ac:dyDescent="0.25">
      <c r="C561" s="21"/>
      <c r="F561" s="21"/>
      <c r="J561" s="21"/>
      <c r="K561" s="22"/>
    </row>
    <row r="562" spans="3:11" x14ac:dyDescent="0.25">
      <c r="C562" s="21"/>
      <c r="F562" s="21"/>
      <c r="J562" s="21"/>
      <c r="K562" s="22"/>
    </row>
    <row r="563" spans="3:11" x14ac:dyDescent="0.25">
      <c r="C563" s="21"/>
      <c r="F563" s="21"/>
      <c r="J563" s="21"/>
      <c r="K563" s="22"/>
    </row>
    <row r="564" spans="3:11" x14ac:dyDescent="0.25">
      <c r="C564" s="21"/>
      <c r="F564" s="21"/>
      <c r="J564" s="21"/>
      <c r="K564" s="22"/>
    </row>
    <row r="565" spans="3:11" x14ac:dyDescent="0.25">
      <c r="C565" s="21"/>
      <c r="F565" s="21"/>
      <c r="J565" s="21"/>
      <c r="K565" s="22"/>
    </row>
    <row r="566" spans="3:11" x14ac:dyDescent="0.25">
      <c r="C566" s="21"/>
      <c r="F566" s="21"/>
      <c r="J566" s="21"/>
      <c r="K566" s="22"/>
    </row>
    <row r="567" spans="3:11" x14ac:dyDescent="0.25">
      <c r="C567" s="21"/>
      <c r="F567" s="21"/>
      <c r="J567" s="21"/>
      <c r="K567" s="22"/>
    </row>
    <row r="568" spans="3:11" x14ac:dyDescent="0.25">
      <c r="C568" s="21"/>
      <c r="F568" s="21"/>
      <c r="J568" s="21"/>
      <c r="K568" s="22"/>
    </row>
    <row r="569" spans="3:11" x14ac:dyDescent="0.25">
      <c r="C569" s="21"/>
      <c r="F569" s="21"/>
      <c r="J569" s="21"/>
      <c r="K569" s="22"/>
    </row>
    <row r="570" spans="3:11" x14ac:dyDescent="0.25">
      <c r="C570" s="21"/>
      <c r="F570" s="21"/>
      <c r="J570" s="21"/>
      <c r="K570" s="22"/>
    </row>
    <row r="571" spans="3:11" x14ac:dyDescent="0.25">
      <c r="C571" s="21"/>
      <c r="F571" s="21"/>
      <c r="J571" s="21"/>
      <c r="K571" s="22"/>
    </row>
    <row r="572" spans="3:11" x14ac:dyDescent="0.25">
      <c r="C572" s="21"/>
      <c r="F572" s="21"/>
      <c r="J572" s="21"/>
      <c r="K572" s="22"/>
    </row>
    <row r="573" spans="3:11" x14ac:dyDescent="0.25">
      <c r="C573" s="21"/>
      <c r="F573" s="21"/>
      <c r="J573" s="21"/>
      <c r="K573" s="22"/>
    </row>
    <row r="574" spans="3:11" x14ac:dyDescent="0.25">
      <c r="C574" s="21"/>
      <c r="F574" s="21"/>
      <c r="J574" s="21"/>
      <c r="K574" s="22"/>
    </row>
    <row r="575" spans="3:11" x14ac:dyDescent="0.25">
      <c r="C575" s="21"/>
      <c r="F575" s="21"/>
      <c r="J575" s="21"/>
      <c r="K575" s="22"/>
    </row>
    <row r="576" spans="3:11" x14ac:dyDescent="0.25">
      <c r="C576" s="21"/>
      <c r="F576" s="21"/>
      <c r="J576" s="21"/>
      <c r="K576" s="22"/>
    </row>
    <row r="577" spans="3:11" x14ac:dyDescent="0.25">
      <c r="C577" s="21"/>
      <c r="F577" s="21"/>
      <c r="J577" s="21"/>
      <c r="K577" s="22"/>
    </row>
    <row r="578" spans="3:11" x14ac:dyDescent="0.25">
      <c r="C578" s="21"/>
      <c r="F578" s="21"/>
      <c r="J578" s="21"/>
      <c r="K578" s="22"/>
    </row>
    <row r="579" spans="3:11" x14ac:dyDescent="0.25">
      <c r="C579" s="21"/>
      <c r="F579" s="21"/>
      <c r="J579" s="21"/>
      <c r="K579" s="22"/>
    </row>
    <row r="580" spans="3:11" x14ac:dyDescent="0.25">
      <c r="C580" s="21"/>
      <c r="F580" s="21"/>
      <c r="J580" s="21"/>
      <c r="K580" s="22"/>
    </row>
    <row r="581" spans="3:11" x14ac:dyDescent="0.25">
      <c r="C581" s="21"/>
      <c r="F581" s="21"/>
      <c r="J581" s="21"/>
      <c r="K581" s="22"/>
    </row>
    <row r="582" spans="3:11" x14ac:dyDescent="0.25">
      <c r="C582" s="21"/>
      <c r="F582" s="21"/>
      <c r="J582" s="21"/>
      <c r="K582" s="22"/>
    </row>
    <row r="583" spans="3:11" x14ac:dyDescent="0.25">
      <c r="C583" s="21"/>
      <c r="F583" s="21"/>
      <c r="J583" s="21"/>
      <c r="K583" s="22"/>
    </row>
    <row r="584" spans="3:11" x14ac:dyDescent="0.25">
      <c r="C584" s="21"/>
      <c r="F584" s="21"/>
      <c r="J584" s="21"/>
      <c r="K584" s="22"/>
    </row>
    <row r="585" spans="3:11" x14ac:dyDescent="0.25">
      <c r="C585" s="21"/>
      <c r="F585" s="21"/>
      <c r="J585" s="21"/>
      <c r="K585" s="22"/>
    </row>
    <row r="586" spans="3:11" x14ac:dyDescent="0.25">
      <c r="C586" s="21"/>
      <c r="F586" s="21"/>
      <c r="J586" s="21"/>
      <c r="K586" s="22"/>
    </row>
    <row r="587" spans="3:11" x14ac:dyDescent="0.25">
      <c r="C587" s="21"/>
      <c r="F587" s="21"/>
      <c r="J587" s="21"/>
      <c r="K587" s="22"/>
    </row>
    <row r="588" spans="3:11" x14ac:dyDescent="0.25">
      <c r="C588" s="21"/>
      <c r="F588" s="21"/>
      <c r="J588" s="21"/>
      <c r="K588" s="22"/>
    </row>
    <row r="589" spans="3:11" x14ac:dyDescent="0.25">
      <c r="C589" s="21"/>
      <c r="F589" s="21"/>
      <c r="J589" s="21"/>
      <c r="K589" s="22"/>
    </row>
    <row r="590" spans="3:11" x14ac:dyDescent="0.25">
      <c r="C590" s="21"/>
      <c r="F590" s="21"/>
      <c r="J590" s="21"/>
      <c r="K590" s="22"/>
    </row>
    <row r="591" spans="3:11" x14ac:dyDescent="0.25">
      <c r="C591" s="21"/>
      <c r="F591" s="21"/>
      <c r="J591" s="21"/>
      <c r="K591" s="22"/>
    </row>
    <row r="592" spans="3:11" x14ac:dyDescent="0.25">
      <c r="C592" s="21"/>
      <c r="F592" s="21"/>
      <c r="J592" s="21"/>
      <c r="K592" s="22"/>
    </row>
    <row r="593" spans="3:11" x14ac:dyDescent="0.25">
      <c r="C593" s="21"/>
      <c r="F593" s="21"/>
      <c r="J593" s="21"/>
      <c r="K593" s="22"/>
    </row>
    <row r="594" spans="3:11" x14ac:dyDescent="0.25">
      <c r="C594" s="21"/>
      <c r="F594" s="21"/>
      <c r="J594" s="21"/>
      <c r="K594" s="22"/>
    </row>
    <row r="595" spans="3:11" x14ac:dyDescent="0.25">
      <c r="C595" s="21"/>
      <c r="F595" s="21"/>
      <c r="J595" s="21"/>
      <c r="K595" s="22"/>
    </row>
    <row r="596" spans="3:11" x14ac:dyDescent="0.25">
      <c r="C596" s="21"/>
      <c r="F596" s="21"/>
      <c r="J596" s="21"/>
      <c r="K596" s="22"/>
    </row>
    <row r="597" spans="3:11" x14ac:dyDescent="0.25">
      <c r="C597" s="21"/>
      <c r="F597" s="21"/>
      <c r="J597" s="21"/>
      <c r="K597" s="22"/>
    </row>
    <row r="598" spans="3:11" x14ac:dyDescent="0.25">
      <c r="C598" s="21"/>
      <c r="F598" s="21"/>
      <c r="J598" s="21"/>
      <c r="K598" s="22"/>
    </row>
    <row r="599" spans="3:11" x14ac:dyDescent="0.25">
      <c r="C599" s="21"/>
      <c r="F599" s="21"/>
      <c r="J599" s="21"/>
      <c r="K599" s="22"/>
    </row>
    <row r="600" spans="3:11" x14ac:dyDescent="0.25">
      <c r="C600" s="21"/>
      <c r="F600" s="21"/>
      <c r="J600" s="21"/>
      <c r="K600" s="22"/>
    </row>
    <row r="601" spans="3:11" x14ac:dyDescent="0.25">
      <c r="C601" s="21"/>
      <c r="F601" s="21"/>
      <c r="J601" s="21"/>
      <c r="K601" s="22"/>
    </row>
    <row r="602" spans="3:11" x14ac:dyDescent="0.25">
      <c r="C602" s="21"/>
      <c r="F602" s="21"/>
      <c r="J602" s="21"/>
      <c r="K602" s="22"/>
    </row>
    <row r="603" spans="3:11" x14ac:dyDescent="0.25">
      <c r="C603" s="21"/>
      <c r="F603" s="21"/>
      <c r="J603" s="21"/>
      <c r="K603" s="22"/>
    </row>
    <row r="604" spans="3:11" x14ac:dyDescent="0.25">
      <c r="C604" s="21"/>
      <c r="F604" s="21"/>
      <c r="J604" s="21"/>
      <c r="K604" s="22"/>
    </row>
    <row r="605" spans="3:11" x14ac:dyDescent="0.25">
      <c r="C605" s="21"/>
      <c r="F605" s="21"/>
      <c r="J605" s="21"/>
      <c r="K605" s="22"/>
    </row>
    <row r="606" spans="3:11" x14ac:dyDescent="0.25">
      <c r="C606" s="21"/>
      <c r="F606" s="21"/>
      <c r="J606" s="21"/>
      <c r="K606" s="22"/>
    </row>
    <row r="607" spans="3:11" x14ac:dyDescent="0.25">
      <c r="C607" s="21"/>
      <c r="F607" s="21"/>
      <c r="J607" s="21"/>
      <c r="K607" s="22"/>
    </row>
    <row r="608" spans="3:11" x14ac:dyDescent="0.25">
      <c r="C608" s="21"/>
      <c r="F608" s="21"/>
      <c r="J608" s="21"/>
      <c r="K608" s="22"/>
    </row>
    <row r="609" spans="3:11" x14ac:dyDescent="0.25">
      <c r="C609" s="21"/>
      <c r="F609" s="21"/>
      <c r="J609" s="21"/>
      <c r="K609" s="22"/>
    </row>
    <row r="610" spans="3:11" x14ac:dyDescent="0.25">
      <c r="C610" s="21"/>
      <c r="F610" s="21"/>
      <c r="J610" s="21"/>
      <c r="K610" s="22"/>
    </row>
    <row r="611" spans="3:11" x14ac:dyDescent="0.25">
      <c r="C611" s="21"/>
      <c r="F611" s="21"/>
      <c r="J611" s="21"/>
      <c r="K611" s="22"/>
    </row>
    <row r="612" spans="3:11" x14ac:dyDescent="0.25">
      <c r="C612" s="21"/>
      <c r="F612" s="21"/>
      <c r="J612" s="21"/>
      <c r="K612" s="22"/>
    </row>
    <row r="613" spans="3:11" x14ac:dyDescent="0.25">
      <c r="C613" s="21"/>
      <c r="F613" s="21"/>
      <c r="J613" s="21"/>
      <c r="K613" s="22"/>
    </row>
    <row r="614" spans="3:11" x14ac:dyDescent="0.25">
      <c r="C614" s="21"/>
      <c r="F614" s="21"/>
      <c r="J614" s="21"/>
      <c r="K614" s="22"/>
    </row>
    <row r="615" spans="3:11" x14ac:dyDescent="0.25">
      <c r="C615" s="21"/>
      <c r="F615" s="21"/>
      <c r="J615" s="21"/>
      <c r="K615" s="22"/>
    </row>
    <row r="616" spans="3:11" x14ac:dyDescent="0.25">
      <c r="C616" s="21"/>
      <c r="F616" s="21"/>
      <c r="J616" s="21"/>
      <c r="K616" s="22"/>
    </row>
    <row r="617" spans="3:11" x14ac:dyDescent="0.25">
      <c r="C617" s="21"/>
      <c r="F617" s="21"/>
      <c r="J617" s="21"/>
      <c r="K617" s="22"/>
    </row>
    <row r="618" spans="3:11" x14ac:dyDescent="0.25">
      <c r="C618" s="21"/>
      <c r="F618" s="21"/>
      <c r="J618" s="21"/>
      <c r="K618" s="22"/>
    </row>
    <row r="619" spans="3:11" x14ac:dyDescent="0.25">
      <c r="C619" s="21"/>
      <c r="F619" s="21"/>
      <c r="J619" s="21"/>
      <c r="K619" s="22"/>
    </row>
    <row r="620" spans="3:11" x14ac:dyDescent="0.25">
      <c r="C620" s="21"/>
      <c r="F620" s="21"/>
      <c r="J620" s="21"/>
      <c r="K620" s="22"/>
    </row>
    <row r="621" spans="3:11" x14ac:dyDescent="0.25">
      <c r="C621" s="21"/>
      <c r="F621" s="21"/>
      <c r="J621" s="21"/>
      <c r="K621" s="22"/>
    </row>
    <row r="622" spans="3:11" x14ac:dyDescent="0.25">
      <c r="C622" s="21"/>
      <c r="F622" s="21"/>
      <c r="J622" s="21"/>
      <c r="K622" s="22"/>
    </row>
    <row r="623" spans="3:11" x14ac:dyDescent="0.25">
      <c r="C623" s="21"/>
      <c r="F623" s="21"/>
      <c r="J623" s="21"/>
      <c r="K623" s="22"/>
    </row>
    <row r="624" spans="3:11" x14ac:dyDescent="0.25">
      <c r="C624" s="21"/>
      <c r="F624" s="21"/>
      <c r="J624" s="21"/>
      <c r="K624" s="22"/>
    </row>
    <row r="625" spans="3:11" x14ac:dyDescent="0.25">
      <c r="C625" s="21"/>
      <c r="F625" s="21"/>
      <c r="J625" s="21"/>
      <c r="K625" s="22"/>
    </row>
    <row r="626" spans="3:11" x14ac:dyDescent="0.25">
      <c r="C626" s="21"/>
      <c r="F626" s="21"/>
      <c r="J626" s="21"/>
      <c r="K626" s="22"/>
    </row>
    <row r="627" spans="3:11" x14ac:dyDescent="0.25">
      <c r="C627" s="21"/>
      <c r="F627" s="21"/>
      <c r="J627" s="21"/>
      <c r="K627" s="22"/>
    </row>
    <row r="628" spans="3:11" x14ac:dyDescent="0.25">
      <c r="C628" s="21"/>
      <c r="F628" s="21"/>
      <c r="J628" s="21"/>
      <c r="K628" s="22"/>
    </row>
    <row r="629" spans="3:11" x14ac:dyDescent="0.25">
      <c r="C629" s="21"/>
      <c r="F629" s="21"/>
      <c r="J629" s="21"/>
      <c r="K629" s="22"/>
    </row>
    <row r="630" spans="3:11" x14ac:dyDescent="0.25">
      <c r="C630" s="21"/>
      <c r="F630" s="21"/>
      <c r="J630" s="21"/>
      <c r="K630" s="22"/>
    </row>
    <row r="631" spans="3:11" x14ac:dyDescent="0.25">
      <c r="C631" s="21"/>
      <c r="F631" s="21"/>
      <c r="J631" s="21"/>
      <c r="K631" s="22"/>
    </row>
    <row r="632" spans="3:11" x14ac:dyDescent="0.25">
      <c r="C632" s="21"/>
      <c r="F632" s="21"/>
      <c r="J632" s="21"/>
      <c r="K632" s="22"/>
    </row>
    <row r="633" spans="3:11" x14ac:dyDescent="0.25">
      <c r="C633" s="21"/>
      <c r="F633" s="21"/>
      <c r="J633" s="21"/>
      <c r="K633" s="22"/>
    </row>
    <row r="634" spans="3:11" x14ac:dyDescent="0.25">
      <c r="C634" s="21"/>
      <c r="F634" s="21"/>
      <c r="J634" s="21"/>
      <c r="K634" s="22"/>
    </row>
    <row r="635" spans="3:11" x14ac:dyDescent="0.25">
      <c r="C635" s="21"/>
      <c r="F635" s="21"/>
      <c r="J635" s="21"/>
      <c r="K635" s="22"/>
    </row>
    <row r="636" spans="3:11" x14ac:dyDescent="0.25">
      <c r="C636" s="21"/>
      <c r="F636" s="21"/>
      <c r="J636" s="21"/>
      <c r="K636" s="22"/>
    </row>
    <row r="637" spans="3:11" x14ac:dyDescent="0.25">
      <c r="C637" s="21"/>
      <c r="F637" s="21"/>
      <c r="J637" s="21"/>
      <c r="K637" s="22"/>
    </row>
    <row r="638" spans="3:11" x14ac:dyDescent="0.25">
      <c r="C638" s="21"/>
      <c r="F638" s="21"/>
      <c r="J638" s="21"/>
      <c r="K638" s="22"/>
    </row>
    <row r="639" spans="3:11" x14ac:dyDescent="0.25">
      <c r="C639" s="21"/>
      <c r="F639" s="21"/>
      <c r="J639" s="21"/>
      <c r="K639" s="22"/>
    </row>
    <row r="640" spans="3:11" x14ac:dyDescent="0.25">
      <c r="C640" s="21"/>
      <c r="F640" s="21"/>
      <c r="J640" s="21"/>
      <c r="K640" s="22"/>
    </row>
    <row r="641" spans="3:11" x14ac:dyDescent="0.25">
      <c r="C641" s="21"/>
      <c r="F641" s="21"/>
      <c r="J641" s="21"/>
      <c r="K641" s="22"/>
    </row>
    <row r="642" spans="3:11" x14ac:dyDescent="0.25">
      <c r="C642" s="21"/>
      <c r="F642" s="21"/>
      <c r="J642" s="21"/>
      <c r="K642" s="22"/>
    </row>
    <row r="643" spans="3:11" x14ac:dyDescent="0.25">
      <c r="C643" s="21"/>
      <c r="F643" s="21"/>
      <c r="J643" s="21"/>
      <c r="K643" s="22"/>
    </row>
    <row r="644" spans="3:11" x14ac:dyDescent="0.25">
      <c r="C644" s="21"/>
      <c r="F644" s="21"/>
      <c r="J644" s="21"/>
      <c r="K644" s="22"/>
    </row>
    <row r="645" spans="3:11" x14ac:dyDescent="0.25">
      <c r="C645" s="21"/>
      <c r="F645" s="21"/>
      <c r="J645" s="21"/>
      <c r="K645" s="22"/>
    </row>
    <row r="646" spans="3:11" x14ac:dyDescent="0.25">
      <c r="C646" s="21"/>
      <c r="F646" s="21"/>
      <c r="J646" s="21"/>
      <c r="K646" s="22"/>
    </row>
    <row r="647" spans="3:11" x14ac:dyDescent="0.25">
      <c r="C647" s="21"/>
      <c r="F647" s="21"/>
      <c r="J647" s="21"/>
      <c r="K647" s="22"/>
    </row>
    <row r="648" spans="3:11" x14ac:dyDescent="0.25">
      <c r="C648" s="21"/>
      <c r="F648" s="21"/>
      <c r="J648" s="21"/>
      <c r="K648" s="22"/>
    </row>
    <row r="649" spans="3:11" x14ac:dyDescent="0.25">
      <c r="C649" s="21"/>
      <c r="F649" s="21"/>
      <c r="J649" s="21"/>
      <c r="K649" s="22"/>
    </row>
    <row r="650" spans="3:11" x14ac:dyDescent="0.25">
      <c r="C650" s="21"/>
      <c r="F650" s="21"/>
      <c r="J650" s="21"/>
      <c r="K650" s="22"/>
    </row>
    <row r="651" spans="3:11" x14ac:dyDescent="0.25">
      <c r="C651" s="21"/>
      <c r="F651" s="21"/>
      <c r="J651" s="21"/>
      <c r="K651" s="22"/>
    </row>
    <row r="652" spans="3:11" x14ac:dyDescent="0.25">
      <c r="C652" s="21"/>
      <c r="F652" s="21"/>
      <c r="J652" s="21"/>
      <c r="K652" s="22"/>
    </row>
    <row r="653" spans="3:11" x14ac:dyDescent="0.25">
      <c r="C653" s="21"/>
      <c r="F653" s="21"/>
      <c r="J653" s="21"/>
      <c r="K653" s="22"/>
    </row>
    <row r="654" spans="3:11" x14ac:dyDescent="0.25">
      <c r="C654" s="21"/>
      <c r="F654" s="21"/>
      <c r="J654" s="21"/>
      <c r="K654" s="22"/>
    </row>
    <row r="655" spans="3:11" x14ac:dyDescent="0.25">
      <c r="C655" s="21"/>
      <c r="F655" s="21"/>
      <c r="J655" s="21"/>
      <c r="K655" s="22"/>
    </row>
    <row r="656" spans="3:11" x14ac:dyDescent="0.25">
      <c r="C656" s="21"/>
      <c r="F656" s="21"/>
      <c r="J656" s="21"/>
      <c r="K656" s="22"/>
    </row>
    <row r="657" spans="3:11" x14ac:dyDescent="0.25">
      <c r="C657" s="21"/>
      <c r="F657" s="21"/>
      <c r="J657" s="21"/>
      <c r="K657" s="22"/>
    </row>
    <row r="658" spans="3:11" x14ac:dyDescent="0.25">
      <c r="C658" s="21"/>
      <c r="F658" s="21"/>
      <c r="J658" s="21"/>
      <c r="K658" s="22"/>
    </row>
    <row r="659" spans="3:11" x14ac:dyDescent="0.25">
      <c r="C659" s="21"/>
      <c r="F659" s="21"/>
      <c r="J659" s="21"/>
      <c r="K659" s="22"/>
    </row>
    <row r="660" spans="3:11" x14ac:dyDescent="0.25">
      <c r="C660" s="21"/>
      <c r="F660" s="21"/>
      <c r="J660" s="21"/>
      <c r="K660" s="22"/>
    </row>
    <row r="661" spans="3:11" x14ac:dyDescent="0.25">
      <c r="C661" s="21"/>
      <c r="F661" s="21"/>
      <c r="J661" s="21"/>
      <c r="K661" s="22"/>
    </row>
    <row r="662" spans="3:11" x14ac:dyDescent="0.25">
      <c r="C662" s="21"/>
      <c r="F662" s="21"/>
      <c r="J662" s="21"/>
      <c r="K662" s="22"/>
    </row>
    <row r="663" spans="3:11" x14ac:dyDescent="0.25">
      <c r="C663" s="21"/>
      <c r="F663" s="21"/>
      <c r="J663" s="21"/>
      <c r="K663" s="22"/>
    </row>
    <row r="664" spans="3:11" x14ac:dyDescent="0.25">
      <c r="C664" s="21"/>
      <c r="F664" s="21"/>
      <c r="J664" s="21"/>
      <c r="K664" s="22"/>
    </row>
    <row r="665" spans="3:11" x14ac:dyDescent="0.25">
      <c r="C665" s="21"/>
      <c r="F665" s="21"/>
      <c r="J665" s="21"/>
      <c r="K665" s="22"/>
    </row>
    <row r="666" spans="3:11" x14ac:dyDescent="0.25">
      <c r="C666" s="21"/>
      <c r="F666" s="21"/>
      <c r="J666" s="21"/>
      <c r="K666" s="22"/>
    </row>
    <row r="667" spans="3:11" x14ac:dyDescent="0.25">
      <c r="C667" s="21"/>
      <c r="F667" s="21"/>
      <c r="J667" s="21"/>
      <c r="K667" s="22"/>
    </row>
    <row r="668" spans="3:11" x14ac:dyDescent="0.25">
      <c r="C668" s="21"/>
      <c r="F668" s="21"/>
      <c r="J668" s="21"/>
      <c r="K668" s="22"/>
    </row>
    <row r="669" spans="3:11" x14ac:dyDescent="0.25">
      <c r="C669" s="21"/>
      <c r="F669" s="21"/>
      <c r="J669" s="21"/>
      <c r="K669" s="22"/>
    </row>
    <row r="670" spans="3:11" x14ac:dyDescent="0.25">
      <c r="C670" s="21"/>
      <c r="F670" s="21"/>
      <c r="J670" s="21"/>
      <c r="K670" s="22"/>
    </row>
    <row r="671" spans="3:11" x14ac:dyDescent="0.25">
      <c r="C671" s="21"/>
      <c r="F671" s="21"/>
      <c r="J671" s="21"/>
      <c r="K671" s="22"/>
    </row>
    <row r="672" spans="3:11" x14ac:dyDescent="0.25">
      <c r="C672" s="21"/>
      <c r="F672" s="21"/>
      <c r="J672" s="21"/>
      <c r="K672" s="22"/>
    </row>
    <row r="673" spans="3:11" x14ac:dyDescent="0.25">
      <c r="C673" s="21"/>
      <c r="F673" s="21"/>
      <c r="J673" s="21"/>
      <c r="K673" s="22"/>
    </row>
    <row r="674" spans="3:11" x14ac:dyDescent="0.25">
      <c r="C674" s="21"/>
      <c r="F674" s="21"/>
      <c r="J674" s="21"/>
      <c r="K674" s="22"/>
    </row>
    <row r="675" spans="3:11" x14ac:dyDescent="0.25">
      <c r="C675" s="21"/>
      <c r="F675" s="21"/>
      <c r="J675" s="21"/>
      <c r="K675" s="22"/>
    </row>
    <row r="676" spans="3:11" x14ac:dyDescent="0.25">
      <c r="C676" s="21"/>
      <c r="F676" s="21"/>
      <c r="J676" s="21"/>
      <c r="K676" s="22"/>
    </row>
    <row r="677" spans="3:11" x14ac:dyDescent="0.25">
      <c r="C677" s="21"/>
      <c r="F677" s="21"/>
      <c r="J677" s="21"/>
      <c r="K677" s="22"/>
    </row>
    <row r="678" spans="3:11" x14ac:dyDescent="0.25">
      <c r="C678" s="21"/>
      <c r="F678" s="21"/>
      <c r="J678" s="21"/>
      <c r="K678" s="22"/>
    </row>
    <row r="679" spans="3:11" x14ac:dyDescent="0.25">
      <c r="C679" s="21"/>
      <c r="F679" s="21"/>
      <c r="J679" s="21"/>
      <c r="K679" s="22"/>
    </row>
    <row r="680" spans="3:11" x14ac:dyDescent="0.25">
      <c r="C680" s="21"/>
      <c r="F680" s="21"/>
      <c r="J680" s="21"/>
      <c r="K680" s="22"/>
    </row>
    <row r="681" spans="3:11" x14ac:dyDescent="0.25">
      <c r="C681" s="21"/>
      <c r="F681" s="21"/>
      <c r="J681" s="21"/>
      <c r="K681" s="22"/>
    </row>
    <row r="682" spans="3:11" x14ac:dyDescent="0.25">
      <c r="C682" s="21"/>
      <c r="F682" s="21"/>
      <c r="J682" s="21"/>
      <c r="K682" s="22"/>
    </row>
    <row r="683" spans="3:11" x14ac:dyDescent="0.25">
      <c r="C683" s="21"/>
      <c r="F683" s="21"/>
      <c r="J683" s="21"/>
      <c r="K683" s="22"/>
    </row>
    <row r="684" spans="3:11" x14ac:dyDescent="0.25">
      <c r="C684" s="21"/>
      <c r="F684" s="21"/>
      <c r="J684" s="21"/>
      <c r="K684" s="22"/>
    </row>
    <row r="685" spans="3:11" x14ac:dyDescent="0.25">
      <c r="C685" s="21"/>
      <c r="F685" s="21"/>
      <c r="J685" s="21"/>
      <c r="K685" s="22"/>
    </row>
    <row r="686" spans="3:11" x14ac:dyDescent="0.25">
      <c r="C686" s="21"/>
      <c r="F686" s="21"/>
      <c r="J686" s="21"/>
      <c r="K686" s="22"/>
    </row>
    <row r="687" spans="3:11" x14ac:dyDescent="0.25">
      <c r="C687" s="21"/>
      <c r="F687" s="21"/>
      <c r="J687" s="21"/>
      <c r="K687" s="22"/>
    </row>
    <row r="688" spans="3:11" x14ac:dyDescent="0.25">
      <c r="C688" s="21"/>
      <c r="F688" s="21"/>
      <c r="J688" s="21"/>
      <c r="K688" s="22"/>
    </row>
    <row r="689" spans="3:11" x14ac:dyDescent="0.25">
      <c r="C689" s="21"/>
      <c r="F689" s="21"/>
      <c r="J689" s="21"/>
      <c r="K689" s="22"/>
    </row>
    <row r="690" spans="3:11" x14ac:dyDescent="0.25">
      <c r="C690" s="21"/>
      <c r="F690" s="21"/>
      <c r="J690" s="21"/>
      <c r="K690" s="22"/>
    </row>
    <row r="691" spans="3:11" x14ac:dyDescent="0.25">
      <c r="C691" s="21"/>
      <c r="F691" s="21"/>
      <c r="J691" s="21"/>
      <c r="K691" s="22"/>
    </row>
    <row r="692" spans="3:11" x14ac:dyDescent="0.25">
      <c r="C692" s="21"/>
      <c r="F692" s="21"/>
      <c r="J692" s="21"/>
      <c r="K692" s="22"/>
    </row>
    <row r="693" spans="3:11" x14ac:dyDescent="0.25">
      <c r="C693" s="21"/>
      <c r="F693" s="21"/>
      <c r="J693" s="21"/>
      <c r="K693" s="22"/>
    </row>
    <row r="694" spans="3:11" x14ac:dyDescent="0.25">
      <c r="C694" s="21"/>
      <c r="F694" s="21"/>
      <c r="J694" s="21"/>
      <c r="K694" s="22"/>
    </row>
    <row r="695" spans="3:11" x14ac:dyDescent="0.25">
      <c r="C695" s="21"/>
      <c r="F695" s="21"/>
      <c r="J695" s="21"/>
      <c r="K695" s="22"/>
    </row>
    <row r="696" spans="3:11" x14ac:dyDescent="0.25">
      <c r="C696" s="21"/>
      <c r="F696" s="21"/>
      <c r="J696" s="21"/>
      <c r="K696" s="22"/>
    </row>
    <row r="697" spans="3:11" x14ac:dyDescent="0.25">
      <c r="C697" s="21"/>
      <c r="F697" s="21"/>
      <c r="J697" s="21"/>
      <c r="K697" s="22"/>
    </row>
    <row r="698" spans="3:11" x14ac:dyDescent="0.25">
      <c r="C698" s="21"/>
      <c r="F698" s="21"/>
      <c r="J698" s="21"/>
      <c r="K698" s="22"/>
    </row>
    <row r="699" spans="3:11" x14ac:dyDescent="0.25">
      <c r="C699" s="21"/>
      <c r="F699" s="21"/>
      <c r="J699" s="21"/>
      <c r="K699" s="22"/>
    </row>
    <row r="700" spans="3:11" x14ac:dyDescent="0.25">
      <c r="C700" s="21"/>
      <c r="F700" s="21"/>
      <c r="J700" s="21"/>
      <c r="K700" s="22"/>
    </row>
    <row r="701" spans="3:11" x14ac:dyDescent="0.25">
      <c r="C701" s="21"/>
      <c r="F701" s="21"/>
      <c r="J701" s="21"/>
      <c r="K701" s="22"/>
    </row>
    <row r="702" spans="3:11" x14ac:dyDescent="0.25">
      <c r="C702" s="21"/>
      <c r="F702" s="21"/>
      <c r="J702" s="21"/>
      <c r="K702" s="22"/>
    </row>
    <row r="703" spans="3:11" x14ac:dyDescent="0.25">
      <c r="C703" s="21"/>
      <c r="F703" s="21"/>
      <c r="J703" s="21"/>
      <c r="K703" s="22"/>
    </row>
    <row r="704" spans="3:11" x14ac:dyDescent="0.25">
      <c r="C704" s="21"/>
      <c r="F704" s="21"/>
      <c r="J704" s="21"/>
      <c r="K704" s="22"/>
    </row>
    <row r="705" spans="3:11" x14ac:dyDescent="0.25">
      <c r="C705" s="21"/>
      <c r="F705" s="21"/>
      <c r="J705" s="21"/>
      <c r="K705" s="22"/>
    </row>
    <row r="706" spans="3:11" x14ac:dyDescent="0.25">
      <c r="C706" s="21"/>
      <c r="F706" s="21"/>
      <c r="J706" s="21"/>
      <c r="K706" s="22"/>
    </row>
    <row r="707" spans="3:11" x14ac:dyDescent="0.25">
      <c r="C707" s="21"/>
      <c r="F707" s="21"/>
      <c r="J707" s="21"/>
      <c r="K707" s="22"/>
    </row>
    <row r="708" spans="3:11" x14ac:dyDescent="0.25">
      <c r="C708" s="21"/>
      <c r="F708" s="21"/>
      <c r="J708" s="21"/>
      <c r="K708" s="22"/>
    </row>
    <row r="709" spans="3:11" x14ac:dyDescent="0.25">
      <c r="C709" s="21"/>
      <c r="F709" s="21"/>
      <c r="J709" s="21"/>
      <c r="K709" s="22"/>
    </row>
    <row r="710" spans="3:11" x14ac:dyDescent="0.25">
      <c r="C710" s="21"/>
      <c r="F710" s="21"/>
      <c r="J710" s="21"/>
      <c r="K710" s="22"/>
    </row>
    <row r="711" spans="3:11" x14ac:dyDescent="0.25">
      <c r="C711" s="21"/>
      <c r="F711" s="21"/>
      <c r="J711" s="21"/>
      <c r="K711" s="22"/>
    </row>
    <row r="712" spans="3:11" x14ac:dyDescent="0.25">
      <c r="C712" s="21"/>
      <c r="F712" s="21"/>
      <c r="J712" s="21"/>
      <c r="K712" s="22"/>
    </row>
    <row r="713" spans="3:11" x14ac:dyDescent="0.25">
      <c r="C713" s="21"/>
      <c r="F713" s="21"/>
      <c r="J713" s="21"/>
      <c r="K713" s="22"/>
    </row>
    <row r="714" spans="3:11" x14ac:dyDescent="0.25">
      <c r="C714" s="21"/>
      <c r="F714" s="21"/>
      <c r="J714" s="21"/>
      <c r="K714" s="22"/>
    </row>
    <row r="715" spans="3:11" x14ac:dyDescent="0.25">
      <c r="C715" s="21"/>
      <c r="F715" s="21"/>
      <c r="J715" s="21"/>
      <c r="K715" s="22"/>
    </row>
    <row r="716" spans="3:11" x14ac:dyDescent="0.25">
      <c r="C716" s="21"/>
      <c r="F716" s="21"/>
      <c r="J716" s="21"/>
      <c r="K716" s="22"/>
    </row>
    <row r="717" spans="3:11" x14ac:dyDescent="0.25">
      <c r="C717" s="21"/>
      <c r="F717" s="21"/>
      <c r="J717" s="21"/>
      <c r="K717" s="22"/>
    </row>
    <row r="718" spans="3:11" x14ac:dyDescent="0.25">
      <c r="C718" s="21"/>
      <c r="F718" s="21"/>
      <c r="J718" s="21"/>
      <c r="K718" s="22"/>
    </row>
    <row r="719" spans="3:11" x14ac:dyDescent="0.25">
      <c r="C719" s="21"/>
      <c r="F719" s="21"/>
      <c r="J719" s="21"/>
      <c r="K719" s="22"/>
    </row>
    <row r="720" spans="3:11" x14ac:dyDescent="0.25">
      <c r="C720" s="21"/>
      <c r="F720" s="21"/>
      <c r="J720" s="21"/>
      <c r="K720" s="22"/>
    </row>
    <row r="721" spans="3:11" x14ac:dyDescent="0.25">
      <c r="C721" s="21"/>
      <c r="F721" s="21"/>
      <c r="J721" s="21"/>
      <c r="K721" s="22"/>
    </row>
    <row r="722" spans="3:11" x14ac:dyDescent="0.25">
      <c r="C722" s="21"/>
      <c r="F722" s="21"/>
      <c r="J722" s="21"/>
      <c r="K722" s="22"/>
    </row>
    <row r="723" spans="3:11" x14ac:dyDescent="0.25">
      <c r="C723" s="21"/>
      <c r="F723" s="21"/>
      <c r="J723" s="21"/>
      <c r="K723" s="22"/>
    </row>
    <row r="724" spans="3:11" x14ac:dyDescent="0.25">
      <c r="C724" s="21"/>
      <c r="F724" s="21"/>
      <c r="J724" s="21"/>
      <c r="K724" s="22"/>
    </row>
    <row r="725" spans="3:11" x14ac:dyDescent="0.25">
      <c r="C725" s="21"/>
      <c r="F725" s="21"/>
      <c r="J725" s="21"/>
      <c r="K725" s="22"/>
    </row>
    <row r="726" spans="3:11" x14ac:dyDescent="0.25">
      <c r="C726" s="21"/>
      <c r="F726" s="21"/>
      <c r="J726" s="21"/>
      <c r="K726" s="22"/>
    </row>
    <row r="727" spans="3:11" x14ac:dyDescent="0.25">
      <c r="C727" s="21"/>
      <c r="F727" s="21"/>
      <c r="J727" s="21"/>
      <c r="K727" s="22"/>
    </row>
    <row r="728" spans="3:11" x14ac:dyDescent="0.25">
      <c r="C728" s="21"/>
      <c r="F728" s="21"/>
      <c r="J728" s="21"/>
      <c r="K728" s="22"/>
    </row>
    <row r="729" spans="3:11" x14ac:dyDescent="0.25">
      <c r="C729" s="21"/>
      <c r="F729" s="21"/>
      <c r="J729" s="21"/>
      <c r="K729" s="22"/>
    </row>
    <row r="730" spans="3:11" x14ac:dyDescent="0.25">
      <c r="C730" s="21"/>
      <c r="F730" s="21"/>
      <c r="J730" s="21"/>
      <c r="K730" s="22"/>
    </row>
    <row r="731" spans="3:11" x14ac:dyDescent="0.25">
      <c r="C731" s="21"/>
      <c r="F731" s="21"/>
      <c r="J731" s="21"/>
      <c r="K731" s="22"/>
    </row>
    <row r="732" spans="3:11" x14ac:dyDescent="0.25">
      <c r="C732" s="21"/>
      <c r="F732" s="21"/>
      <c r="J732" s="21"/>
      <c r="K732" s="22"/>
    </row>
    <row r="733" spans="3:11" x14ac:dyDescent="0.25">
      <c r="C733" s="21"/>
      <c r="F733" s="21"/>
      <c r="J733" s="21"/>
      <c r="K733" s="22"/>
    </row>
    <row r="734" spans="3:11" x14ac:dyDescent="0.25">
      <c r="C734" s="21"/>
      <c r="F734" s="21"/>
      <c r="J734" s="21"/>
      <c r="K734" s="22"/>
    </row>
    <row r="735" spans="3:11" x14ac:dyDescent="0.25">
      <c r="C735" s="21"/>
      <c r="F735" s="21"/>
      <c r="J735" s="21"/>
      <c r="K735" s="22"/>
    </row>
    <row r="736" spans="3:11" x14ac:dyDescent="0.25">
      <c r="C736" s="21"/>
      <c r="F736" s="21"/>
      <c r="J736" s="21"/>
      <c r="K736" s="22"/>
    </row>
    <row r="737" spans="3:11" x14ac:dyDescent="0.25">
      <c r="C737" s="21"/>
      <c r="F737" s="21"/>
      <c r="J737" s="21"/>
      <c r="K737" s="22"/>
    </row>
    <row r="738" spans="3:11" x14ac:dyDescent="0.25">
      <c r="C738" s="21"/>
      <c r="F738" s="21"/>
      <c r="J738" s="21"/>
      <c r="K738" s="22"/>
    </row>
    <row r="739" spans="3:11" x14ac:dyDescent="0.25">
      <c r="C739" s="21"/>
      <c r="F739" s="21"/>
      <c r="J739" s="21"/>
      <c r="K739" s="22"/>
    </row>
    <row r="740" spans="3:11" x14ac:dyDescent="0.25">
      <c r="C740" s="21"/>
      <c r="F740" s="21"/>
      <c r="J740" s="21"/>
      <c r="K740" s="22"/>
    </row>
    <row r="741" spans="3:11" x14ac:dyDescent="0.25">
      <c r="C741" s="21"/>
      <c r="F741" s="21"/>
      <c r="J741" s="21"/>
      <c r="K741" s="22"/>
    </row>
    <row r="742" spans="3:11" x14ac:dyDescent="0.25">
      <c r="C742" s="21"/>
      <c r="F742" s="21"/>
      <c r="J742" s="21"/>
      <c r="K742" s="22"/>
    </row>
    <row r="743" spans="3:11" x14ac:dyDescent="0.25">
      <c r="C743" s="21"/>
      <c r="F743" s="21"/>
      <c r="J743" s="21"/>
      <c r="K743" s="22"/>
    </row>
    <row r="744" spans="3:11" x14ac:dyDescent="0.25">
      <c r="C744" s="21"/>
      <c r="F744" s="21"/>
      <c r="J744" s="21"/>
      <c r="K744" s="22"/>
    </row>
    <row r="745" spans="3:11" x14ac:dyDescent="0.25">
      <c r="C745" s="21"/>
      <c r="F745" s="21"/>
      <c r="J745" s="21"/>
      <c r="K745" s="22"/>
    </row>
    <row r="746" spans="3:11" x14ac:dyDescent="0.25">
      <c r="C746" s="21"/>
      <c r="F746" s="21"/>
      <c r="J746" s="21"/>
      <c r="K746" s="22"/>
    </row>
    <row r="747" spans="3:11" x14ac:dyDescent="0.25">
      <c r="C747" s="21"/>
      <c r="F747" s="21"/>
      <c r="J747" s="21"/>
      <c r="K747" s="22"/>
    </row>
    <row r="748" spans="3:11" x14ac:dyDescent="0.25">
      <c r="C748" s="21"/>
      <c r="F748" s="21"/>
      <c r="J748" s="21"/>
      <c r="K748" s="22"/>
    </row>
    <row r="749" spans="3:11" x14ac:dyDescent="0.25">
      <c r="C749" s="21"/>
      <c r="F749" s="21"/>
      <c r="J749" s="21"/>
      <c r="K749" s="22"/>
    </row>
    <row r="750" spans="3:11" x14ac:dyDescent="0.25">
      <c r="C750" s="21"/>
      <c r="F750" s="21"/>
      <c r="J750" s="21"/>
      <c r="K750" s="22"/>
    </row>
    <row r="751" spans="3:11" x14ac:dyDescent="0.25">
      <c r="C751" s="21"/>
      <c r="F751" s="21"/>
      <c r="J751" s="21"/>
      <c r="K751" s="22"/>
    </row>
    <row r="752" spans="3:11" x14ac:dyDescent="0.25">
      <c r="C752" s="21"/>
      <c r="F752" s="21"/>
      <c r="J752" s="21"/>
      <c r="K752" s="22"/>
    </row>
    <row r="753" spans="3:11" x14ac:dyDescent="0.25">
      <c r="C753" s="21"/>
      <c r="F753" s="21"/>
      <c r="J753" s="21"/>
      <c r="K753" s="22"/>
    </row>
    <row r="754" spans="3:11" x14ac:dyDescent="0.25">
      <c r="C754" s="21"/>
      <c r="F754" s="21"/>
      <c r="J754" s="21"/>
      <c r="K754" s="22"/>
    </row>
    <row r="755" spans="3:11" x14ac:dyDescent="0.25">
      <c r="C755" s="21"/>
      <c r="F755" s="21"/>
      <c r="J755" s="21"/>
      <c r="K755" s="22"/>
    </row>
    <row r="756" spans="3:11" x14ac:dyDescent="0.25">
      <c r="C756" s="21"/>
      <c r="F756" s="21"/>
      <c r="J756" s="21"/>
      <c r="K756" s="22"/>
    </row>
    <row r="757" spans="3:11" x14ac:dyDescent="0.25">
      <c r="C757" s="21"/>
      <c r="F757" s="21"/>
      <c r="J757" s="21"/>
      <c r="K757" s="22"/>
    </row>
    <row r="758" spans="3:11" x14ac:dyDescent="0.25">
      <c r="C758" s="21"/>
      <c r="F758" s="21"/>
      <c r="J758" s="21"/>
      <c r="K758" s="22"/>
    </row>
    <row r="759" spans="3:11" x14ac:dyDescent="0.25">
      <c r="C759" s="21"/>
      <c r="F759" s="21"/>
      <c r="J759" s="21"/>
      <c r="K759" s="22"/>
    </row>
    <row r="760" spans="3:11" x14ac:dyDescent="0.25">
      <c r="C760" s="21"/>
      <c r="F760" s="21"/>
      <c r="J760" s="21"/>
      <c r="K760" s="22"/>
    </row>
    <row r="761" spans="3:11" x14ac:dyDescent="0.25">
      <c r="C761" s="21"/>
      <c r="F761" s="21"/>
      <c r="J761" s="21"/>
      <c r="K761" s="22"/>
    </row>
    <row r="762" spans="3:11" x14ac:dyDescent="0.25">
      <c r="C762" s="21"/>
      <c r="F762" s="21"/>
      <c r="J762" s="21"/>
      <c r="K762" s="22"/>
    </row>
    <row r="763" spans="3:11" x14ac:dyDescent="0.25">
      <c r="C763" s="21"/>
      <c r="F763" s="21"/>
      <c r="J763" s="21"/>
      <c r="K763" s="22"/>
    </row>
    <row r="764" spans="3:11" x14ac:dyDescent="0.25">
      <c r="C764" s="21"/>
      <c r="F764" s="21"/>
      <c r="J764" s="21"/>
      <c r="K764" s="22"/>
    </row>
    <row r="765" spans="3:11" x14ac:dyDescent="0.25">
      <c r="C765" s="21"/>
      <c r="F765" s="21"/>
      <c r="J765" s="21"/>
      <c r="K765" s="22"/>
    </row>
    <row r="766" spans="3:11" x14ac:dyDescent="0.25">
      <c r="C766" s="21"/>
      <c r="F766" s="21"/>
      <c r="J766" s="21"/>
      <c r="K766" s="22"/>
    </row>
    <row r="767" spans="3:11" x14ac:dyDescent="0.25">
      <c r="C767" s="21"/>
      <c r="F767" s="21"/>
      <c r="J767" s="21"/>
      <c r="K767" s="22"/>
    </row>
    <row r="768" spans="3:11" x14ac:dyDescent="0.25">
      <c r="C768" s="21"/>
      <c r="F768" s="21"/>
      <c r="J768" s="21"/>
      <c r="K768" s="22"/>
    </row>
    <row r="769" spans="3:11" x14ac:dyDescent="0.25">
      <c r="C769" s="21"/>
      <c r="F769" s="21"/>
      <c r="J769" s="21"/>
      <c r="K769" s="22"/>
    </row>
    <row r="770" spans="3:11" x14ac:dyDescent="0.25">
      <c r="C770" s="21"/>
      <c r="F770" s="21"/>
      <c r="J770" s="21"/>
      <c r="K770" s="22"/>
    </row>
    <row r="771" spans="3:11" x14ac:dyDescent="0.25">
      <c r="C771" s="21"/>
      <c r="F771" s="21"/>
      <c r="J771" s="21"/>
      <c r="K771" s="22"/>
    </row>
    <row r="772" spans="3:11" x14ac:dyDescent="0.25">
      <c r="C772" s="21"/>
      <c r="F772" s="21"/>
      <c r="J772" s="21"/>
      <c r="K772" s="22"/>
    </row>
    <row r="773" spans="3:11" x14ac:dyDescent="0.25">
      <c r="C773" s="21"/>
      <c r="F773" s="21"/>
      <c r="J773" s="21"/>
      <c r="K773" s="22"/>
    </row>
    <row r="774" spans="3:11" x14ac:dyDescent="0.25">
      <c r="C774" s="21"/>
      <c r="F774" s="21"/>
      <c r="J774" s="21"/>
      <c r="K774" s="22"/>
    </row>
    <row r="775" spans="3:11" x14ac:dyDescent="0.25">
      <c r="C775" s="21"/>
      <c r="F775" s="21"/>
      <c r="J775" s="21"/>
      <c r="K775" s="22"/>
    </row>
    <row r="776" spans="3:11" x14ac:dyDescent="0.25">
      <c r="C776" s="21"/>
      <c r="F776" s="21"/>
      <c r="J776" s="21"/>
      <c r="K776" s="22"/>
    </row>
    <row r="777" spans="3:11" x14ac:dyDescent="0.25">
      <c r="C777" s="21"/>
      <c r="F777" s="21"/>
      <c r="J777" s="21"/>
      <c r="K777" s="22"/>
    </row>
    <row r="778" spans="3:11" x14ac:dyDescent="0.25">
      <c r="C778" s="21"/>
      <c r="F778" s="21"/>
      <c r="J778" s="21"/>
      <c r="K778" s="22"/>
    </row>
    <row r="779" spans="3:11" x14ac:dyDescent="0.25">
      <c r="C779" s="21"/>
      <c r="F779" s="21"/>
      <c r="J779" s="21"/>
      <c r="K779" s="22"/>
    </row>
    <row r="780" spans="3:11" x14ac:dyDescent="0.25">
      <c r="C780" s="21"/>
      <c r="F780" s="21"/>
      <c r="J780" s="21"/>
      <c r="K780" s="22"/>
    </row>
    <row r="781" spans="3:11" x14ac:dyDescent="0.25">
      <c r="C781" s="21"/>
      <c r="F781" s="21"/>
      <c r="J781" s="21"/>
      <c r="K781" s="22"/>
    </row>
    <row r="782" spans="3:11" x14ac:dyDescent="0.25">
      <c r="C782" s="21"/>
      <c r="F782" s="21"/>
      <c r="J782" s="21"/>
      <c r="K782" s="22"/>
    </row>
    <row r="783" spans="3:11" x14ac:dyDescent="0.25">
      <c r="C783" s="21"/>
      <c r="F783" s="21"/>
      <c r="J783" s="21"/>
      <c r="K783" s="22"/>
    </row>
    <row r="784" spans="3:11" x14ac:dyDescent="0.25">
      <c r="C784" s="21"/>
      <c r="F784" s="21"/>
      <c r="J784" s="21"/>
      <c r="K784" s="22"/>
    </row>
    <row r="785" spans="3:11" x14ac:dyDescent="0.25">
      <c r="C785" s="21"/>
      <c r="F785" s="21"/>
      <c r="J785" s="21"/>
      <c r="K785" s="22"/>
    </row>
    <row r="786" spans="3:11" x14ac:dyDescent="0.25">
      <c r="C786" s="21"/>
      <c r="F786" s="21"/>
      <c r="J786" s="21"/>
      <c r="K786" s="22"/>
    </row>
    <row r="787" spans="3:11" x14ac:dyDescent="0.25">
      <c r="C787" s="21"/>
      <c r="F787" s="21"/>
      <c r="J787" s="21"/>
      <c r="K787" s="22"/>
    </row>
    <row r="788" spans="3:11" x14ac:dyDescent="0.25">
      <c r="C788" s="21"/>
      <c r="F788" s="21"/>
      <c r="J788" s="21"/>
      <c r="K788" s="22"/>
    </row>
    <row r="789" spans="3:11" x14ac:dyDescent="0.25">
      <c r="C789" s="21"/>
      <c r="F789" s="21"/>
      <c r="J789" s="21"/>
      <c r="K789" s="22"/>
    </row>
    <row r="790" spans="3:11" x14ac:dyDescent="0.25">
      <c r="C790" s="21"/>
      <c r="F790" s="21"/>
      <c r="J790" s="21"/>
      <c r="K790" s="22"/>
    </row>
    <row r="791" spans="3:11" x14ac:dyDescent="0.25">
      <c r="C791" s="21"/>
      <c r="F791" s="21"/>
      <c r="J791" s="21"/>
      <c r="K791" s="22"/>
    </row>
    <row r="792" spans="3:11" x14ac:dyDescent="0.25">
      <c r="C792" s="21"/>
      <c r="F792" s="21"/>
      <c r="J792" s="21"/>
      <c r="K792" s="22"/>
    </row>
    <row r="793" spans="3:11" x14ac:dyDescent="0.25">
      <c r="C793" s="21"/>
      <c r="F793" s="21"/>
      <c r="J793" s="21"/>
      <c r="K793" s="22"/>
    </row>
    <row r="794" spans="3:11" x14ac:dyDescent="0.25">
      <c r="C794" s="21"/>
      <c r="F794" s="21"/>
      <c r="J794" s="21"/>
      <c r="K794" s="22"/>
    </row>
    <row r="795" spans="3:11" x14ac:dyDescent="0.25">
      <c r="C795" s="21"/>
      <c r="F795" s="21"/>
      <c r="J795" s="21"/>
      <c r="K795" s="22"/>
    </row>
    <row r="796" spans="3:11" x14ac:dyDescent="0.25">
      <c r="C796" s="21"/>
      <c r="F796" s="21"/>
      <c r="J796" s="21"/>
      <c r="K796" s="22"/>
    </row>
    <row r="797" spans="3:11" x14ac:dyDescent="0.25">
      <c r="C797" s="21"/>
      <c r="F797" s="21"/>
      <c r="J797" s="21"/>
      <c r="K797" s="22"/>
    </row>
    <row r="798" spans="3:11" x14ac:dyDescent="0.25">
      <c r="C798" s="21"/>
      <c r="F798" s="21"/>
      <c r="J798" s="21"/>
      <c r="K798" s="22"/>
    </row>
    <row r="799" spans="3:11" x14ac:dyDescent="0.25">
      <c r="C799" s="21"/>
      <c r="F799" s="21"/>
      <c r="J799" s="21"/>
      <c r="K799" s="22"/>
    </row>
    <row r="800" spans="3:11" x14ac:dyDescent="0.25">
      <c r="C800" s="21"/>
      <c r="F800" s="21"/>
      <c r="J800" s="21"/>
      <c r="K800" s="22"/>
    </row>
    <row r="801" spans="3:11" x14ac:dyDescent="0.25">
      <c r="C801" s="21"/>
      <c r="F801" s="21"/>
      <c r="J801" s="21"/>
      <c r="K801" s="22"/>
    </row>
    <row r="802" spans="3:11" x14ac:dyDescent="0.25">
      <c r="C802" s="21"/>
      <c r="F802" s="21"/>
      <c r="J802" s="21"/>
      <c r="K802" s="22"/>
    </row>
    <row r="803" spans="3:11" x14ac:dyDescent="0.25">
      <c r="C803" s="21"/>
      <c r="F803" s="21"/>
      <c r="J803" s="21"/>
      <c r="K803" s="22"/>
    </row>
    <row r="804" spans="3:11" x14ac:dyDescent="0.25">
      <c r="C804" s="21"/>
      <c r="F804" s="21"/>
      <c r="J804" s="21"/>
      <c r="K804" s="22"/>
    </row>
    <row r="805" spans="3:11" x14ac:dyDescent="0.25">
      <c r="C805" s="21"/>
      <c r="F805" s="21"/>
      <c r="J805" s="21"/>
      <c r="K805" s="22"/>
    </row>
    <row r="806" spans="3:11" x14ac:dyDescent="0.25">
      <c r="C806" s="21"/>
      <c r="F806" s="21"/>
      <c r="J806" s="21"/>
      <c r="K806" s="22"/>
    </row>
    <row r="807" spans="3:11" x14ac:dyDescent="0.25">
      <c r="C807" s="21"/>
      <c r="F807" s="21"/>
      <c r="J807" s="21"/>
      <c r="K807" s="22"/>
    </row>
    <row r="808" spans="3:11" x14ac:dyDescent="0.25">
      <c r="C808" s="21"/>
      <c r="F808" s="21"/>
      <c r="J808" s="21"/>
      <c r="K808" s="22"/>
    </row>
    <row r="809" spans="3:11" x14ac:dyDescent="0.25">
      <c r="C809" s="21"/>
      <c r="F809" s="21"/>
      <c r="J809" s="21"/>
      <c r="K809" s="22"/>
    </row>
    <row r="810" spans="3:11" x14ac:dyDescent="0.25">
      <c r="C810" s="21"/>
      <c r="F810" s="21"/>
      <c r="J810" s="21"/>
      <c r="K810" s="22"/>
    </row>
    <row r="811" spans="3:11" x14ac:dyDescent="0.25">
      <c r="C811" s="21"/>
      <c r="F811" s="21"/>
      <c r="J811" s="21"/>
      <c r="K811" s="22"/>
    </row>
    <row r="812" spans="3:11" x14ac:dyDescent="0.25">
      <c r="C812" s="21"/>
      <c r="F812" s="21"/>
      <c r="J812" s="21"/>
      <c r="K812" s="22"/>
    </row>
    <row r="813" spans="3:11" x14ac:dyDescent="0.25">
      <c r="C813" s="21"/>
      <c r="F813" s="21"/>
      <c r="J813" s="21"/>
      <c r="K813" s="22"/>
    </row>
    <row r="814" spans="3:11" x14ac:dyDescent="0.25">
      <c r="C814" s="21"/>
      <c r="F814" s="21"/>
      <c r="J814" s="21"/>
      <c r="K814" s="22"/>
    </row>
    <row r="815" spans="3:11" x14ac:dyDescent="0.25">
      <c r="C815" s="21"/>
      <c r="F815" s="21"/>
      <c r="J815" s="21"/>
      <c r="K815" s="22"/>
    </row>
    <row r="816" spans="3:11" x14ac:dyDescent="0.25">
      <c r="C816" s="21"/>
      <c r="F816" s="21"/>
      <c r="J816" s="21"/>
      <c r="K816" s="22"/>
    </row>
    <row r="817" spans="3:11" x14ac:dyDescent="0.25">
      <c r="C817" s="21"/>
      <c r="F817" s="21"/>
      <c r="J817" s="21"/>
      <c r="K817" s="22"/>
    </row>
    <row r="818" spans="3:11" x14ac:dyDescent="0.25">
      <c r="C818" s="21"/>
      <c r="F818" s="21"/>
      <c r="J818" s="21"/>
      <c r="K818" s="22"/>
    </row>
    <row r="819" spans="3:11" x14ac:dyDescent="0.25">
      <c r="C819" s="21"/>
      <c r="F819" s="21"/>
      <c r="J819" s="21"/>
      <c r="K819" s="22"/>
    </row>
    <row r="820" spans="3:11" x14ac:dyDescent="0.25">
      <c r="C820" s="21"/>
      <c r="F820" s="21"/>
      <c r="J820" s="21"/>
      <c r="K820" s="22"/>
    </row>
    <row r="821" spans="3:11" x14ac:dyDescent="0.25">
      <c r="C821" s="21"/>
      <c r="F821" s="21"/>
      <c r="J821" s="21"/>
      <c r="K821" s="22"/>
    </row>
    <row r="822" spans="3:11" x14ac:dyDescent="0.25">
      <c r="C822" s="21"/>
      <c r="F822" s="21"/>
      <c r="J822" s="21"/>
      <c r="K822" s="22"/>
    </row>
    <row r="823" spans="3:11" x14ac:dyDescent="0.25">
      <c r="C823" s="21"/>
      <c r="F823" s="21"/>
      <c r="J823" s="21"/>
      <c r="K823" s="22"/>
    </row>
    <row r="824" spans="3:11" x14ac:dyDescent="0.25">
      <c r="C824" s="21"/>
      <c r="F824" s="21"/>
      <c r="J824" s="21"/>
      <c r="K824" s="22"/>
    </row>
    <row r="825" spans="3:11" x14ac:dyDescent="0.25">
      <c r="C825" s="21"/>
      <c r="F825" s="21"/>
      <c r="J825" s="21"/>
      <c r="K825" s="22"/>
    </row>
    <row r="826" spans="3:11" x14ac:dyDescent="0.25">
      <c r="C826" s="21"/>
      <c r="F826" s="21"/>
      <c r="J826" s="21"/>
      <c r="K826" s="22"/>
    </row>
    <row r="827" spans="3:11" x14ac:dyDescent="0.25">
      <c r="C827" s="21"/>
      <c r="F827" s="21"/>
      <c r="J827" s="21"/>
      <c r="K827" s="22"/>
    </row>
    <row r="828" spans="3:11" x14ac:dyDescent="0.25">
      <c r="C828" s="21"/>
      <c r="F828" s="21"/>
      <c r="J828" s="21"/>
      <c r="K828" s="22"/>
    </row>
    <row r="829" spans="3:11" x14ac:dyDescent="0.25">
      <c r="C829" s="21"/>
      <c r="F829" s="21"/>
      <c r="J829" s="21"/>
      <c r="K829" s="22"/>
    </row>
    <row r="830" spans="3:11" x14ac:dyDescent="0.25">
      <c r="C830" s="21"/>
      <c r="F830" s="21"/>
      <c r="J830" s="21"/>
      <c r="K830" s="22"/>
    </row>
    <row r="831" spans="3:11" x14ac:dyDescent="0.25">
      <c r="C831" s="21"/>
      <c r="F831" s="21"/>
      <c r="J831" s="21"/>
      <c r="K831" s="22"/>
    </row>
    <row r="832" spans="3:11" x14ac:dyDescent="0.25">
      <c r="C832" s="21"/>
      <c r="F832" s="21"/>
      <c r="J832" s="21"/>
      <c r="K832" s="22"/>
    </row>
    <row r="833" spans="3:11" x14ac:dyDescent="0.25">
      <c r="C833" s="21"/>
      <c r="F833" s="21"/>
      <c r="J833" s="21"/>
      <c r="K833" s="22"/>
    </row>
    <row r="834" spans="3:11" x14ac:dyDescent="0.25">
      <c r="C834" s="21"/>
      <c r="F834" s="21"/>
      <c r="J834" s="21"/>
      <c r="K834" s="22"/>
    </row>
    <row r="835" spans="3:11" x14ac:dyDescent="0.25">
      <c r="C835" s="21"/>
      <c r="F835" s="21"/>
      <c r="J835" s="21"/>
      <c r="K835" s="22"/>
    </row>
    <row r="836" spans="3:11" x14ac:dyDescent="0.25">
      <c r="C836" s="21"/>
      <c r="F836" s="21"/>
      <c r="J836" s="21"/>
      <c r="K836" s="22"/>
    </row>
    <row r="837" spans="3:11" x14ac:dyDescent="0.25">
      <c r="C837" s="21"/>
      <c r="F837" s="21"/>
      <c r="J837" s="21"/>
      <c r="K837" s="22"/>
    </row>
    <row r="838" spans="3:11" x14ac:dyDescent="0.25">
      <c r="C838" s="21"/>
      <c r="F838" s="21"/>
      <c r="J838" s="21"/>
      <c r="K838" s="22"/>
    </row>
    <row r="839" spans="3:11" x14ac:dyDescent="0.25">
      <c r="C839" s="21"/>
      <c r="F839" s="21"/>
      <c r="J839" s="21"/>
      <c r="K839" s="22"/>
    </row>
    <row r="840" spans="3:11" x14ac:dyDescent="0.25">
      <c r="C840" s="21"/>
      <c r="F840" s="21"/>
      <c r="J840" s="21"/>
      <c r="K840" s="22"/>
    </row>
    <row r="841" spans="3:11" x14ac:dyDescent="0.25">
      <c r="C841" s="21"/>
      <c r="F841" s="21"/>
      <c r="J841" s="21"/>
      <c r="K841" s="22"/>
    </row>
    <row r="842" spans="3:11" x14ac:dyDescent="0.25">
      <c r="C842" s="21"/>
      <c r="F842" s="21"/>
      <c r="J842" s="21"/>
      <c r="K842" s="22"/>
    </row>
    <row r="843" spans="3:11" x14ac:dyDescent="0.25">
      <c r="C843" s="21"/>
      <c r="F843" s="21"/>
      <c r="J843" s="21"/>
      <c r="K843" s="22"/>
    </row>
    <row r="844" spans="3:11" x14ac:dyDescent="0.25">
      <c r="C844" s="21"/>
      <c r="F844" s="21"/>
      <c r="J844" s="21"/>
      <c r="K844" s="22"/>
    </row>
    <row r="845" spans="3:11" x14ac:dyDescent="0.25">
      <c r="C845" s="21"/>
      <c r="F845" s="21"/>
      <c r="J845" s="21"/>
      <c r="K845" s="22"/>
    </row>
    <row r="846" spans="3:11" x14ac:dyDescent="0.25">
      <c r="C846" s="21"/>
      <c r="F846" s="21"/>
      <c r="J846" s="21"/>
      <c r="K846" s="22"/>
    </row>
    <row r="847" spans="3:11" x14ac:dyDescent="0.25">
      <c r="C847" s="21"/>
      <c r="F847" s="21"/>
      <c r="J847" s="21"/>
      <c r="K847" s="22"/>
    </row>
    <row r="848" spans="3:11" x14ac:dyDescent="0.25">
      <c r="C848" s="21"/>
      <c r="F848" s="21"/>
      <c r="J848" s="21"/>
      <c r="K848" s="22"/>
    </row>
    <row r="849" spans="3:11" x14ac:dyDescent="0.25">
      <c r="C849" s="21"/>
      <c r="F849" s="21"/>
      <c r="J849" s="21"/>
      <c r="K849" s="22"/>
    </row>
    <row r="850" spans="3:11" x14ac:dyDescent="0.25">
      <c r="C850" s="21"/>
      <c r="F850" s="21"/>
      <c r="J850" s="21"/>
      <c r="K850" s="22"/>
    </row>
    <row r="851" spans="3:11" x14ac:dyDescent="0.25">
      <c r="C851" s="21"/>
      <c r="F851" s="21"/>
      <c r="J851" s="21"/>
      <c r="K851" s="22"/>
    </row>
    <row r="852" spans="3:11" x14ac:dyDescent="0.25">
      <c r="C852" s="21"/>
      <c r="F852" s="21"/>
      <c r="J852" s="21"/>
      <c r="K852" s="22"/>
    </row>
    <row r="853" spans="3:11" x14ac:dyDescent="0.25">
      <c r="C853" s="21"/>
      <c r="F853" s="21"/>
      <c r="J853" s="21"/>
      <c r="K853" s="22"/>
    </row>
    <row r="854" spans="3:11" x14ac:dyDescent="0.25">
      <c r="C854" s="21"/>
      <c r="F854" s="21"/>
      <c r="J854" s="21"/>
      <c r="K854" s="22"/>
    </row>
    <row r="855" spans="3:11" x14ac:dyDescent="0.25">
      <c r="C855" s="21"/>
      <c r="F855" s="21"/>
      <c r="J855" s="21"/>
      <c r="K855" s="22"/>
    </row>
    <row r="856" spans="3:11" x14ac:dyDescent="0.25">
      <c r="C856" s="21"/>
      <c r="F856" s="21"/>
      <c r="J856" s="21"/>
      <c r="K856" s="22"/>
    </row>
    <row r="857" spans="3:11" x14ac:dyDescent="0.25">
      <c r="C857" s="21"/>
      <c r="F857" s="21"/>
      <c r="J857" s="21"/>
      <c r="K857" s="22"/>
    </row>
    <row r="858" spans="3:11" x14ac:dyDescent="0.25">
      <c r="C858" s="21"/>
      <c r="F858" s="21"/>
      <c r="J858" s="21"/>
      <c r="K858" s="22"/>
    </row>
    <row r="859" spans="3:11" x14ac:dyDescent="0.25">
      <c r="C859" s="21"/>
      <c r="F859" s="21"/>
      <c r="J859" s="21"/>
      <c r="K859" s="22"/>
    </row>
    <row r="860" spans="3:11" x14ac:dyDescent="0.25">
      <c r="C860" s="21"/>
      <c r="F860" s="21"/>
      <c r="J860" s="21"/>
      <c r="K860" s="22"/>
    </row>
    <row r="861" spans="3:11" x14ac:dyDescent="0.25">
      <c r="C861" s="21"/>
      <c r="F861" s="21"/>
      <c r="J861" s="21"/>
      <c r="K861" s="22"/>
    </row>
    <row r="862" spans="3:11" x14ac:dyDescent="0.25">
      <c r="C862" s="21"/>
      <c r="F862" s="21"/>
      <c r="J862" s="21"/>
      <c r="K862" s="22"/>
    </row>
    <row r="863" spans="3:11" x14ac:dyDescent="0.25">
      <c r="C863" s="21"/>
      <c r="F863" s="21"/>
      <c r="J863" s="21"/>
      <c r="K863" s="22"/>
    </row>
    <row r="864" spans="3:11" x14ac:dyDescent="0.25">
      <c r="C864" s="21"/>
      <c r="F864" s="21"/>
      <c r="J864" s="21"/>
      <c r="K864" s="22"/>
    </row>
    <row r="865" spans="3:11" x14ac:dyDescent="0.25">
      <c r="C865" s="21"/>
      <c r="F865" s="21"/>
      <c r="J865" s="21"/>
      <c r="K865" s="22"/>
    </row>
    <row r="866" spans="3:11" x14ac:dyDescent="0.25">
      <c r="C866" s="21"/>
      <c r="F866" s="21"/>
      <c r="J866" s="21"/>
      <c r="K866" s="22"/>
    </row>
    <row r="867" spans="3:11" x14ac:dyDescent="0.25">
      <c r="C867" s="21"/>
      <c r="F867" s="21"/>
      <c r="J867" s="21"/>
      <c r="K867" s="22"/>
    </row>
    <row r="868" spans="3:11" x14ac:dyDescent="0.25">
      <c r="C868" s="21"/>
      <c r="F868" s="21"/>
      <c r="J868" s="21"/>
      <c r="K868" s="22"/>
    </row>
    <row r="869" spans="3:11" x14ac:dyDescent="0.25">
      <c r="C869" s="21"/>
      <c r="F869" s="21"/>
      <c r="J869" s="21"/>
      <c r="K869" s="22"/>
    </row>
    <row r="870" spans="3:11" x14ac:dyDescent="0.25">
      <c r="C870" s="21"/>
      <c r="F870" s="21"/>
      <c r="J870" s="21"/>
      <c r="K870" s="22"/>
    </row>
    <row r="871" spans="3:11" x14ac:dyDescent="0.25">
      <c r="C871" s="21"/>
      <c r="F871" s="21"/>
      <c r="J871" s="21"/>
      <c r="K871" s="22"/>
    </row>
    <row r="872" spans="3:11" x14ac:dyDescent="0.25">
      <c r="C872" s="21"/>
      <c r="F872" s="21"/>
      <c r="J872" s="21"/>
      <c r="K872" s="22"/>
    </row>
    <row r="873" spans="3:11" x14ac:dyDescent="0.25">
      <c r="C873" s="21"/>
      <c r="F873" s="21"/>
      <c r="J873" s="21"/>
      <c r="K873" s="22"/>
    </row>
    <row r="874" spans="3:11" x14ac:dyDescent="0.25">
      <c r="C874" s="21"/>
      <c r="F874" s="21"/>
      <c r="J874" s="21"/>
      <c r="K874" s="22"/>
    </row>
    <row r="875" spans="3:11" x14ac:dyDescent="0.25">
      <c r="C875" s="21"/>
      <c r="F875" s="21"/>
      <c r="J875" s="21"/>
      <c r="K875" s="22"/>
    </row>
    <row r="876" spans="3:11" x14ac:dyDescent="0.25">
      <c r="C876" s="21"/>
      <c r="F876" s="21"/>
      <c r="J876" s="21"/>
      <c r="K876" s="22"/>
    </row>
    <row r="877" spans="3:11" x14ac:dyDescent="0.25">
      <c r="C877" s="21"/>
      <c r="F877" s="21"/>
      <c r="J877" s="21"/>
      <c r="K877" s="22"/>
    </row>
    <row r="878" spans="3:11" x14ac:dyDescent="0.25">
      <c r="C878" s="21"/>
      <c r="F878" s="21"/>
      <c r="J878" s="21"/>
      <c r="K878" s="22"/>
    </row>
    <row r="879" spans="3:11" x14ac:dyDescent="0.25">
      <c r="C879" s="21"/>
      <c r="F879" s="21"/>
      <c r="J879" s="21"/>
      <c r="K879" s="22"/>
    </row>
    <row r="880" spans="3:11" x14ac:dyDescent="0.25">
      <c r="C880" s="21"/>
      <c r="F880" s="21"/>
      <c r="J880" s="21"/>
      <c r="K880" s="22"/>
    </row>
    <row r="881" spans="3:11" x14ac:dyDescent="0.25">
      <c r="C881" s="21"/>
      <c r="F881" s="21"/>
      <c r="J881" s="21"/>
      <c r="K881" s="22"/>
    </row>
    <row r="882" spans="3:11" x14ac:dyDescent="0.25">
      <c r="C882" s="21"/>
      <c r="F882" s="21"/>
      <c r="J882" s="21"/>
      <c r="K882" s="22"/>
    </row>
    <row r="883" spans="3:11" x14ac:dyDescent="0.25">
      <c r="C883" s="21"/>
      <c r="F883" s="21"/>
      <c r="J883" s="21"/>
      <c r="K883" s="22"/>
    </row>
    <row r="884" spans="3:11" x14ac:dyDescent="0.25">
      <c r="C884" s="21"/>
      <c r="F884" s="21"/>
      <c r="J884" s="21"/>
      <c r="K884" s="22"/>
    </row>
    <row r="885" spans="3:11" x14ac:dyDescent="0.25">
      <c r="C885" s="21"/>
      <c r="F885" s="21"/>
      <c r="J885" s="21"/>
      <c r="K885" s="22"/>
    </row>
    <row r="886" spans="3:11" x14ac:dyDescent="0.25">
      <c r="C886" s="21"/>
      <c r="F886" s="21"/>
      <c r="J886" s="21"/>
      <c r="K886" s="22"/>
    </row>
    <row r="887" spans="3:11" x14ac:dyDescent="0.25">
      <c r="C887" s="21"/>
      <c r="F887" s="21"/>
      <c r="J887" s="21"/>
      <c r="K887" s="22"/>
    </row>
    <row r="888" spans="3:11" x14ac:dyDescent="0.25">
      <c r="C888" s="21"/>
      <c r="F888" s="21"/>
      <c r="J888" s="21"/>
      <c r="K888" s="22"/>
    </row>
    <row r="889" spans="3:11" x14ac:dyDescent="0.25">
      <c r="C889" s="21"/>
      <c r="F889" s="21"/>
      <c r="J889" s="21"/>
      <c r="K889" s="22"/>
    </row>
    <row r="890" spans="3:11" x14ac:dyDescent="0.25">
      <c r="C890" s="21"/>
      <c r="F890" s="21"/>
      <c r="J890" s="21"/>
      <c r="K890" s="22"/>
    </row>
    <row r="891" spans="3:11" x14ac:dyDescent="0.25">
      <c r="C891" s="21"/>
      <c r="F891" s="21"/>
      <c r="J891" s="21"/>
      <c r="K891" s="22"/>
    </row>
    <row r="892" spans="3:11" x14ac:dyDescent="0.25">
      <c r="C892" s="21"/>
      <c r="F892" s="21"/>
      <c r="J892" s="21"/>
      <c r="K892" s="22"/>
    </row>
    <row r="893" spans="3:11" x14ac:dyDescent="0.25">
      <c r="C893" s="21"/>
      <c r="F893" s="21"/>
      <c r="J893" s="21"/>
      <c r="K893" s="22"/>
    </row>
    <row r="894" spans="3:11" x14ac:dyDescent="0.25">
      <c r="C894" s="21"/>
      <c r="F894" s="21"/>
      <c r="J894" s="21"/>
      <c r="K894" s="22"/>
    </row>
    <row r="895" spans="3:11" x14ac:dyDescent="0.25">
      <c r="C895" s="21"/>
      <c r="F895" s="21"/>
      <c r="J895" s="21"/>
      <c r="K895" s="22"/>
    </row>
    <row r="896" spans="3:11" x14ac:dyDescent="0.25">
      <c r="C896" s="21"/>
      <c r="F896" s="21"/>
      <c r="J896" s="21"/>
      <c r="K896" s="22"/>
    </row>
    <row r="897" spans="3:11" x14ac:dyDescent="0.25">
      <c r="C897" s="21"/>
      <c r="F897" s="21"/>
      <c r="J897" s="21"/>
      <c r="K897" s="22"/>
    </row>
    <row r="898" spans="3:11" x14ac:dyDescent="0.25">
      <c r="C898" s="21"/>
      <c r="F898" s="21"/>
      <c r="J898" s="21"/>
      <c r="K898" s="22"/>
    </row>
    <row r="899" spans="3:11" x14ac:dyDescent="0.25">
      <c r="C899" s="21"/>
      <c r="F899" s="21"/>
      <c r="J899" s="21"/>
      <c r="K899" s="22"/>
    </row>
    <row r="900" spans="3:11" x14ac:dyDescent="0.25">
      <c r="C900" s="21"/>
      <c r="F900" s="21"/>
      <c r="J900" s="21"/>
      <c r="K900" s="22"/>
    </row>
    <row r="901" spans="3:11" x14ac:dyDescent="0.25">
      <c r="C901" s="21"/>
      <c r="F901" s="21"/>
      <c r="J901" s="21"/>
      <c r="K901" s="22"/>
    </row>
    <row r="902" spans="3:11" x14ac:dyDescent="0.25">
      <c r="C902" s="21"/>
      <c r="F902" s="21"/>
      <c r="J902" s="21"/>
      <c r="K902" s="22"/>
    </row>
    <row r="903" spans="3:11" x14ac:dyDescent="0.25">
      <c r="C903" s="21"/>
      <c r="F903" s="21"/>
      <c r="J903" s="21"/>
      <c r="K903" s="22"/>
    </row>
    <row r="904" spans="3:11" x14ac:dyDescent="0.25">
      <c r="C904" s="21"/>
      <c r="F904" s="21"/>
      <c r="J904" s="21"/>
      <c r="K904" s="22"/>
    </row>
    <row r="905" spans="3:11" x14ac:dyDescent="0.25">
      <c r="C905" s="21"/>
      <c r="F905" s="21"/>
      <c r="J905" s="21"/>
      <c r="K905" s="22"/>
    </row>
    <row r="906" spans="3:11" x14ac:dyDescent="0.25">
      <c r="C906" s="21"/>
      <c r="F906" s="21"/>
      <c r="J906" s="21"/>
      <c r="K906" s="22"/>
    </row>
    <row r="907" spans="3:11" x14ac:dyDescent="0.25">
      <c r="C907" s="21"/>
      <c r="F907" s="21"/>
      <c r="J907" s="21"/>
      <c r="K907" s="22"/>
    </row>
    <row r="908" spans="3:11" x14ac:dyDescent="0.25">
      <c r="C908" s="21"/>
      <c r="F908" s="21"/>
      <c r="J908" s="21"/>
      <c r="K908" s="22"/>
    </row>
    <row r="909" spans="3:11" x14ac:dyDescent="0.25">
      <c r="C909" s="21"/>
      <c r="F909" s="21"/>
      <c r="J909" s="21"/>
      <c r="K909" s="22"/>
    </row>
    <row r="910" spans="3:11" x14ac:dyDescent="0.25">
      <c r="C910" s="21"/>
      <c r="F910" s="21"/>
      <c r="J910" s="21"/>
      <c r="K910" s="22"/>
    </row>
    <row r="911" spans="3:11" x14ac:dyDescent="0.25">
      <c r="C911" s="21"/>
      <c r="F911" s="21"/>
      <c r="J911" s="21"/>
      <c r="K911" s="22"/>
    </row>
    <row r="912" spans="3:11" x14ac:dyDescent="0.25">
      <c r="C912" s="21"/>
      <c r="F912" s="21"/>
      <c r="J912" s="21"/>
      <c r="K912" s="22"/>
    </row>
    <row r="913" spans="3:11" x14ac:dyDescent="0.25">
      <c r="C913" s="21"/>
      <c r="F913" s="21"/>
      <c r="J913" s="21"/>
      <c r="K913" s="22"/>
    </row>
    <row r="914" spans="3:11" x14ac:dyDescent="0.25">
      <c r="C914" s="21"/>
      <c r="F914" s="21"/>
      <c r="J914" s="21"/>
      <c r="K914" s="22"/>
    </row>
    <row r="915" spans="3:11" x14ac:dyDescent="0.25">
      <c r="C915" s="21"/>
      <c r="F915" s="21"/>
      <c r="J915" s="21"/>
      <c r="K915" s="22"/>
    </row>
    <row r="916" spans="3:11" x14ac:dyDescent="0.25">
      <c r="C916" s="21"/>
      <c r="F916" s="21"/>
      <c r="J916" s="21"/>
      <c r="K916" s="22"/>
    </row>
    <row r="917" spans="3:11" x14ac:dyDescent="0.25">
      <c r="C917" s="21"/>
      <c r="F917" s="21"/>
      <c r="J917" s="21"/>
      <c r="K917" s="22"/>
    </row>
    <row r="918" spans="3:11" x14ac:dyDescent="0.25">
      <c r="C918" s="21"/>
      <c r="F918" s="21"/>
      <c r="J918" s="21"/>
      <c r="K918" s="22"/>
    </row>
    <row r="919" spans="3:11" x14ac:dyDescent="0.25">
      <c r="C919" s="21"/>
      <c r="F919" s="21"/>
      <c r="J919" s="21"/>
      <c r="K919" s="22"/>
    </row>
    <row r="920" spans="3:11" x14ac:dyDescent="0.25">
      <c r="C920" s="21"/>
      <c r="F920" s="21"/>
      <c r="J920" s="21"/>
      <c r="K920" s="22"/>
    </row>
    <row r="921" spans="3:11" x14ac:dyDescent="0.25">
      <c r="C921" s="21"/>
      <c r="F921" s="21"/>
      <c r="J921" s="21"/>
      <c r="K921" s="22"/>
    </row>
    <row r="922" spans="3:11" x14ac:dyDescent="0.25">
      <c r="C922" s="21"/>
      <c r="F922" s="21"/>
      <c r="J922" s="21"/>
      <c r="K922" s="22"/>
    </row>
    <row r="923" spans="3:11" x14ac:dyDescent="0.25">
      <c r="C923" s="21"/>
      <c r="F923" s="21"/>
      <c r="J923" s="21"/>
      <c r="K923" s="22"/>
    </row>
    <row r="924" spans="3:11" x14ac:dyDescent="0.25">
      <c r="C924" s="21"/>
      <c r="F924" s="21"/>
      <c r="J924" s="21"/>
      <c r="K924" s="22"/>
    </row>
    <row r="925" spans="3:11" x14ac:dyDescent="0.25">
      <c r="C925" s="21"/>
      <c r="F925" s="21"/>
      <c r="J925" s="21"/>
      <c r="K925" s="22"/>
    </row>
    <row r="926" spans="3:11" x14ac:dyDescent="0.25">
      <c r="C926" s="21"/>
      <c r="F926" s="21"/>
      <c r="J926" s="21"/>
      <c r="K926" s="22"/>
    </row>
    <row r="927" spans="3:11" x14ac:dyDescent="0.25">
      <c r="C927" s="21"/>
      <c r="F927" s="21"/>
      <c r="J927" s="21"/>
      <c r="K927" s="22"/>
    </row>
    <row r="928" spans="3:11" x14ac:dyDescent="0.25">
      <c r="C928" s="21"/>
      <c r="F928" s="21"/>
      <c r="J928" s="21"/>
      <c r="K928" s="22"/>
    </row>
    <row r="929" spans="3:11" x14ac:dyDescent="0.25">
      <c r="C929" s="21"/>
      <c r="F929" s="21"/>
      <c r="J929" s="21"/>
      <c r="K929" s="22"/>
    </row>
    <row r="930" spans="3:11" x14ac:dyDescent="0.25">
      <c r="C930" s="21"/>
      <c r="F930" s="21"/>
      <c r="J930" s="21"/>
      <c r="K930" s="22"/>
    </row>
    <row r="931" spans="3:11" x14ac:dyDescent="0.25">
      <c r="C931" s="21"/>
      <c r="F931" s="21"/>
      <c r="J931" s="21"/>
      <c r="K931" s="22"/>
    </row>
    <row r="932" spans="3:11" x14ac:dyDescent="0.25">
      <c r="C932" s="21"/>
      <c r="F932" s="21"/>
      <c r="J932" s="21"/>
      <c r="K932" s="22"/>
    </row>
    <row r="933" spans="3:11" x14ac:dyDescent="0.25">
      <c r="C933" s="21"/>
      <c r="F933" s="21"/>
      <c r="J933" s="21"/>
      <c r="K933" s="22"/>
    </row>
    <row r="934" spans="3:11" x14ac:dyDescent="0.25">
      <c r="C934" s="21"/>
      <c r="F934" s="21"/>
      <c r="J934" s="21"/>
      <c r="K934" s="22"/>
    </row>
    <row r="935" spans="3:11" x14ac:dyDescent="0.25">
      <c r="C935" s="21"/>
      <c r="F935" s="21"/>
      <c r="J935" s="21"/>
      <c r="K935" s="22"/>
    </row>
    <row r="936" spans="3:11" x14ac:dyDescent="0.25">
      <c r="C936" s="21"/>
      <c r="F936" s="21"/>
      <c r="J936" s="21"/>
      <c r="K936" s="22"/>
    </row>
    <row r="937" spans="3:11" x14ac:dyDescent="0.25">
      <c r="C937" s="21"/>
      <c r="F937" s="21"/>
      <c r="J937" s="21"/>
      <c r="K937" s="22"/>
    </row>
    <row r="938" spans="3:11" x14ac:dyDescent="0.25">
      <c r="C938" s="21"/>
      <c r="F938" s="21"/>
      <c r="J938" s="21"/>
      <c r="K938" s="22"/>
    </row>
    <row r="939" spans="3:11" x14ac:dyDescent="0.25">
      <c r="C939" s="21"/>
      <c r="F939" s="21"/>
      <c r="J939" s="21"/>
      <c r="K939" s="22"/>
    </row>
    <row r="940" spans="3:11" x14ac:dyDescent="0.25">
      <c r="C940" s="21"/>
      <c r="F940" s="21"/>
      <c r="J940" s="21"/>
      <c r="K940" s="22"/>
    </row>
    <row r="941" spans="3:11" x14ac:dyDescent="0.25">
      <c r="C941" s="21"/>
      <c r="F941" s="21"/>
      <c r="J941" s="21"/>
      <c r="K941" s="22"/>
    </row>
    <row r="942" spans="3:11" x14ac:dyDescent="0.25">
      <c r="C942" s="21"/>
      <c r="F942" s="21"/>
      <c r="J942" s="21"/>
      <c r="K942" s="22"/>
    </row>
    <row r="943" spans="3:11" x14ac:dyDescent="0.25">
      <c r="C943" s="21"/>
      <c r="F943" s="21"/>
      <c r="J943" s="21"/>
      <c r="K943" s="22"/>
    </row>
    <row r="944" spans="3:11" x14ac:dyDescent="0.25">
      <c r="C944" s="21"/>
      <c r="F944" s="21"/>
      <c r="J944" s="21"/>
      <c r="K944" s="22"/>
    </row>
    <row r="945" spans="3:11" x14ac:dyDescent="0.25">
      <c r="C945" s="21"/>
      <c r="F945" s="21"/>
      <c r="J945" s="21"/>
      <c r="K945" s="22"/>
    </row>
    <row r="946" spans="3:11" x14ac:dyDescent="0.25">
      <c r="C946" s="21"/>
      <c r="F946" s="21"/>
      <c r="J946" s="21"/>
      <c r="K946" s="22"/>
    </row>
    <row r="947" spans="3:11" x14ac:dyDescent="0.25">
      <c r="C947" s="21"/>
      <c r="F947" s="21"/>
      <c r="J947" s="21"/>
      <c r="K947" s="22"/>
    </row>
    <row r="948" spans="3:11" x14ac:dyDescent="0.25">
      <c r="C948" s="21"/>
      <c r="F948" s="21"/>
      <c r="J948" s="21"/>
      <c r="K948" s="22"/>
    </row>
    <row r="949" spans="3:11" x14ac:dyDescent="0.25">
      <c r="C949" s="21"/>
      <c r="F949" s="21"/>
      <c r="J949" s="21"/>
      <c r="K949" s="22"/>
    </row>
    <row r="950" spans="3:11" x14ac:dyDescent="0.25">
      <c r="C950" s="21"/>
      <c r="F950" s="21"/>
      <c r="J950" s="21"/>
      <c r="K950" s="22"/>
    </row>
    <row r="951" spans="3:11" x14ac:dyDescent="0.25">
      <c r="C951" s="21"/>
      <c r="F951" s="21"/>
      <c r="J951" s="21"/>
      <c r="K951" s="22"/>
    </row>
    <row r="952" spans="3:11" x14ac:dyDescent="0.25">
      <c r="C952" s="21"/>
      <c r="F952" s="21"/>
      <c r="J952" s="21"/>
      <c r="K952" s="22"/>
    </row>
    <row r="953" spans="3:11" x14ac:dyDescent="0.25">
      <c r="C953" s="21"/>
      <c r="F953" s="21"/>
      <c r="J953" s="21"/>
      <c r="K953" s="22"/>
    </row>
    <row r="954" spans="3:11" x14ac:dyDescent="0.25">
      <c r="C954" s="21"/>
      <c r="F954" s="21"/>
      <c r="J954" s="21"/>
      <c r="K954" s="22"/>
    </row>
    <row r="955" spans="3:11" x14ac:dyDescent="0.25">
      <c r="C955" s="21"/>
      <c r="F955" s="21"/>
      <c r="J955" s="21"/>
      <c r="K955" s="22"/>
    </row>
    <row r="956" spans="3:11" x14ac:dyDescent="0.25">
      <c r="C956" s="21"/>
      <c r="F956" s="21"/>
      <c r="J956" s="21"/>
      <c r="K956" s="22"/>
    </row>
    <row r="957" spans="3:11" x14ac:dyDescent="0.25">
      <c r="C957" s="21"/>
      <c r="F957" s="21"/>
      <c r="J957" s="21"/>
      <c r="K957" s="22"/>
    </row>
    <row r="958" spans="3:11" x14ac:dyDescent="0.25">
      <c r="C958" s="21"/>
      <c r="F958" s="21"/>
      <c r="J958" s="21"/>
      <c r="K958" s="22"/>
    </row>
    <row r="959" spans="3:11" x14ac:dyDescent="0.25">
      <c r="C959" s="21"/>
      <c r="F959" s="21"/>
      <c r="J959" s="21"/>
      <c r="K959" s="22"/>
    </row>
    <row r="960" spans="3:11" x14ac:dyDescent="0.25">
      <c r="C960" s="21"/>
      <c r="F960" s="21"/>
      <c r="J960" s="21"/>
      <c r="K960" s="22"/>
    </row>
    <row r="961" spans="3:11" x14ac:dyDescent="0.25">
      <c r="C961" s="21"/>
      <c r="F961" s="21"/>
      <c r="J961" s="21"/>
      <c r="K961" s="22"/>
    </row>
  </sheetData>
  <mergeCells count="1">
    <mergeCell ref="A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1046"/>
  <sheetViews>
    <sheetView workbookViewId="0">
      <selection activeCell="E8" sqref="E8"/>
    </sheetView>
  </sheetViews>
  <sheetFormatPr defaultRowHeight="15" x14ac:dyDescent="0.25"/>
  <cols>
    <col min="1" max="1" width="7.28515625" customWidth="1"/>
    <col min="2" max="2" width="10.85546875" customWidth="1"/>
    <col min="3" max="3" width="33.85546875" customWidth="1"/>
    <col min="4" max="4" width="30.28515625" customWidth="1"/>
    <col min="5" max="5" width="13" customWidth="1"/>
    <col min="6" max="6" width="8.42578125" customWidth="1"/>
    <col min="7" max="10" width="6.7109375" customWidth="1"/>
    <col min="11" max="11" width="9.85546875" customWidth="1"/>
    <col min="12" max="15" width="6.7109375" customWidth="1"/>
  </cols>
  <sheetData>
    <row r="1" spans="1:15" ht="61.5" x14ac:dyDescent="0.25">
      <c r="A1" s="43" t="s">
        <v>60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25">
      <c r="C3" s="21"/>
      <c r="F3" s="21"/>
      <c r="J3" s="21"/>
      <c r="K3" s="22"/>
    </row>
    <row r="4" spans="1:15" ht="37.5" x14ac:dyDescent="0.25">
      <c r="A4" s="23" t="s">
        <v>18</v>
      </c>
      <c r="B4" s="24" t="s">
        <v>19</v>
      </c>
      <c r="C4" s="23" t="s">
        <v>20</v>
      </c>
      <c r="D4" s="23" t="s">
        <v>21</v>
      </c>
      <c r="E4" s="23" t="s">
        <v>22</v>
      </c>
      <c r="F4" s="24" t="s">
        <v>23</v>
      </c>
      <c r="G4" s="23" t="s">
        <v>24</v>
      </c>
      <c r="H4" s="23" t="s">
        <v>25</v>
      </c>
      <c r="I4" s="23" t="s">
        <v>26</v>
      </c>
      <c r="J4" s="24" t="s">
        <v>27</v>
      </c>
      <c r="K4" s="25" t="s">
        <v>28</v>
      </c>
      <c r="L4" s="23" t="s">
        <v>29</v>
      </c>
      <c r="M4" s="23" t="s">
        <v>30</v>
      </c>
      <c r="N4" s="23" t="s">
        <v>31</v>
      </c>
      <c r="O4" s="23" t="s">
        <v>32</v>
      </c>
    </row>
    <row r="5" spans="1:15" ht="60" customHeight="1" x14ac:dyDescent="0.25">
      <c r="A5" s="15">
        <v>2016</v>
      </c>
      <c r="B5" s="15" t="s">
        <v>5</v>
      </c>
      <c r="C5" s="34" t="s">
        <v>16</v>
      </c>
      <c r="D5" s="35" t="s">
        <v>33</v>
      </c>
      <c r="E5" s="15">
        <v>22</v>
      </c>
      <c r="F5" s="28">
        <v>21</v>
      </c>
      <c r="G5" s="15">
        <v>7</v>
      </c>
      <c r="H5" s="15">
        <v>1</v>
      </c>
      <c r="I5" s="15">
        <v>2</v>
      </c>
      <c r="J5" s="29">
        <v>10</v>
      </c>
      <c r="K5" s="30">
        <v>0.47620000000000001</v>
      </c>
      <c r="L5" s="15">
        <v>4</v>
      </c>
      <c r="M5" s="15">
        <v>7</v>
      </c>
      <c r="N5" s="15">
        <v>0</v>
      </c>
      <c r="O5" s="15">
        <v>1</v>
      </c>
    </row>
    <row r="6" spans="1:15" ht="60" customHeight="1" x14ac:dyDescent="0.25">
      <c r="A6" s="15">
        <v>2016</v>
      </c>
      <c r="B6" s="15" t="s">
        <v>5</v>
      </c>
      <c r="C6" s="34" t="s">
        <v>16</v>
      </c>
      <c r="D6" s="35" t="s">
        <v>34</v>
      </c>
      <c r="E6" s="15">
        <v>29</v>
      </c>
      <c r="F6" s="28">
        <v>29</v>
      </c>
      <c r="G6" s="15">
        <v>5</v>
      </c>
      <c r="H6" s="15">
        <v>11</v>
      </c>
      <c r="I6" s="15">
        <v>9</v>
      </c>
      <c r="J6" s="29">
        <v>25</v>
      </c>
      <c r="K6" s="30">
        <v>0.86209999999999998</v>
      </c>
      <c r="L6" s="15">
        <v>4</v>
      </c>
      <c r="M6" s="15">
        <v>0</v>
      </c>
      <c r="N6" s="15">
        <v>0</v>
      </c>
      <c r="O6" s="15">
        <v>0</v>
      </c>
    </row>
    <row r="7" spans="1:15" ht="60" customHeight="1" x14ac:dyDescent="0.25">
      <c r="A7" s="15">
        <v>2016</v>
      </c>
      <c r="B7" s="15" t="s">
        <v>5</v>
      </c>
      <c r="C7" s="34" t="s">
        <v>16</v>
      </c>
      <c r="D7" s="35" t="s">
        <v>35</v>
      </c>
      <c r="E7" s="15">
        <v>15</v>
      </c>
      <c r="F7" s="28">
        <v>14</v>
      </c>
      <c r="G7" s="15">
        <v>0</v>
      </c>
      <c r="H7" s="15">
        <v>3</v>
      </c>
      <c r="I7" s="15">
        <v>5</v>
      </c>
      <c r="J7" s="29">
        <v>8</v>
      </c>
      <c r="K7" s="30">
        <v>0.57140000000000002</v>
      </c>
      <c r="L7" s="15">
        <v>4</v>
      </c>
      <c r="M7" s="15">
        <v>1</v>
      </c>
      <c r="N7" s="15">
        <v>0</v>
      </c>
      <c r="O7" s="15">
        <v>2</v>
      </c>
    </row>
    <row r="8" spans="1:15" ht="60" customHeight="1" x14ac:dyDescent="0.25">
      <c r="A8" s="15">
        <v>2016</v>
      </c>
      <c r="B8" s="15" t="s">
        <v>5</v>
      </c>
      <c r="C8" s="34" t="s">
        <v>16</v>
      </c>
      <c r="D8" s="35" t="s">
        <v>36</v>
      </c>
      <c r="E8" s="15">
        <v>28</v>
      </c>
      <c r="F8" s="28">
        <v>28</v>
      </c>
      <c r="G8" s="15">
        <v>5</v>
      </c>
      <c r="H8" s="15">
        <v>4</v>
      </c>
      <c r="I8" s="15">
        <v>9</v>
      </c>
      <c r="J8" s="29">
        <v>18</v>
      </c>
      <c r="K8" s="30">
        <v>0.64290000000000003</v>
      </c>
      <c r="L8" s="15">
        <v>10</v>
      </c>
      <c r="M8" s="15">
        <v>0</v>
      </c>
      <c r="N8" s="15">
        <v>0</v>
      </c>
      <c r="O8" s="15">
        <v>0</v>
      </c>
    </row>
    <row r="9" spans="1:15" ht="60" customHeight="1" x14ac:dyDescent="0.25">
      <c r="A9" s="15">
        <v>2016</v>
      </c>
      <c r="B9" s="15" t="s">
        <v>5</v>
      </c>
      <c r="C9" s="34" t="s">
        <v>16</v>
      </c>
      <c r="D9" s="35" t="s">
        <v>37</v>
      </c>
      <c r="E9" s="15">
        <v>25</v>
      </c>
      <c r="F9" s="28">
        <v>23</v>
      </c>
      <c r="G9" s="15">
        <v>3</v>
      </c>
      <c r="H9" s="15">
        <v>10</v>
      </c>
      <c r="I9" s="15">
        <v>9</v>
      </c>
      <c r="J9" s="29">
        <v>22</v>
      </c>
      <c r="K9" s="30">
        <v>0.95650000000000002</v>
      </c>
      <c r="L9" s="15">
        <v>1</v>
      </c>
      <c r="M9" s="15">
        <v>0</v>
      </c>
      <c r="N9" s="15">
        <v>0</v>
      </c>
      <c r="O9" s="15">
        <v>2</v>
      </c>
    </row>
    <row r="10" spans="1:15" ht="60" customHeight="1" x14ac:dyDescent="0.25">
      <c r="A10" s="15">
        <v>2016</v>
      </c>
      <c r="B10" s="15" t="s">
        <v>5</v>
      </c>
      <c r="C10" s="34" t="s">
        <v>16</v>
      </c>
      <c r="D10" s="35" t="s">
        <v>38</v>
      </c>
      <c r="E10" s="15">
        <v>77</v>
      </c>
      <c r="F10" s="28">
        <v>76</v>
      </c>
      <c r="G10" s="15">
        <v>40</v>
      </c>
      <c r="H10" s="15">
        <v>23</v>
      </c>
      <c r="I10" s="15">
        <v>11</v>
      </c>
      <c r="J10" s="29">
        <v>74</v>
      </c>
      <c r="K10" s="30">
        <v>0.97370000000000001</v>
      </c>
      <c r="L10" s="15">
        <v>2</v>
      </c>
      <c r="M10" s="15">
        <v>0</v>
      </c>
      <c r="N10" s="15">
        <v>0</v>
      </c>
      <c r="O10" s="15">
        <v>1</v>
      </c>
    </row>
    <row r="11" spans="1:15" ht="60" customHeight="1" x14ac:dyDescent="0.25">
      <c r="A11" s="15">
        <v>2016</v>
      </c>
      <c r="B11" s="15" t="s">
        <v>5</v>
      </c>
      <c r="C11" s="34" t="s">
        <v>16</v>
      </c>
      <c r="D11" s="35" t="s">
        <v>39</v>
      </c>
      <c r="E11" s="15">
        <v>30</v>
      </c>
      <c r="F11" s="28">
        <v>30</v>
      </c>
      <c r="G11" s="15">
        <v>2</v>
      </c>
      <c r="H11" s="15">
        <v>15</v>
      </c>
      <c r="I11" s="15">
        <v>6</v>
      </c>
      <c r="J11" s="29">
        <v>23</v>
      </c>
      <c r="K11" s="30">
        <v>0.76670000000000005</v>
      </c>
      <c r="L11" s="15">
        <v>5</v>
      </c>
      <c r="M11" s="15">
        <v>2</v>
      </c>
      <c r="N11" s="15">
        <v>0</v>
      </c>
      <c r="O11" s="15">
        <v>0</v>
      </c>
    </row>
    <row r="12" spans="1:15" ht="60" customHeight="1" x14ac:dyDescent="0.25">
      <c r="A12" s="15">
        <v>2016</v>
      </c>
      <c r="B12" s="15" t="s">
        <v>5</v>
      </c>
      <c r="C12" s="34" t="s">
        <v>16</v>
      </c>
      <c r="D12" s="35" t="s">
        <v>40</v>
      </c>
      <c r="E12" s="15">
        <v>40</v>
      </c>
      <c r="F12" s="28">
        <v>40</v>
      </c>
      <c r="G12" s="15">
        <v>1</v>
      </c>
      <c r="H12" s="15">
        <v>18</v>
      </c>
      <c r="I12" s="15">
        <v>16</v>
      </c>
      <c r="J12" s="29">
        <v>35</v>
      </c>
      <c r="K12" s="30">
        <v>0.875</v>
      </c>
      <c r="L12" s="15">
        <v>4</v>
      </c>
      <c r="M12" s="15">
        <v>0</v>
      </c>
      <c r="N12" s="15">
        <v>0</v>
      </c>
      <c r="O12" s="15">
        <v>1</v>
      </c>
    </row>
    <row r="13" spans="1:15" ht="60" customHeight="1" x14ac:dyDescent="0.25">
      <c r="A13" s="15">
        <v>2016</v>
      </c>
      <c r="B13" s="15" t="s">
        <v>5</v>
      </c>
      <c r="C13" s="34" t="s">
        <v>16</v>
      </c>
      <c r="D13" s="35" t="s">
        <v>41</v>
      </c>
      <c r="E13" s="15">
        <v>48</v>
      </c>
      <c r="F13" s="28">
        <v>47</v>
      </c>
      <c r="G13" s="15">
        <v>15</v>
      </c>
      <c r="H13" s="15">
        <v>13</v>
      </c>
      <c r="I13" s="15">
        <v>12</v>
      </c>
      <c r="J13" s="29">
        <v>40</v>
      </c>
      <c r="K13" s="30">
        <v>0.85109999999999997</v>
      </c>
      <c r="L13" s="15">
        <v>7</v>
      </c>
      <c r="M13" s="15">
        <v>0</v>
      </c>
      <c r="N13" s="15">
        <v>0</v>
      </c>
      <c r="O13" s="15">
        <v>1</v>
      </c>
    </row>
    <row r="14" spans="1:15" ht="60" customHeight="1" x14ac:dyDescent="0.25">
      <c r="A14" s="15">
        <v>2016</v>
      </c>
      <c r="B14" s="15" t="s">
        <v>5</v>
      </c>
      <c r="C14" s="34" t="s">
        <v>16</v>
      </c>
      <c r="D14" s="35" t="s">
        <v>42</v>
      </c>
      <c r="E14" s="15">
        <v>40</v>
      </c>
      <c r="F14" s="28">
        <v>38</v>
      </c>
      <c r="G14" s="15">
        <v>10</v>
      </c>
      <c r="H14" s="15">
        <v>17</v>
      </c>
      <c r="I14" s="15">
        <v>10</v>
      </c>
      <c r="J14" s="29">
        <v>37</v>
      </c>
      <c r="K14" s="30">
        <v>0.97370000000000001</v>
      </c>
      <c r="L14" s="15">
        <v>1</v>
      </c>
      <c r="M14" s="15">
        <v>0</v>
      </c>
      <c r="N14" s="15">
        <v>0</v>
      </c>
      <c r="O14" s="15">
        <v>2</v>
      </c>
    </row>
    <row r="15" spans="1:15" ht="60" customHeight="1" x14ac:dyDescent="0.25">
      <c r="A15" s="15">
        <v>2016</v>
      </c>
      <c r="B15" s="15" t="s">
        <v>5</v>
      </c>
      <c r="C15" s="34" t="s">
        <v>16</v>
      </c>
      <c r="D15" s="35" t="s">
        <v>43</v>
      </c>
      <c r="E15" s="15">
        <v>77</v>
      </c>
      <c r="F15" s="28">
        <v>76</v>
      </c>
      <c r="G15" s="15">
        <v>42</v>
      </c>
      <c r="H15" s="15">
        <v>15</v>
      </c>
      <c r="I15" s="15">
        <v>18</v>
      </c>
      <c r="J15" s="29">
        <v>75</v>
      </c>
      <c r="K15" s="30">
        <v>0.98680000000000001</v>
      </c>
      <c r="L15" s="15">
        <v>0</v>
      </c>
      <c r="M15" s="15">
        <v>1</v>
      </c>
      <c r="N15" s="15">
        <v>0</v>
      </c>
      <c r="O15" s="15">
        <v>1</v>
      </c>
    </row>
    <row r="16" spans="1:15" ht="60" customHeight="1" x14ac:dyDescent="0.25">
      <c r="A16" s="15">
        <v>2016</v>
      </c>
      <c r="B16" s="15" t="s">
        <v>5</v>
      </c>
      <c r="C16" s="34" t="s">
        <v>16</v>
      </c>
      <c r="D16" s="35" t="s">
        <v>44</v>
      </c>
      <c r="E16" s="15">
        <v>4</v>
      </c>
      <c r="F16" s="28">
        <v>4</v>
      </c>
      <c r="G16" s="15">
        <v>0</v>
      </c>
      <c r="H16" s="15">
        <v>0</v>
      </c>
      <c r="I16" s="15">
        <v>0</v>
      </c>
      <c r="J16" s="29">
        <v>0</v>
      </c>
      <c r="K16" s="30">
        <v>0</v>
      </c>
      <c r="L16" s="15">
        <v>0</v>
      </c>
      <c r="M16" s="15">
        <v>4</v>
      </c>
      <c r="N16" s="15">
        <v>0</v>
      </c>
      <c r="O16" s="15">
        <v>0</v>
      </c>
    </row>
    <row r="17" spans="1:15" ht="60" customHeight="1" x14ac:dyDescent="0.25">
      <c r="A17" s="15">
        <v>2016</v>
      </c>
      <c r="B17" s="15" t="s">
        <v>5</v>
      </c>
      <c r="C17" s="34" t="s">
        <v>16</v>
      </c>
      <c r="D17" s="35" t="s">
        <v>45</v>
      </c>
      <c r="E17" s="15">
        <v>15</v>
      </c>
      <c r="F17" s="28">
        <v>15</v>
      </c>
      <c r="G17" s="15">
        <v>13</v>
      </c>
      <c r="H17" s="15">
        <v>2</v>
      </c>
      <c r="I17" s="15">
        <v>0</v>
      </c>
      <c r="J17" s="29">
        <v>15</v>
      </c>
      <c r="K17" s="30">
        <v>1</v>
      </c>
      <c r="L17" s="15">
        <v>0</v>
      </c>
      <c r="M17" s="15">
        <v>0</v>
      </c>
      <c r="N17" s="15">
        <v>0</v>
      </c>
      <c r="O17" s="15">
        <v>0</v>
      </c>
    </row>
    <row r="18" spans="1:15" ht="60" customHeight="1" x14ac:dyDescent="0.25">
      <c r="A18" s="15">
        <v>2016</v>
      </c>
      <c r="B18" s="15" t="s">
        <v>5</v>
      </c>
      <c r="C18" s="34" t="s">
        <v>16</v>
      </c>
      <c r="D18" s="35" t="s">
        <v>46</v>
      </c>
      <c r="E18" s="15">
        <v>26</v>
      </c>
      <c r="F18" s="28">
        <v>26</v>
      </c>
      <c r="G18" s="15">
        <v>7</v>
      </c>
      <c r="H18" s="15">
        <v>9</v>
      </c>
      <c r="I18" s="15">
        <v>6</v>
      </c>
      <c r="J18" s="29">
        <v>22</v>
      </c>
      <c r="K18" s="30">
        <v>0.84619999999999995</v>
      </c>
      <c r="L18" s="15">
        <v>4</v>
      </c>
      <c r="M18" s="15">
        <v>0</v>
      </c>
      <c r="N18" s="15">
        <v>0</v>
      </c>
      <c r="O18" s="15">
        <v>0</v>
      </c>
    </row>
    <row r="19" spans="1:15" ht="60" customHeight="1" x14ac:dyDescent="0.25">
      <c r="A19" s="15">
        <v>2016</v>
      </c>
      <c r="B19" s="15" t="s">
        <v>5</v>
      </c>
      <c r="C19" s="34" t="s">
        <v>16</v>
      </c>
      <c r="D19" s="35" t="s">
        <v>47</v>
      </c>
      <c r="E19" s="15">
        <v>36</v>
      </c>
      <c r="F19" s="28">
        <v>35</v>
      </c>
      <c r="G19" s="15">
        <v>8</v>
      </c>
      <c r="H19" s="15">
        <v>8</v>
      </c>
      <c r="I19" s="15">
        <v>13</v>
      </c>
      <c r="J19" s="29">
        <v>29</v>
      </c>
      <c r="K19" s="30">
        <v>0.8286</v>
      </c>
      <c r="L19" s="15">
        <v>6</v>
      </c>
      <c r="M19" s="15">
        <v>0</v>
      </c>
      <c r="N19" s="15">
        <v>0</v>
      </c>
      <c r="O19" s="15">
        <v>1</v>
      </c>
    </row>
    <row r="20" spans="1:15" ht="60" customHeight="1" x14ac:dyDescent="0.25">
      <c r="A20" s="15">
        <v>2016</v>
      </c>
      <c r="B20" s="15" t="s">
        <v>5</v>
      </c>
      <c r="C20" s="34" t="s">
        <v>16</v>
      </c>
      <c r="D20" s="35" t="s">
        <v>48</v>
      </c>
      <c r="E20" s="15">
        <v>49</v>
      </c>
      <c r="F20" s="28">
        <v>48</v>
      </c>
      <c r="G20" s="15">
        <v>24</v>
      </c>
      <c r="H20" s="15">
        <v>21</v>
      </c>
      <c r="I20" s="15">
        <v>3</v>
      </c>
      <c r="J20" s="29">
        <v>48</v>
      </c>
      <c r="K20" s="30">
        <v>1</v>
      </c>
      <c r="L20" s="15">
        <v>0</v>
      </c>
      <c r="M20" s="15">
        <v>0</v>
      </c>
      <c r="N20" s="15">
        <v>0</v>
      </c>
      <c r="O20" s="15">
        <v>1</v>
      </c>
    </row>
    <row r="21" spans="1:15" ht="60" customHeight="1" x14ac:dyDescent="0.25">
      <c r="A21" s="15">
        <v>2016</v>
      </c>
      <c r="B21" s="15" t="s">
        <v>5</v>
      </c>
      <c r="C21" s="34" t="s">
        <v>16</v>
      </c>
      <c r="D21" s="35" t="s">
        <v>49</v>
      </c>
      <c r="E21" s="15">
        <v>14</v>
      </c>
      <c r="F21" s="28">
        <v>14</v>
      </c>
      <c r="G21" s="15">
        <v>1</v>
      </c>
      <c r="H21" s="15">
        <v>8</v>
      </c>
      <c r="I21" s="15">
        <v>3</v>
      </c>
      <c r="J21" s="29">
        <v>12</v>
      </c>
      <c r="K21" s="30">
        <v>0.85709999999999997</v>
      </c>
      <c r="L21" s="15">
        <v>0</v>
      </c>
      <c r="M21" s="15">
        <v>0</v>
      </c>
      <c r="N21" s="15">
        <v>0</v>
      </c>
      <c r="O21" s="15">
        <v>2</v>
      </c>
    </row>
    <row r="22" spans="1:15" ht="60" customHeight="1" x14ac:dyDescent="0.25">
      <c r="A22" s="15">
        <v>2016</v>
      </c>
      <c r="B22" s="15" t="s">
        <v>5</v>
      </c>
      <c r="C22" s="34" t="s">
        <v>16</v>
      </c>
      <c r="D22" s="35" t="s">
        <v>50</v>
      </c>
      <c r="E22" s="15">
        <v>22</v>
      </c>
      <c r="F22" s="28">
        <v>21</v>
      </c>
      <c r="G22" s="15">
        <v>3</v>
      </c>
      <c r="H22" s="15">
        <v>6</v>
      </c>
      <c r="I22" s="15">
        <v>7</v>
      </c>
      <c r="J22" s="29">
        <v>16</v>
      </c>
      <c r="K22" s="30">
        <v>0.76190000000000002</v>
      </c>
      <c r="L22" s="15">
        <v>1</v>
      </c>
      <c r="M22" s="15">
        <v>4</v>
      </c>
      <c r="N22" s="15">
        <v>0</v>
      </c>
      <c r="O22" s="15">
        <v>1</v>
      </c>
    </row>
    <row r="23" spans="1:15" ht="60" customHeight="1" x14ac:dyDescent="0.25">
      <c r="A23" s="15">
        <v>2016</v>
      </c>
      <c r="B23" s="15" t="s">
        <v>5</v>
      </c>
      <c r="C23" s="34" t="s">
        <v>16</v>
      </c>
      <c r="D23" s="35" t="s">
        <v>58</v>
      </c>
      <c r="E23" s="15">
        <v>9</v>
      </c>
      <c r="F23" s="28">
        <v>9</v>
      </c>
      <c r="G23" s="15">
        <v>1</v>
      </c>
      <c r="H23" s="15">
        <v>7</v>
      </c>
      <c r="I23" s="15">
        <v>1</v>
      </c>
      <c r="J23" s="29">
        <v>9</v>
      </c>
      <c r="K23" s="30">
        <v>1</v>
      </c>
      <c r="L23" s="15">
        <v>0</v>
      </c>
      <c r="M23" s="15">
        <v>0</v>
      </c>
      <c r="N23" s="15">
        <v>0</v>
      </c>
      <c r="O23" s="15">
        <v>0</v>
      </c>
    </row>
    <row r="24" spans="1:15" ht="60" customHeight="1" x14ac:dyDescent="0.25">
      <c r="A24" s="15">
        <v>2016</v>
      </c>
      <c r="B24" s="15" t="s">
        <v>5</v>
      </c>
      <c r="C24" s="34" t="s">
        <v>16</v>
      </c>
      <c r="D24" s="35" t="s">
        <v>51</v>
      </c>
      <c r="E24" s="15">
        <v>12</v>
      </c>
      <c r="F24" s="28">
        <v>7</v>
      </c>
      <c r="G24" s="15">
        <v>0</v>
      </c>
      <c r="H24" s="15">
        <v>1</v>
      </c>
      <c r="I24" s="15">
        <v>5</v>
      </c>
      <c r="J24" s="29">
        <v>6</v>
      </c>
      <c r="K24" s="30">
        <v>0.85709999999999997</v>
      </c>
      <c r="L24" s="15">
        <v>1</v>
      </c>
      <c r="M24" s="15">
        <v>0</v>
      </c>
      <c r="N24" s="15">
        <v>0</v>
      </c>
      <c r="O24" s="15">
        <v>5</v>
      </c>
    </row>
    <row r="25" spans="1:15" ht="18.75" x14ac:dyDescent="0.25">
      <c r="A25" s="31" t="s">
        <v>61</v>
      </c>
      <c r="B25" s="31" t="s">
        <v>5</v>
      </c>
      <c r="C25" s="32" t="s">
        <v>16</v>
      </c>
      <c r="D25" s="32" t="str">
        <f>"TOTAL"</f>
        <v>TOTAL</v>
      </c>
      <c r="E25" s="31">
        <f>SUBTOTAL(109,[1]!Table7[Registered])</f>
        <v>618</v>
      </c>
      <c r="F25" s="31">
        <f>SUBTOTAL(109,[1]!Table7[Wrote])</f>
        <v>601</v>
      </c>
      <c r="G25" s="31">
        <f>SUBTOTAL(109,[1]!Table7[I])</f>
        <v>187</v>
      </c>
      <c r="H25" s="31">
        <f>SUBTOTAL(109,[1]!Table7[II])</f>
        <v>192</v>
      </c>
      <c r="I25" s="31">
        <f>SUBTOTAL(109,[1]!Table7[III])</f>
        <v>145</v>
      </c>
      <c r="J25" s="31">
        <f>SUBTOTAL(109,[1]!Table7[Total         I-III])</f>
        <v>524</v>
      </c>
      <c r="K25" s="36">
        <f>IF([1]!Table7[[#Totals],[Wrote]]&lt;&gt;0,[1]!Table7[[#Totals],[Total         I-III]]/[1]!Table7[[#Totals],[Wrote]],0%)</f>
        <v>0.8718801996672213</v>
      </c>
      <c r="L25" s="31">
        <f>SUBTOTAL(109,[1]!Table7[IV])</f>
        <v>54</v>
      </c>
      <c r="M25" s="31">
        <f>SUBTOTAL(109,[1]!Table7[V])</f>
        <v>19</v>
      </c>
      <c r="N25" s="31">
        <f>SUBTOTAL(109,[1]!Table7[VI])</f>
        <v>0</v>
      </c>
      <c r="O25" s="31">
        <f>SUBTOTAL(109,[1]!Table7[Other])</f>
        <v>21</v>
      </c>
    </row>
    <row r="26" spans="1:15" x14ac:dyDescent="0.25">
      <c r="C26" s="21"/>
      <c r="F26" s="21"/>
      <c r="J26" s="21"/>
      <c r="K26" s="22"/>
    </row>
    <row r="27" spans="1:15" x14ac:dyDescent="0.25">
      <c r="C27" s="21"/>
      <c r="F27" s="21"/>
      <c r="J27" s="21"/>
      <c r="K27" s="22"/>
    </row>
    <row r="28" spans="1:15" x14ac:dyDescent="0.25">
      <c r="C28" s="21"/>
      <c r="F28" s="21"/>
      <c r="J28" s="21"/>
      <c r="K28" s="22"/>
    </row>
    <row r="29" spans="1:15" x14ac:dyDescent="0.25">
      <c r="C29" s="21"/>
      <c r="F29" s="21"/>
      <c r="J29" s="21"/>
      <c r="K29" s="22"/>
    </row>
    <row r="30" spans="1:15" x14ac:dyDescent="0.25">
      <c r="C30" s="21"/>
      <c r="F30" s="21"/>
      <c r="J30" s="21"/>
      <c r="K30" s="22"/>
    </row>
    <row r="31" spans="1:15" x14ac:dyDescent="0.25">
      <c r="C31" s="21"/>
      <c r="F31" s="21"/>
      <c r="J31" s="21"/>
      <c r="K31" s="22"/>
    </row>
    <row r="32" spans="1:15" x14ac:dyDescent="0.25">
      <c r="C32" s="21"/>
      <c r="F32" s="21"/>
      <c r="J32" s="21"/>
      <c r="K32" s="22"/>
    </row>
    <row r="33" spans="3:11" x14ac:dyDescent="0.25">
      <c r="C33" s="21"/>
      <c r="F33" s="21"/>
      <c r="J33" s="21"/>
      <c r="K33" s="22"/>
    </row>
    <row r="34" spans="3:11" x14ac:dyDescent="0.25">
      <c r="C34" s="21"/>
      <c r="F34" s="21"/>
      <c r="J34" s="21"/>
      <c r="K34" s="22"/>
    </row>
    <row r="35" spans="3:11" x14ac:dyDescent="0.25">
      <c r="C35" s="21"/>
      <c r="F35" s="21"/>
      <c r="J35" s="21"/>
      <c r="K35" s="22"/>
    </row>
    <row r="36" spans="3:11" x14ac:dyDescent="0.25">
      <c r="C36" s="21"/>
      <c r="F36" s="21"/>
      <c r="J36" s="21"/>
      <c r="K36" s="22"/>
    </row>
    <row r="37" spans="3:11" x14ac:dyDescent="0.25">
      <c r="C37" s="21"/>
      <c r="F37" s="21"/>
      <c r="J37" s="21"/>
      <c r="K37" s="22"/>
    </row>
    <row r="38" spans="3:11" x14ac:dyDescent="0.25">
      <c r="C38" s="21"/>
      <c r="F38" s="21"/>
      <c r="J38" s="21"/>
      <c r="K38" s="22"/>
    </row>
    <row r="39" spans="3:11" x14ac:dyDescent="0.25">
      <c r="C39" s="21"/>
      <c r="F39" s="21"/>
      <c r="J39" s="21"/>
      <c r="K39" s="22"/>
    </row>
    <row r="40" spans="3:11" x14ac:dyDescent="0.25">
      <c r="C40" s="21"/>
      <c r="F40" s="21"/>
      <c r="J40" s="21"/>
      <c r="K40" s="22"/>
    </row>
    <row r="41" spans="3:11" x14ac:dyDescent="0.25">
      <c r="C41" s="21"/>
      <c r="F41" s="21"/>
      <c r="J41" s="21"/>
      <c r="K41" s="22"/>
    </row>
    <row r="42" spans="3:11" x14ac:dyDescent="0.25">
      <c r="C42" s="21"/>
      <c r="F42" s="21"/>
      <c r="J42" s="21"/>
      <c r="K42" s="22"/>
    </row>
    <row r="43" spans="3:11" x14ac:dyDescent="0.25">
      <c r="C43" s="21"/>
      <c r="F43" s="21"/>
      <c r="J43" s="21"/>
      <c r="K43" s="22"/>
    </row>
    <row r="44" spans="3:11" x14ac:dyDescent="0.25">
      <c r="C44" s="21"/>
      <c r="F44" s="21"/>
      <c r="J44" s="21"/>
      <c r="K44" s="22"/>
    </row>
    <row r="45" spans="3:11" x14ac:dyDescent="0.25">
      <c r="C45" s="21"/>
      <c r="F45" s="21"/>
      <c r="J45" s="21"/>
      <c r="K45" s="22"/>
    </row>
    <row r="46" spans="3:11" x14ac:dyDescent="0.25">
      <c r="C46" s="21"/>
      <c r="F46" s="21"/>
      <c r="J46" s="21"/>
      <c r="K46" s="22"/>
    </row>
    <row r="47" spans="3:11" x14ac:dyDescent="0.25">
      <c r="C47" s="21"/>
      <c r="F47" s="21"/>
      <c r="J47" s="21"/>
      <c r="K47" s="22"/>
    </row>
    <row r="48" spans="3:11" x14ac:dyDescent="0.25">
      <c r="C48" s="21"/>
      <c r="F48" s="21"/>
      <c r="J48" s="21"/>
      <c r="K48" s="22"/>
    </row>
    <row r="49" spans="3:11" x14ac:dyDescent="0.25">
      <c r="C49" s="21"/>
      <c r="F49" s="21"/>
      <c r="J49" s="21"/>
      <c r="K49" s="22"/>
    </row>
    <row r="50" spans="3:11" x14ac:dyDescent="0.25">
      <c r="C50" s="21"/>
      <c r="F50" s="21"/>
      <c r="J50" s="21"/>
      <c r="K50" s="22"/>
    </row>
    <row r="51" spans="3:11" x14ac:dyDescent="0.25">
      <c r="C51" s="21"/>
      <c r="F51" s="21"/>
      <c r="J51" s="21"/>
      <c r="K51" s="22"/>
    </row>
    <row r="52" spans="3:11" x14ac:dyDescent="0.25">
      <c r="C52" s="21"/>
      <c r="F52" s="21"/>
      <c r="J52" s="21"/>
      <c r="K52" s="22"/>
    </row>
    <row r="53" spans="3:11" x14ac:dyDescent="0.25">
      <c r="C53" s="21"/>
      <c r="F53" s="21"/>
      <c r="J53" s="21"/>
      <c r="K53" s="22"/>
    </row>
    <row r="54" spans="3:11" x14ac:dyDescent="0.25">
      <c r="C54" s="21"/>
      <c r="F54" s="21"/>
      <c r="J54" s="21"/>
      <c r="K54" s="22"/>
    </row>
    <row r="55" spans="3:11" x14ac:dyDescent="0.25">
      <c r="C55" s="21"/>
      <c r="F55" s="21"/>
      <c r="J55" s="21"/>
      <c r="K55" s="22"/>
    </row>
    <row r="56" spans="3:11" x14ac:dyDescent="0.25">
      <c r="C56" s="21"/>
      <c r="F56" s="21"/>
      <c r="J56" s="21"/>
      <c r="K56" s="22"/>
    </row>
    <row r="57" spans="3:11" x14ac:dyDescent="0.25">
      <c r="C57" s="21"/>
      <c r="F57" s="21"/>
      <c r="J57" s="21"/>
      <c r="K57" s="22"/>
    </row>
    <row r="58" spans="3:11" x14ac:dyDescent="0.25">
      <c r="C58" s="21"/>
      <c r="F58" s="21"/>
      <c r="J58" s="21"/>
      <c r="K58" s="22"/>
    </row>
    <row r="59" spans="3:11" x14ac:dyDescent="0.25">
      <c r="C59" s="21"/>
      <c r="F59" s="21"/>
      <c r="J59" s="21"/>
      <c r="K59" s="22"/>
    </row>
    <row r="60" spans="3:11" x14ac:dyDescent="0.25">
      <c r="C60" s="21"/>
      <c r="F60" s="21"/>
      <c r="J60" s="21"/>
      <c r="K60" s="22"/>
    </row>
    <row r="61" spans="3:11" x14ac:dyDescent="0.25">
      <c r="C61" s="21"/>
      <c r="F61" s="21"/>
      <c r="J61" s="21"/>
      <c r="K61" s="22"/>
    </row>
    <row r="62" spans="3:11" x14ac:dyDescent="0.25">
      <c r="C62" s="21"/>
      <c r="F62" s="21"/>
      <c r="J62" s="21"/>
      <c r="K62" s="22"/>
    </row>
    <row r="63" spans="3:11" x14ac:dyDescent="0.25">
      <c r="C63" s="21"/>
      <c r="F63" s="21"/>
      <c r="J63" s="21"/>
      <c r="K63" s="22"/>
    </row>
    <row r="64" spans="3:11" x14ac:dyDescent="0.25">
      <c r="C64" s="21"/>
      <c r="F64" s="21"/>
      <c r="J64" s="21"/>
      <c r="K64" s="22"/>
    </row>
    <row r="65" spans="3:11" x14ac:dyDescent="0.25">
      <c r="C65" s="21"/>
      <c r="F65" s="21"/>
      <c r="J65" s="21"/>
      <c r="K65" s="22"/>
    </row>
    <row r="66" spans="3:11" x14ac:dyDescent="0.25">
      <c r="C66" s="21"/>
      <c r="F66" s="21"/>
      <c r="J66" s="21"/>
      <c r="K66" s="22"/>
    </row>
    <row r="67" spans="3:11" x14ac:dyDescent="0.25">
      <c r="C67" s="21"/>
      <c r="F67" s="21"/>
      <c r="J67" s="21"/>
      <c r="K67" s="22"/>
    </row>
    <row r="68" spans="3:11" x14ac:dyDescent="0.25">
      <c r="C68" s="21"/>
      <c r="F68" s="21"/>
      <c r="J68" s="21"/>
      <c r="K68" s="22"/>
    </row>
    <row r="69" spans="3:11" x14ac:dyDescent="0.25">
      <c r="C69" s="21"/>
      <c r="F69" s="21"/>
      <c r="J69" s="21"/>
      <c r="K69" s="22"/>
    </row>
    <row r="70" spans="3:11" x14ac:dyDescent="0.25">
      <c r="C70" s="21"/>
      <c r="F70" s="21"/>
      <c r="J70" s="21"/>
      <c r="K70" s="22"/>
    </row>
    <row r="71" spans="3:11" x14ac:dyDescent="0.25">
      <c r="C71" s="21"/>
      <c r="F71" s="21"/>
      <c r="J71" s="21"/>
      <c r="K71" s="22"/>
    </row>
    <row r="72" spans="3:11" x14ac:dyDescent="0.25">
      <c r="C72" s="21"/>
      <c r="F72" s="21"/>
      <c r="J72" s="21"/>
      <c r="K72" s="22"/>
    </row>
    <row r="73" spans="3:11" x14ac:dyDescent="0.25">
      <c r="C73" s="21"/>
      <c r="F73" s="21"/>
      <c r="J73" s="21"/>
      <c r="K73" s="22"/>
    </row>
    <row r="74" spans="3:11" x14ac:dyDescent="0.25">
      <c r="C74" s="21"/>
      <c r="F74" s="21"/>
      <c r="J74" s="21"/>
      <c r="K74" s="22"/>
    </row>
    <row r="75" spans="3:11" x14ac:dyDescent="0.25">
      <c r="C75" s="21"/>
      <c r="F75" s="21"/>
      <c r="J75" s="21"/>
      <c r="K75" s="22"/>
    </row>
    <row r="76" spans="3:11" x14ac:dyDescent="0.25">
      <c r="C76" s="21"/>
      <c r="F76" s="21"/>
      <c r="J76" s="21"/>
      <c r="K76" s="22"/>
    </row>
    <row r="77" spans="3:11" x14ac:dyDescent="0.25">
      <c r="C77" s="21"/>
      <c r="F77" s="21"/>
      <c r="J77" s="21"/>
      <c r="K77" s="22"/>
    </row>
    <row r="78" spans="3:11" x14ac:dyDescent="0.25">
      <c r="C78" s="21"/>
      <c r="F78" s="21"/>
      <c r="J78" s="21"/>
      <c r="K78" s="22"/>
    </row>
    <row r="79" spans="3:11" x14ac:dyDescent="0.25">
      <c r="C79" s="21"/>
      <c r="F79" s="21"/>
      <c r="J79" s="21"/>
      <c r="K79" s="22"/>
    </row>
    <row r="80" spans="3:11" x14ac:dyDescent="0.25">
      <c r="C80" s="21"/>
      <c r="F80" s="21"/>
      <c r="J80" s="21"/>
      <c r="K80" s="22"/>
    </row>
    <row r="81" spans="3:11" x14ac:dyDescent="0.25">
      <c r="C81" s="21"/>
      <c r="F81" s="21"/>
      <c r="J81" s="21"/>
      <c r="K81" s="22"/>
    </row>
    <row r="82" spans="3:11" x14ac:dyDescent="0.25">
      <c r="C82" s="21"/>
      <c r="F82" s="21"/>
      <c r="J82" s="21"/>
      <c r="K82" s="22"/>
    </row>
    <row r="83" spans="3:11" x14ac:dyDescent="0.25">
      <c r="C83" s="21"/>
      <c r="F83" s="21"/>
      <c r="J83" s="21"/>
      <c r="K83" s="22"/>
    </row>
    <row r="84" spans="3:11" x14ac:dyDescent="0.25">
      <c r="C84" s="21"/>
      <c r="F84" s="21"/>
      <c r="J84" s="21"/>
      <c r="K84" s="22"/>
    </row>
    <row r="85" spans="3:11" x14ac:dyDescent="0.25">
      <c r="C85" s="21"/>
      <c r="F85" s="21"/>
      <c r="J85" s="21"/>
      <c r="K85" s="22"/>
    </row>
    <row r="86" spans="3:11" x14ac:dyDescent="0.25">
      <c r="C86" s="21"/>
      <c r="F86" s="21"/>
      <c r="J86" s="21"/>
      <c r="K86" s="22"/>
    </row>
    <row r="87" spans="3:11" x14ac:dyDescent="0.25">
      <c r="C87" s="21"/>
      <c r="F87" s="21"/>
      <c r="J87" s="21"/>
      <c r="K87" s="22"/>
    </row>
    <row r="88" spans="3:11" x14ac:dyDescent="0.25">
      <c r="C88" s="21"/>
      <c r="F88" s="21"/>
      <c r="J88" s="21"/>
      <c r="K88" s="22"/>
    </row>
    <row r="89" spans="3:11" x14ac:dyDescent="0.25">
      <c r="C89" s="21"/>
      <c r="F89" s="21"/>
      <c r="J89" s="21"/>
      <c r="K89" s="22"/>
    </row>
    <row r="90" spans="3:11" x14ac:dyDescent="0.25">
      <c r="C90" s="21"/>
      <c r="F90" s="21"/>
      <c r="J90" s="21"/>
      <c r="K90" s="22"/>
    </row>
    <row r="91" spans="3:11" x14ac:dyDescent="0.25">
      <c r="C91" s="21"/>
      <c r="F91" s="21"/>
      <c r="J91" s="21"/>
      <c r="K91" s="22"/>
    </row>
    <row r="92" spans="3:11" x14ac:dyDescent="0.25">
      <c r="C92" s="21"/>
      <c r="F92" s="21"/>
      <c r="J92" s="21"/>
      <c r="K92" s="22"/>
    </row>
    <row r="93" spans="3:11" x14ac:dyDescent="0.25">
      <c r="C93" s="21"/>
      <c r="F93" s="21"/>
      <c r="J93" s="21"/>
      <c r="K93" s="22"/>
    </row>
    <row r="94" spans="3:11" x14ac:dyDescent="0.25">
      <c r="C94" s="21"/>
      <c r="F94" s="21"/>
      <c r="J94" s="21"/>
      <c r="K94" s="22"/>
    </row>
    <row r="95" spans="3:11" x14ac:dyDescent="0.25">
      <c r="C95" s="21"/>
      <c r="F95" s="21"/>
      <c r="J95" s="21"/>
      <c r="K95" s="22"/>
    </row>
    <row r="96" spans="3:11" x14ac:dyDescent="0.25">
      <c r="C96" s="21"/>
      <c r="F96" s="21"/>
      <c r="J96" s="21"/>
      <c r="K96" s="22"/>
    </row>
    <row r="97" spans="3:11" x14ac:dyDescent="0.25">
      <c r="C97" s="21"/>
      <c r="F97" s="21"/>
      <c r="J97" s="21"/>
      <c r="K97" s="22"/>
    </row>
    <row r="98" spans="3:11" x14ac:dyDescent="0.25">
      <c r="C98" s="21"/>
      <c r="F98" s="21"/>
      <c r="J98" s="21"/>
      <c r="K98" s="22"/>
    </row>
    <row r="99" spans="3:11" x14ac:dyDescent="0.25">
      <c r="C99" s="21"/>
      <c r="F99" s="21"/>
      <c r="J99" s="21"/>
      <c r="K99" s="22"/>
    </row>
    <row r="100" spans="3:11" x14ac:dyDescent="0.25">
      <c r="C100" s="21"/>
      <c r="F100" s="21"/>
      <c r="J100" s="21"/>
      <c r="K100" s="22"/>
    </row>
    <row r="101" spans="3:11" x14ac:dyDescent="0.25">
      <c r="C101" s="21"/>
      <c r="F101" s="21"/>
      <c r="J101" s="21"/>
      <c r="K101" s="22"/>
    </row>
    <row r="102" spans="3:11" x14ac:dyDescent="0.25">
      <c r="C102" s="21"/>
      <c r="F102" s="21"/>
      <c r="J102" s="21"/>
      <c r="K102" s="22"/>
    </row>
    <row r="103" spans="3:11" x14ac:dyDescent="0.25">
      <c r="C103" s="21"/>
      <c r="F103" s="21"/>
      <c r="J103" s="21"/>
      <c r="K103" s="22"/>
    </row>
    <row r="104" spans="3:11" x14ac:dyDescent="0.25">
      <c r="C104" s="21"/>
      <c r="F104" s="21"/>
      <c r="J104" s="21"/>
      <c r="K104" s="22"/>
    </row>
    <row r="105" spans="3:11" x14ac:dyDescent="0.25">
      <c r="C105" s="21"/>
      <c r="F105" s="21"/>
      <c r="J105" s="21"/>
      <c r="K105" s="22"/>
    </row>
    <row r="106" spans="3:11" x14ac:dyDescent="0.25">
      <c r="C106" s="21"/>
      <c r="F106" s="21"/>
      <c r="J106" s="21"/>
      <c r="K106" s="22"/>
    </row>
    <row r="107" spans="3:11" x14ac:dyDescent="0.25">
      <c r="C107" s="21"/>
      <c r="F107" s="21"/>
      <c r="J107" s="21"/>
      <c r="K107" s="22"/>
    </row>
    <row r="108" spans="3:11" x14ac:dyDescent="0.25">
      <c r="C108" s="21"/>
      <c r="F108" s="21"/>
      <c r="J108" s="21"/>
      <c r="K108" s="22"/>
    </row>
    <row r="109" spans="3:11" x14ac:dyDescent="0.25">
      <c r="C109" s="21"/>
      <c r="F109" s="21"/>
      <c r="J109" s="21"/>
      <c r="K109" s="22"/>
    </row>
    <row r="110" spans="3:11" x14ac:dyDescent="0.25">
      <c r="C110" s="21"/>
      <c r="F110" s="21"/>
      <c r="J110" s="21"/>
      <c r="K110" s="22"/>
    </row>
    <row r="111" spans="3:11" x14ac:dyDescent="0.25">
      <c r="C111" s="21"/>
      <c r="F111" s="21"/>
      <c r="J111" s="21"/>
      <c r="K111" s="22"/>
    </row>
    <row r="112" spans="3:11" x14ac:dyDescent="0.25">
      <c r="C112" s="21"/>
      <c r="F112" s="21"/>
      <c r="J112" s="21"/>
      <c r="K112" s="22"/>
    </row>
    <row r="113" spans="3:11" x14ac:dyDescent="0.25">
      <c r="C113" s="21"/>
      <c r="F113" s="21"/>
      <c r="J113" s="21"/>
      <c r="K113" s="22"/>
    </row>
    <row r="114" spans="3:11" x14ac:dyDescent="0.25">
      <c r="C114" s="21"/>
      <c r="F114" s="21"/>
      <c r="J114" s="21"/>
      <c r="K114" s="22"/>
    </row>
    <row r="115" spans="3:11" x14ac:dyDescent="0.25">
      <c r="C115" s="21"/>
      <c r="F115" s="21"/>
      <c r="J115" s="21"/>
      <c r="K115" s="22"/>
    </row>
    <row r="116" spans="3:11" x14ac:dyDescent="0.25">
      <c r="C116" s="21"/>
      <c r="F116" s="21"/>
      <c r="J116" s="21"/>
      <c r="K116" s="22"/>
    </row>
    <row r="117" spans="3:11" x14ac:dyDescent="0.25">
      <c r="C117" s="21"/>
      <c r="F117" s="21"/>
      <c r="J117" s="21"/>
      <c r="K117" s="22"/>
    </row>
    <row r="118" spans="3:11" x14ac:dyDescent="0.25">
      <c r="C118" s="21"/>
      <c r="F118" s="21"/>
      <c r="J118" s="21"/>
      <c r="K118" s="22"/>
    </row>
    <row r="119" spans="3:11" x14ac:dyDescent="0.25">
      <c r="C119" s="21"/>
      <c r="F119" s="21"/>
      <c r="J119" s="21"/>
      <c r="K119" s="22"/>
    </row>
    <row r="120" spans="3:11" x14ac:dyDescent="0.25">
      <c r="C120" s="21"/>
      <c r="F120" s="21"/>
      <c r="J120" s="21"/>
      <c r="K120" s="22"/>
    </row>
    <row r="121" spans="3:11" x14ac:dyDescent="0.25">
      <c r="C121" s="21"/>
      <c r="F121" s="21"/>
      <c r="J121" s="21"/>
      <c r="K121" s="22"/>
    </row>
    <row r="122" spans="3:11" x14ac:dyDescent="0.25">
      <c r="C122" s="21"/>
      <c r="F122" s="21"/>
      <c r="J122" s="21"/>
      <c r="K122" s="22"/>
    </row>
    <row r="123" spans="3:11" x14ac:dyDescent="0.25">
      <c r="C123" s="21"/>
      <c r="F123" s="21"/>
      <c r="J123" s="21"/>
      <c r="K123" s="22"/>
    </row>
    <row r="124" spans="3:11" x14ac:dyDescent="0.25">
      <c r="C124" s="21"/>
      <c r="F124" s="21"/>
      <c r="J124" s="21"/>
      <c r="K124" s="22"/>
    </row>
    <row r="125" spans="3:11" x14ac:dyDescent="0.25">
      <c r="C125" s="21"/>
      <c r="F125" s="21"/>
      <c r="J125" s="21"/>
      <c r="K125" s="22"/>
    </row>
    <row r="126" spans="3:11" x14ac:dyDescent="0.25">
      <c r="C126" s="21"/>
      <c r="F126" s="21"/>
      <c r="J126" s="21"/>
      <c r="K126" s="22"/>
    </row>
    <row r="127" spans="3:11" x14ac:dyDescent="0.25">
      <c r="C127" s="21"/>
      <c r="F127" s="21"/>
      <c r="J127" s="21"/>
      <c r="K127" s="22"/>
    </row>
    <row r="128" spans="3:11" x14ac:dyDescent="0.25">
      <c r="C128" s="21"/>
      <c r="F128" s="21"/>
      <c r="J128" s="21"/>
      <c r="K128" s="22"/>
    </row>
    <row r="129" spans="3:11" x14ac:dyDescent="0.25">
      <c r="C129" s="21"/>
      <c r="F129" s="21"/>
      <c r="J129" s="21"/>
      <c r="K129" s="22"/>
    </row>
    <row r="130" spans="3:11" x14ac:dyDescent="0.25">
      <c r="C130" s="21"/>
      <c r="F130" s="21"/>
      <c r="J130" s="21"/>
      <c r="K130" s="22"/>
    </row>
    <row r="131" spans="3:11" x14ac:dyDescent="0.25">
      <c r="C131" s="21"/>
      <c r="F131" s="21"/>
      <c r="J131" s="21"/>
      <c r="K131" s="22"/>
    </row>
    <row r="132" spans="3:11" x14ac:dyDescent="0.25">
      <c r="C132" s="21"/>
      <c r="F132" s="21"/>
      <c r="J132" s="21"/>
      <c r="K132" s="22"/>
    </row>
    <row r="133" spans="3:11" x14ac:dyDescent="0.25">
      <c r="C133" s="21"/>
      <c r="F133" s="21"/>
      <c r="J133" s="21"/>
      <c r="K133" s="22"/>
    </row>
    <row r="134" spans="3:11" x14ac:dyDescent="0.25">
      <c r="C134" s="21"/>
      <c r="F134" s="21"/>
      <c r="J134" s="21"/>
      <c r="K134" s="22"/>
    </row>
    <row r="135" spans="3:11" x14ac:dyDescent="0.25">
      <c r="C135" s="21"/>
      <c r="F135" s="21"/>
      <c r="J135" s="21"/>
      <c r="K135" s="22"/>
    </row>
    <row r="136" spans="3:11" x14ac:dyDescent="0.25">
      <c r="C136" s="21"/>
      <c r="F136" s="21"/>
      <c r="J136" s="21"/>
      <c r="K136" s="22"/>
    </row>
    <row r="137" spans="3:11" x14ac:dyDescent="0.25">
      <c r="C137" s="21"/>
      <c r="F137" s="21"/>
      <c r="J137" s="21"/>
      <c r="K137" s="22"/>
    </row>
    <row r="138" spans="3:11" x14ac:dyDescent="0.25">
      <c r="C138" s="21"/>
      <c r="F138" s="21"/>
      <c r="J138" s="21"/>
      <c r="K138" s="22"/>
    </row>
    <row r="139" spans="3:11" x14ac:dyDescent="0.25">
      <c r="C139" s="21"/>
      <c r="F139" s="21"/>
      <c r="J139" s="21"/>
      <c r="K139" s="22"/>
    </row>
    <row r="140" spans="3:11" x14ac:dyDescent="0.25">
      <c r="C140" s="21"/>
      <c r="F140" s="21"/>
      <c r="J140" s="21"/>
      <c r="K140" s="22"/>
    </row>
    <row r="141" spans="3:11" x14ac:dyDescent="0.25">
      <c r="C141" s="21"/>
      <c r="F141" s="21"/>
      <c r="J141" s="21"/>
      <c r="K141" s="22"/>
    </row>
    <row r="142" spans="3:11" x14ac:dyDescent="0.25">
      <c r="C142" s="21"/>
      <c r="F142" s="21"/>
      <c r="J142" s="21"/>
      <c r="K142" s="22"/>
    </row>
    <row r="143" spans="3:11" x14ac:dyDescent="0.25">
      <c r="C143" s="21"/>
      <c r="F143" s="21"/>
      <c r="J143" s="21"/>
      <c r="K143" s="22"/>
    </row>
    <row r="144" spans="3:11" x14ac:dyDescent="0.25">
      <c r="C144" s="21"/>
      <c r="F144" s="21"/>
      <c r="J144" s="21"/>
      <c r="K144" s="22"/>
    </row>
    <row r="145" spans="3:11" x14ac:dyDescent="0.25">
      <c r="C145" s="21"/>
      <c r="F145" s="21"/>
      <c r="J145" s="21"/>
      <c r="K145" s="22"/>
    </row>
    <row r="146" spans="3:11" x14ac:dyDescent="0.25">
      <c r="C146" s="21"/>
      <c r="F146" s="21"/>
      <c r="J146" s="21"/>
      <c r="K146" s="22"/>
    </row>
    <row r="147" spans="3:11" x14ac:dyDescent="0.25">
      <c r="C147" s="21"/>
      <c r="F147" s="21"/>
      <c r="J147" s="21"/>
      <c r="K147" s="22"/>
    </row>
    <row r="148" spans="3:11" x14ac:dyDescent="0.25">
      <c r="C148" s="21"/>
      <c r="F148" s="21"/>
      <c r="J148" s="21"/>
      <c r="K148" s="22"/>
    </row>
    <row r="149" spans="3:11" x14ac:dyDescent="0.25">
      <c r="C149" s="21"/>
      <c r="F149" s="21"/>
      <c r="J149" s="21"/>
      <c r="K149" s="22"/>
    </row>
    <row r="150" spans="3:11" x14ac:dyDescent="0.25">
      <c r="C150" s="21"/>
      <c r="F150" s="21"/>
      <c r="J150" s="21"/>
      <c r="K150" s="22"/>
    </row>
    <row r="151" spans="3:11" x14ac:dyDescent="0.25">
      <c r="C151" s="21"/>
      <c r="F151" s="21"/>
      <c r="J151" s="21"/>
      <c r="K151" s="22"/>
    </row>
    <row r="152" spans="3:11" x14ac:dyDescent="0.25">
      <c r="C152" s="21"/>
      <c r="F152" s="21"/>
      <c r="J152" s="21"/>
      <c r="K152" s="22"/>
    </row>
    <row r="153" spans="3:11" x14ac:dyDescent="0.25">
      <c r="C153" s="21"/>
      <c r="F153" s="21"/>
      <c r="J153" s="21"/>
      <c r="K153" s="22"/>
    </row>
    <row r="154" spans="3:11" x14ac:dyDescent="0.25">
      <c r="C154" s="21"/>
      <c r="F154" s="21"/>
      <c r="J154" s="21"/>
      <c r="K154" s="22"/>
    </row>
    <row r="155" spans="3:11" x14ac:dyDescent="0.25">
      <c r="C155" s="21"/>
      <c r="F155" s="21"/>
      <c r="J155" s="21"/>
      <c r="K155" s="22"/>
    </row>
    <row r="156" spans="3:11" x14ac:dyDescent="0.25">
      <c r="C156" s="21"/>
      <c r="F156" s="21"/>
      <c r="J156" s="21"/>
      <c r="K156" s="22"/>
    </row>
    <row r="157" spans="3:11" x14ac:dyDescent="0.25">
      <c r="C157" s="21"/>
      <c r="F157" s="21"/>
      <c r="J157" s="21"/>
      <c r="K157" s="22"/>
    </row>
    <row r="158" spans="3:11" x14ac:dyDescent="0.25">
      <c r="C158" s="21"/>
      <c r="F158" s="21"/>
      <c r="J158" s="21"/>
      <c r="K158" s="22"/>
    </row>
    <row r="159" spans="3:11" x14ac:dyDescent="0.25">
      <c r="C159" s="21"/>
      <c r="F159" s="21"/>
      <c r="J159" s="21"/>
      <c r="K159" s="22"/>
    </row>
    <row r="160" spans="3:11" x14ac:dyDescent="0.25">
      <c r="C160" s="21"/>
      <c r="F160" s="21"/>
      <c r="J160" s="21"/>
      <c r="K160" s="22"/>
    </row>
    <row r="161" spans="3:11" x14ac:dyDescent="0.25">
      <c r="C161" s="21"/>
      <c r="F161" s="21"/>
      <c r="J161" s="21"/>
      <c r="K161" s="22"/>
    </row>
    <row r="162" spans="3:11" x14ac:dyDescent="0.25">
      <c r="C162" s="21"/>
      <c r="F162" s="21"/>
      <c r="J162" s="21"/>
      <c r="K162" s="22"/>
    </row>
    <row r="163" spans="3:11" x14ac:dyDescent="0.25">
      <c r="C163" s="21"/>
      <c r="F163" s="21"/>
      <c r="J163" s="21"/>
      <c r="K163" s="22"/>
    </row>
    <row r="164" spans="3:11" x14ac:dyDescent="0.25">
      <c r="C164" s="21"/>
      <c r="F164" s="21"/>
      <c r="J164" s="21"/>
      <c r="K164" s="22"/>
    </row>
    <row r="165" spans="3:11" x14ac:dyDescent="0.25">
      <c r="C165" s="21"/>
      <c r="F165" s="21"/>
      <c r="J165" s="21"/>
      <c r="K165" s="22"/>
    </row>
    <row r="166" spans="3:11" x14ac:dyDescent="0.25">
      <c r="C166" s="21"/>
      <c r="F166" s="21"/>
      <c r="J166" s="21"/>
      <c r="K166" s="22"/>
    </row>
    <row r="167" spans="3:11" x14ac:dyDescent="0.25">
      <c r="C167" s="21"/>
      <c r="F167" s="21"/>
      <c r="J167" s="21"/>
      <c r="K167" s="22"/>
    </row>
    <row r="168" spans="3:11" x14ac:dyDescent="0.25">
      <c r="C168" s="21"/>
      <c r="F168" s="21"/>
      <c r="J168" s="21"/>
      <c r="K168" s="22"/>
    </row>
    <row r="169" spans="3:11" x14ac:dyDescent="0.25">
      <c r="C169" s="21"/>
      <c r="F169" s="21"/>
      <c r="J169" s="21"/>
      <c r="K169" s="22"/>
    </row>
    <row r="170" spans="3:11" x14ac:dyDescent="0.25">
      <c r="C170" s="21"/>
      <c r="F170" s="21"/>
      <c r="J170" s="21"/>
      <c r="K170" s="22"/>
    </row>
    <row r="171" spans="3:11" x14ac:dyDescent="0.25">
      <c r="C171" s="21"/>
      <c r="F171" s="21"/>
      <c r="J171" s="21"/>
      <c r="K171" s="22"/>
    </row>
    <row r="172" spans="3:11" x14ac:dyDescent="0.25">
      <c r="C172" s="21"/>
      <c r="F172" s="21"/>
      <c r="J172" s="21"/>
      <c r="K172" s="22"/>
    </row>
    <row r="173" spans="3:11" x14ac:dyDescent="0.25">
      <c r="C173" s="21"/>
      <c r="F173" s="21"/>
      <c r="J173" s="21"/>
      <c r="K173" s="22"/>
    </row>
    <row r="174" spans="3:11" x14ac:dyDescent="0.25">
      <c r="C174" s="21"/>
      <c r="F174" s="21"/>
      <c r="J174" s="21"/>
      <c r="K174" s="22"/>
    </row>
    <row r="175" spans="3:11" x14ac:dyDescent="0.25">
      <c r="C175" s="21"/>
      <c r="F175" s="21"/>
      <c r="J175" s="21"/>
      <c r="K175" s="22"/>
    </row>
    <row r="176" spans="3:11" x14ac:dyDescent="0.25">
      <c r="C176" s="21"/>
      <c r="F176" s="21"/>
      <c r="J176" s="21"/>
      <c r="K176" s="22"/>
    </row>
    <row r="177" spans="3:11" x14ac:dyDescent="0.25">
      <c r="C177" s="21"/>
      <c r="F177" s="21"/>
      <c r="J177" s="21"/>
      <c r="K177" s="22"/>
    </row>
    <row r="178" spans="3:11" x14ac:dyDescent="0.25">
      <c r="C178" s="21"/>
      <c r="F178" s="21"/>
      <c r="J178" s="21"/>
      <c r="K178" s="22"/>
    </row>
    <row r="179" spans="3:11" x14ac:dyDescent="0.25">
      <c r="C179" s="21"/>
      <c r="F179" s="21"/>
      <c r="J179" s="21"/>
      <c r="K179" s="22"/>
    </row>
    <row r="180" spans="3:11" x14ac:dyDescent="0.25">
      <c r="C180" s="21"/>
      <c r="F180" s="21"/>
      <c r="J180" s="21"/>
      <c r="K180" s="22"/>
    </row>
    <row r="181" spans="3:11" x14ac:dyDescent="0.25">
      <c r="C181" s="21"/>
      <c r="F181" s="21"/>
      <c r="J181" s="21"/>
      <c r="K181" s="22"/>
    </row>
    <row r="182" spans="3:11" x14ac:dyDescent="0.25">
      <c r="C182" s="21"/>
      <c r="F182" s="21"/>
      <c r="J182" s="21"/>
      <c r="K182" s="22"/>
    </row>
    <row r="183" spans="3:11" x14ac:dyDescent="0.25">
      <c r="C183" s="21"/>
      <c r="F183" s="21"/>
      <c r="J183" s="21"/>
      <c r="K183" s="22"/>
    </row>
    <row r="184" spans="3:11" x14ac:dyDescent="0.25">
      <c r="C184" s="21"/>
      <c r="F184" s="21"/>
      <c r="J184" s="21"/>
      <c r="K184" s="22"/>
    </row>
    <row r="185" spans="3:11" x14ac:dyDescent="0.25">
      <c r="C185" s="21"/>
      <c r="F185" s="21"/>
      <c r="J185" s="21"/>
      <c r="K185" s="22"/>
    </row>
    <row r="186" spans="3:11" x14ac:dyDescent="0.25">
      <c r="C186" s="21"/>
      <c r="F186" s="21"/>
      <c r="J186" s="21"/>
      <c r="K186" s="22"/>
    </row>
    <row r="187" spans="3:11" x14ac:dyDescent="0.25">
      <c r="C187" s="21"/>
      <c r="F187" s="21"/>
      <c r="J187" s="21"/>
      <c r="K187" s="22"/>
    </row>
    <row r="188" spans="3:11" x14ac:dyDescent="0.25">
      <c r="C188" s="21"/>
      <c r="F188" s="21"/>
      <c r="J188" s="21"/>
      <c r="K188" s="22"/>
    </row>
    <row r="189" spans="3:11" x14ac:dyDescent="0.25">
      <c r="C189" s="21"/>
      <c r="F189" s="21"/>
      <c r="J189" s="21"/>
      <c r="K189" s="22"/>
    </row>
    <row r="190" spans="3:11" x14ac:dyDescent="0.25">
      <c r="C190" s="21"/>
      <c r="F190" s="21"/>
      <c r="J190" s="21"/>
      <c r="K190" s="22"/>
    </row>
    <row r="191" spans="3:11" x14ac:dyDescent="0.25">
      <c r="C191" s="21"/>
      <c r="F191" s="21"/>
      <c r="J191" s="21"/>
      <c r="K191" s="22"/>
    </row>
    <row r="192" spans="3:11" x14ac:dyDescent="0.25">
      <c r="C192" s="21"/>
      <c r="F192" s="21"/>
      <c r="J192" s="21"/>
      <c r="K192" s="22"/>
    </row>
    <row r="193" spans="3:11" x14ac:dyDescent="0.25">
      <c r="C193" s="21"/>
      <c r="F193" s="21"/>
      <c r="J193" s="21"/>
      <c r="K193" s="22"/>
    </row>
    <row r="194" spans="3:11" x14ac:dyDescent="0.25">
      <c r="C194" s="21"/>
      <c r="F194" s="21"/>
      <c r="J194" s="21"/>
      <c r="K194" s="22"/>
    </row>
    <row r="195" spans="3:11" x14ac:dyDescent="0.25">
      <c r="C195" s="21"/>
      <c r="F195" s="21"/>
      <c r="J195" s="21"/>
      <c r="K195" s="22"/>
    </row>
    <row r="196" spans="3:11" x14ac:dyDescent="0.25">
      <c r="C196" s="21"/>
      <c r="F196" s="21"/>
      <c r="J196" s="21"/>
      <c r="K196" s="22"/>
    </row>
    <row r="197" spans="3:11" x14ac:dyDescent="0.25">
      <c r="C197" s="21"/>
      <c r="F197" s="21"/>
      <c r="J197" s="21"/>
      <c r="K197" s="22"/>
    </row>
    <row r="198" spans="3:11" x14ac:dyDescent="0.25">
      <c r="C198" s="21"/>
      <c r="F198" s="21"/>
      <c r="J198" s="21"/>
      <c r="K198" s="22"/>
    </row>
    <row r="199" spans="3:11" x14ac:dyDescent="0.25">
      <c r="C199" s="21"/>
      <c r="F199" s="21"/>
      <c r="J199" s="21"/>
      <c r="K199" s="22"/>
    </row>
    <row r="200" spans="3:11" x14ac:dyDescent="0.25">
      <c r="C200" s="21"/>
      <c r="F200" s="21"/>
      <c r="J200" s="21"/>
      <c r="K200" s="22"/>
    </row>
    <row r="201" spans="3:11" x14ac:dyDescent="0.25">
      <c r="C201" s="21"/>
      <c r="F201" s="21"/>
      <c r="J201" s="21"/>
      <c r="K201" s="22"/>
    </row>
    <row r="202" spans="3:11" x14ac:dyDescent="0.25">
      <c r="C202" s="21"/>
      <c r="F202" s="21"/>
      <c r="J202" s="21"/>
      <c r="K202" s="22"/>
    </row>
    <row r="203" spans="3:11" x14ac:dyDescent="0.25">
      <c r="C203" s="21"/>
      <c r="F203" s="21"/>
      <c r="J203" s="21"/>
      <c r="K203" s="22"/>
    </row>
    <row r="204" spans="3:11" x14ac:dyDescent="0.25">
      <c r="C204" s="21"/>
      <c r="F204" s="21"/>
      <c r="J204" s="21"/>
      <c r="K204" s="22"/>
    </row>
    <row r="205" spans="3:11" x14ac:dyDescent="0.25">
      <c r="C205" s="21"/>
      <c r="F205" s="21"/>
      <c r="J205" s="21"/>
      <c r="K205" s="22"/>
    </row>
    <row r="206" spans="3:11" x14ac:dyDescent="0.25">
      <c r="C206" s="21"/>
      <c r="F206" s="21"/>
      <c r="J206" s="21"/>
      <c r="K206" s="22"/>
    </row>
    <row r="207" spans="3:11" x14ac:dyDescent="0.25">
      <c r="C207" s="21"/>
      <c r="F207" s="21"/>
      <c r="J207" s="21"/>
      <c r="K207" s="22"/>
    </row>
    <row r="208" spans="3:11" x14ac:dyDescent="0.25">
      <c r="C208" s="21"/>
      <c r="F208" s="21"/>
      <c r="J208" s="21"/>
      <c r="K208" s="22"/>
    </row>
    <row r="209" spans="3:11" x14ac:dyDescent="0.25">
      <c r="C209" s="21"/>
      <c r="F209" s="21"/>
      <c r="J209" s="21"/>
      <c r="K209" s="22"/>
    </row>
    <row r="210" spans="3:11" x14ac:dyDescent="0.25">
      <c r="C210" s="21"/>
      <c r="F210" s="21"/>
      <c r="J210" s="21"/>
      <c r="K210" s="22"/>
    </row>
    <row r="211" spans="3:11" x14ac:dyDescent="0.25">
      <c r="C211" s="21"/>
      <c r="F211" s="21"/>
      <c r="J211" s="21"/>
      <c r="K211" s="22"/>
    </row>
    <row r="212" spans="3:11" x14ac:dyDescent="0.25">
      <c r="C212" s="21"/>
      <c r="F212" s="21"/>
      <c r="J212" s="21"/>
      <c r="K212" s="22"/>
    </row>
    <row r="213" spans="3:11" x14ac:dyDescent="0.25">
      <c r="C213" s="21"/>
      <c r="F213" s="21"/>
      <c r="J213" s="21"/>
      <c r="K213" s="22"/>
    </row>
    <row r="214" spans="3:11" x14ac:dyDescent="0.25">
      <c r="C214" s="21"/>
      <c r="F214" s="21"/>
      <c r="J214" s="21"/>
      <c r="K214" s="22"/>
    </row>
    <row r="215" spans="3:11" x14ac:dyDescent="0.25">
      <c r="C215" s="21"/>
      <c r="F215" s="21"/>
      <c r="J215" s="21"/>
      <c r="K215" s="22"/>
    </row>
    <row r="216" spans="3:11" x14ac:dyDescent="0.25">
      <c r="C216" s="21"/>
      <c r="F216" s="21"/>
      <c r="J216" s="21"/>
      <c r="K216" s="22"/>
    </row>
    <row r="217" spans="3:11" x14ac:dyDescent="0.25">
      <c r="C217" s="21"/>
      <c r="F217" s="21"/>
      <c r="J217" s="21"/>
      <c r="K217" s="22"/>
    </row>
    <row r="218" spans="3:11" x14ac:dyDescent="0.25">
      <c r="C218" s="21"/>
      <c r="F218" s="21"/>
      <c r="J218" s="21"/>
      <c r="K218" s="22"/>
    </row>
    <row r="219" spans="3:11" x14ac:dyDescent="0.25">
      <c r="C219" s="21"/>
      <c r="F219" s="21"/>
      <c r="J219" s="21"/>
      <c r="K219" s="22"/>
    </row>
    <row r="220" spans="3:11" x14ac:dyDescent="0.25">
      <c r="C220" s="21"/>
      <c r="F220" s="21"/>
      <c r="J220" s="21"/>
      <c r="K220" s="22"/>
    </row>
    <row r="221" spans="3:11" x14ac:dyDescent="0.25">
      <c r="C221" s="21"/>
      <c r="F221" s="21"/>
      <c r="J221" s="21"/>
      <c r="K221" s="22"/>
    </row>
    <row r="222" spans="3:11" x14ac:dyDescent="0.25">
      <c r="C222" s="21"/>
      <c r="F222" s="21"/>
      <c r="J222" s="21"/>
      <c r="K222" s="22"/>
    </row>
    <row r="223" spans="3:11" x14ac:dyDescent="0.25">
      <c r="C223" s="21"/>
      <c r="F223" s="21"/>
      <c r="J223" s="21"/>
      <c r="K223" s="22"/>
    </row>
    <row r="224" spans="3:11" x14ac:dyDescent="0.25">
      <c r="C224" s="21"/>
      <c r="F224" s="21"/>
      <c r="J224" s="21"/>
      <c r="K224" s="22"/>
    </row>
    <row r="225" spans="3:11" x14ac:dyDescent="0.25">
      <c r="C225" s="21"/>
      <c r="F225" s="21"/>
      <c r="J225" s="21"/>
      <c r="K225" s="22"/>
    </row>
    <row r="226" spans="3:11" x14ac:dyDescent="0.25">
      <c r="C226" s="21"/>
      <c r="F226" s="21"/>
      <c r="J226" s="21"/>
      <c r="K226" s="22"/>
    </row>
    <row r="227" spans="3:11" x14ac:dyDescent="0.25">
      <c r="C227" s="21"/>
      <c r="F227" s="21"/>
      <c r="J227" s="21"/>
      <c r="K227" s="22"/>
    </row>
    <row r="228" spans="3:11" x14ac:dyDescent="0.25">
      <c r="C228" s="21"/>
      <c r="F228" s="21"/>
      <c r="J228" s="21"/>
      <c r="K228" s="22"/>
    </row>
    <row r="229" spans="3:11" x14ac:dyDescent="0.25">
      <c r="C229" s="21"/>
      <c r="F229" s="21"/>
      <c r="J229" s="21"/>
      <c r="K229" s="22"/>
    </row>
    <row r="230" spans="3:11" x14ac:dyDescent="0.25">
      <c r="C230" s="21"/>
      <c r="F230" s="21"/>
      <c r="J230" s="21"/>
      <c r="K230" s="22"/>
    </row>
    <row r="231" spans="3:11" x14ac:dyDescent="0.25">
      <c r="C231" s="21"/>
      <c r="F231" s="21"/>
      <c r="J231" s="21"/>
      <c r="K231" s="22"/>
    </row>
    <row r="232" spans="3:11" x14ac:dyDescent="0.25">
      <c r="C232" s="21"/>
      <c r="F232" s="21"/>
      <c r="J232" s="21"/>
      <c r="K232" s="22"/>
    </row>
    <row r="233" spans="3:11" x14ac:dyDescent="0.25">
      <c r="C233" s="21"/>
      <c r="F233" s="21"/>
      <c r="J233" s="21"/>
      <c r="K233" s="22"/>
    </row>
    <row r="234" spans="3:11" x14ac:dyDescent="0.25">
      <c r="C234" s="21"/>
      <c r="F234" s="21"/>
      <c r="J234" s="21"/>
      <c r="K234" s="22"/>
    </row>
    <row r="235" spans="3:11" x14ac:dyDescent="0.25">
      <c r="C235" s="21"/>
      <c r="F235" s="21"/>
      <c r="J235" s="21"/>
      <c r="K235" s="22"/>
    </row>
    <row r="236" spans="3:11" x14ac:dyDescent="0.25">
      <c r="C236" s="21"/>
      <c r="F236" s="21"/>
      <c r="J236" s="21"/>
      <c r="K236" s="22"/>
    </row>
    <row r="237" spans="3:11" x14ac:dyDescent="0.25">
      <c r="C237" s="21"/>
      <c r="F237" s="21"/>
      <c r="J237" s="21"/>
      <c r="K237" s="22"/>
    </row>
    <row r="238" spans="3:11" x14ac:dyDescent="0.25">
      <c r="C238" s="21"/>
      <c r="F238" s="21"/>
      <c r="J238" s="21"/>
      <c r="K238" s="22"/>
    </row>
    <row r="239" spans="3:11" x14ac:dyDescent="0.25">
      <c r="C239" s="21"/>
      <c r="F239" s="21"/>
      <c r="J239" s="21"/>
      <c r="K239" s="22"/>
    </row>
    <row r="240" spans="3:11" x14ac:dyDescent="0.25">
      <c r="C240" s="21"/>
      <c r="F240" s="21"/>
      <c r="J240" s="21"/>
      <c r="K240" s="22"/>
    </row>
    <row r="241" spans="3:11" x14ac:dyDescent="0.25">
      <c r="C241" s="21"/>
      <c r="F241" s="21"/>
      <c r="J241" s="21"/>
      <c r="K241" s="22"/>
    </row>
    <row r="242" spans="3:11" x14ac:dyDescent="0.25">
      <c r="C242" s="21"/>
      <c r="F242" s="21"/>
      <c r="J242" s="21"/>
      <c r="K242" s="22"/>
    </row>
    <row r="243" spans="3:11" x14ac:dyDescent="0.25">
      <c r="C243" s="21"/>
      <c r="F243" s="21"/>
      <c r="J243" s="21"/>
      <c r="K243" s="22"/>
    </row>
    <row r="244" spans="3:11" x14ac:dyDescent="0.25">
      <c r="C244" s="21"/>
      <c r="F244" s="21"/>
      <c r="J244" s="21"/>
      <c r="K244" s="22"/>
    </row>
    <row r="245" spans="3:11" x14ac:dyDescent="0.25">
      <c r="C245" s="21"/>
      <c r="F245" s="21"/>
      <c r="J245" s="21"/>
      <c r="K245" s="22"/>
    </row>
    <row r="246" spans="3:11" x14ac:dyDescent="0.25">
      <c r="C246" s="21"/>
      <c r="F246" s="21"/>
      <c r="J246" s="21"/>
      <c r="K246" s="22"/>
    </row>
    <row r="247" spans="3:11" x14ac:dyDescent="0.25">
      <c r="C247" s="21"/>
      <c r="F247" s="21"/>
      <c r="J247" s="21"/>
      <c r="K247" s="22"/>
    </row>
    <row r="248" spans="3:11" x14ac:dyDescent="0.25">
      <c r="C248" s="21"/>
      <c r="F248" s="21"/>
      <c r="J248" s="21"/>
      <c r="K248" s="22"/>
    </row>
    <row r="249" spans="3:11" x14ac:dyDescent="0.25">
      <c r="C249" s="21"/>
      <c r="F249" s="21"/>
      <c r="J249" s="21"/>
      <c r="K249" s="22"/>
    </row>
    <row r="250" spans="3:11" x14ac:dyDescent="0.25">
      <c r="C250" s="21"/>
      <c r="F250" s="21"/>
      <c r="J250" s="21"/>
      <c r="K250" s="22"/>
    </row>
    <row r="251" spans="3:11" x14ac:dyDescent="0.25">
      <c r="C251" s="21"/>
      <c r="F251" s="21"/>
      <c r="J251" s="21"/>
      <c r="K251" s="22"/>
    </row>
    <row r="252" spans="3:11" x14ac:dyDescent="0.25">
      <c r="C252" s="21"/>
      <c r="F252" s="21"/>
      <c r="J252" s="21"/>
      <c r="K252" s="22"/>
    </row>
    <row r="253" spans="3:11" x14ac:dyDescent="0.25">
      <c r="C253" s="21"/>
      <c r="F253" s="21"/>
      <c r="J253" s="21"/>
      <c r="K253" s="22"/>
    </row>
    <row r="254" spans="3:11" x14ac:dyDescent="0.25">
      <c r="C254" s="21"/>
      <c r="F254" s="21"/>
      <c r="J254" s="21"/>
      <c r="K254" s="22"/>
    </row>
    <row r="255" spans="3:11" x14ac:dyDescent="0.25">
      <c r="C255" s="21"/>
      <c r="F255" s="21"/>
      <c r="J255" s="21"/>
      <c r="K255" s="22"/>
    </row>
    <row r="256" spans="3:11" x14ac:dyDescent="0.25">
      <c r="C256" s="21"/>
      <c r="F256" s="21"/>
      <c r="J256" s="21"/>
      <c r="K256" s="22"/>
    </row>
    <row r="257" spans="3:11" x14ac:dyDescent="0.25">
      <c r="C257" s="21"/>
      <c r="F257" s="21"/>
      <c r="J257" s="21"/>
      <c r="K257" s="22"/>
    </row>
    <row r="258" spans="3:11" x14ac:dyDescent="0.25">
      <c r="C258" s="21"/>
      <c r="F258" s="21"/>
      <c r="J258" s="21"/>
      <c r="K258" s="22"/>
    </row>
    <row r="259" spans="3:11" x14ac:dyDescent="0.25">
      <c r="C259" s="21"/>
      <c r="F259" s="21"/>
      <c r="J259" s="21"/>
      <c r="K259" s="22"/>
    </row>
    <row r="260" spans="3:11" x14ac:dyDescent="0.25">
      <c r="C260" s="21"/>
      <c r="F260" s="21"/>
      <c r="J260" s="21"/>
      <c r="K260" s="22"/>
    </row>
    <row r="261" spans="3:11" x14ac:dyDescent="0.25">
      <c r="C261" s="21"/>
      <c r="F261" s="21"/>
      <c r="J261" s="21"/>
      <c r="K261" s="22"/>
    </row>
    <row r="262" spans="3:11" x14ac:dyDescent="0.25">
      <c r="C262" s="21"/>
      <c r="F262" s="21"/>
      <c r="J262" s="21"/>
      <c r="K262" s="22"/>
    </row>
    <row r="263" spans="3:11" x14ac:dyDescent="0.25">
      <c r="C263" s="21"/>
      <c r="F263" s="21"/>
      <c r="J263" s="21"/>
      <c r="K263" s="22"/>
    </row>
    <row r="264" spans="3:11" x14ac:dyDescent="0.25">
      <c r="C264" s="21"/>
      <c r="F264" s="21"/>
      <c r="J264" s="21"/>
      <c r="K264" s="22"/>
    </row>
    <row r="265" spans="3:11" x14ac:dyDescent="0.25">
      <c r="C265" s="21"/>
      <c r="F265" s="21"/>
      <c r="J265" s="21"/>
      <c r="K265" s="22"/>
    </row>
    <row r="266" spans="3:11" x14ac:dyDescent="0.25">
      <c r="C266" s="21"/>
      <c r="F266" s="21"/>
      <c r="J266" s="21"/>
      <c r="K266" s="22"/>
    </row>
    <row r="267" spans="3:11" x14ac:dyDescent="0.25">
      <c r="C267" s="21"/>
      <c r="F267" s="21"/>
      <c r="J267" s="21"/>
      <c r="K267" s="22"/>
    </row>
    <row r="268" spans="3:11" x14ac:dyDescent="0.25">
      <c r="C268" s="21"/>
      <c r="F268" s="21"/>
      <c r="J268" s="21"/>
      <c r="K268" s="22"/>
    </row>
    <row r="269" spans="3:11" x14ac:dyDescent="0.25">
      <c r="C269" s="21"/>
      <c r="F269" s="21"/>
      <c r="J269" s="21"/>
      <c r="K269" s="22"/>
    </row>
    <row r="270" spans="3:11" x14ac:dyDescent="0.25">
      <c r="C270" s="21"/>
      <c r="F270" s="21"/>
      <c r="J270" s="21"/>
      <c r="K270" s="22"/>
    </row>
    <row r="271" spans="3:11" x14ac:dyDescent="0.25">
      <c r="C271" s="21"/>
      <c r="F271" s="21"/>
      <c r="J271" s="21"/>
      <c r="K271" s="22"/>
    </row>
    <row r="272" spans="3:11" x14ac:dyDescent="0.25">
      <c r="C272" s="21"/>
      <c r="F272" s="21"/>
      <c r="J272" s="21"/>
      <c r="K272" s="22"/>
    </row>
    <row r="273" spans="3:11" x14ac:dyDescent="0.25">
      <c r="C273" s="21"/>
      <c r="F273" s="21"/>
      <c r="J273" s="21"/>
      <c r="K273" s="22"/>
    </row>
    <row r="274" spans="3:11" x14ac:dyDescent="0.25">
      <c r="C274" s="21"/>
      <c r="F274" s="21"/>
      <c r="J274" s="21"/>
      <c r="K274" s="22"/>
    </row>
    <row r="275" spans="3:11" x14ac:dyDescent="0.25">
      <c r="C275" s="21"/>
      <c r="F275" s="21"/>
      <c r="J275" s="21"/>
      <c r="K275" s="22"/>
    </row>
    <row r="276" spans="3:11" x14ac:dyDescent="0.25">
      <c r="C276" s="21"/>
      <c r="F276" s="21"/>
      <c r="J276" s="21"/>
      <c r="K276" s="22"/>
    </row>
    <row r="277" spans="3:11" x14ac:dyDescent="0.25">
      <c r="C277" s="21"/>
      <c r="F277" s="21"/>
      <c r="J277" s="21"/>
      <c r="K277" s="22"/>
    </row>
    <row r="278" spans="3:11" x14ac:dyDescent="0.25">
      <c r="C278" s="21"/>
      <c r="F278" s="21"/>
      <c r="J278" s="21"/>
      <c r="K278" s="22"/>
    </row>
    <row r="279" spans="3:11" x14ac:dyDescent="0.25">
      <c r="C279" s="21"/>
      <c r="F279" s="21"/>
      <c r="J279" s="21"/>
      <c r="K279" s="22"/>
    </row>
    <row r="280" spans="3:11" x14ac:dyDescent="0.25">
      <c r="C280" s="21"/>
      <c r="F280" s="21"/>
      <c r="J280" s="21"/>
      <c r="K280" s="22"/>
    </row>
    <row r="281" spans="3:11" x14ac:dyDescent="0.25">
      <c r="C281" s="21"/>
      <c r="F281" s="21"/>
      <c r="J281" s="21"/>
      <c r="K281" s="22"/>
    </row>
    <row r="282" spans="3:11" x14ac:dyDescent="0.25">
      <c r="C282" s="21"/>
      <c r="F282" s="21"/>
      <c r="J282" s="21"/>
      <c r="K282" s="22"/>
    </row>
    <row r="283" spans="3:11" x14ac:dyDescent="0.25">
      <c r="C283" s="21"/>
      <c r="F283" s="21"/>
      <c r="J283" s="21"/>
      <c r="K283" s="22"/>
    </row>
    <row r="284" spans="3:11" x14ac:dyDescent="0.25">
      <c r="C284" s="21"/>
      <c r="F284" s="21"/>
      <c r="J284" s="21"/>
      <c r="K284" s="22"/>
    </row>
    <row r="285" spans="3:11" x14ac:dyDescent="0.25">
      <c r="C285" s="21"/>
      <c r="F285" s="21"/>
      <c r="J285" s="21"/>
      <c r="K285" s="22"/>
    </row>
    <row r="286" spans="3:11" x14ac:dyDescent="0.25">
      <c r="C286" s="21"/>
      <c r="F286" s="21"/>
      <c r="J286" s="21"/>
      <c r="K286" s="22"/>
    </row>
    <row r="287" spans="3:11" x14ac:dyDescent="0.25">
      <c r="C287" s="21"/>
      <c r="F287" s="21"/>
      <c r="J287" s="21"/>
      <c r="K287" s="22"/>
    </row>
    <row r="288" spans="3:11" x14ac:dyDescent="0.25">
      <c r="C288" s="21"/>
      <c r="F288" s="21"/>
      <c r="J288" s="21"/>
      <c r="K288" s="22"/>
    </row>
    <row r="289" spans="3:11" x14ac:dyDescent="0.25">
      <c r="C289" s="21"/>
      <c r="F289" s="21"/>
      <c r="J289" s="21"/>
      <c r="K289" s="22"/>
    </row>
    <row r="290" spans="3:11" x14ac:dyDescent="0.25">
      <c r="C290" s="21"/>
      <c r="F290" s="21"/>
      <c r="J290" s="21"/>
      <c r="K290" s="22"/>
    </row>
    <row r="291" spans="3:11" x14ac:dyDescent="0.25">
      <c r="C291" s="21"/>
      <c r="F291" s="21"/>
      <c r="J291" s="21"/>
      <c r="K291" s="22"/>
    </row>
    <row r="292" spans="3:11" x14ac:dyDescent="0.25">
      <c r="C292" s="21"/>
      <c r="F292" s="21"/>
      <c r="J292" s="21"/>
      <c r="K292" s="22"/>
    </row>
    <row r="293" spans="3:11" x14ac:dyDescent="0.25">
      <c r="C293" s="21"/>
      <c r="F293" s="21"/>
      <c r="J293" s="21"/>
      <c r="K293" s="22"/>
    </row>
    <row r="294" spans="3:11" x14ac:dyDescent="0.25">
      <c r="C294" s="21"/>
      <c r="F294" s="21"/>
      <c r="J294" s="21"/>
      <c r="K294" s="22"/>
    </row>
    <row r="295" spans="3:11" x14ac:dyDescent="0.25">
      <c r="C295" s="21"/>
      <c r="F295" s="21"/>
      <c r="J295" s="21"/>
      <c r="K295" s="22"/>
    </row>
    <row r="296" spans="3:11" x14ac:dyDescent="0.25">
      <c r="C296" s="21"/>
      <c r="F296" s="21"/>
      <c r="J296" s="21"/>
      <c r="K296" s="22"/>
    </row>
    <row r="297" spans="3:11" x14ac:dyDescent="0.25">
      <c r="C297" s="21"/>
      <c r="F297" s="21"/>
      <c r="J297" s="21"/>
      <c r="K297" s="22"/>
    </row>
    <row r="298" spans="3:11" x14ac:dyDescent="0.25">
      <c r="C298" s="21"/>
      <c r="F298" s="21"/>
      <c r="J298" s="21"/>
      <c r="K298" s="22"/>
    </row>
    <row r="299" spans="3:11" x14ac:dyDescent="0.25">
      <c r="C299" s="21"/>
      <c r="F299" s="21"/>
      <c r="J299" s="21"/>
      <c r="K299" s="22"/>
    </row>
    <row r="300" spans="3:11" x14ac:dyDescent="0.25">
      <c r="C300" s="21"/>
      <c r="F300" s="21"/>
      <c r="J300" s="21"/>
      <c r="K300" s="22"/>
    </row>
    <row r="301" spans="3:11" x14ac:dyDescent="0.25">
      <c r="C301" s="21"/>
      <c r="F301" s="21"/>
      <c r="J301" s="21"/>
      <c r="K301" s="22"/>
    </row>
    <row r="302" spans="3:11" x14ac:dyDescent="0.25">
      <c r="C302" s="21"/>
      <c r="F302" s="21"/>
      <c r="J302" s="21"/>
      <c r="K302" s="22"/>
    </row>
    <row r="303" spans="3:11" x14ac:dyDescent="0.25">
      <c r="C303" s="21"/>
      <c r="F303" s="21"/>
      <c r="J303" s="21"/>
      <c r="K303" s="22"/>
    </row>
    <row r="304" spans="3:11" x14ac:dyDescent="0.25">
      <c r="C304" s="21"/>
      <c r="F304" s="21"/>
      <c r="J304" s="21"/>
      <c r="K304" s="22"/>
    </row>
    <row r="305" spans="3:11" x14ac:dyDescent="0.25">
      <c r="C305" s="21"/>
      <c r="F305" s="21"/>
      <c r="J305" s="21"/>
      <c r="K305" s="22"/>
    </row>
    <row r="306" spans="3:11" x14ac:dyDescent="0.25">
      <c r="C306" s="21"/>
      <c r="F306" s="21"/>
      <c r="J306" s="21"/>
      <c r="K306" s="22"/>
    </row>
    <row r="307" spans="3:11" x14ac:dyDescent="0.25">
      <c r="C307" s="21"/>
      <c r="F307" s="21"/>
      <c r="J307" s="21"/>
      <c r="K307" s="22"/>
    </row>
    <row r="308" spans="3:11" x14ac:dyDescent="0.25">
      <c r="C308" s="21"/>
      <c r="F308" s="21"/>
      <c r="J308" s="21"/>
      <c r="K308" s="22"/>
    </row>
    <row r="309" spans="3:11" x14ac:dyDescent="0.25">
      <c r="C309" s="21"/>
      <c r="F309" s="21"/>
      <c r="J309" s="21"/>
      <c r="K309" s="22"/>
    </row>
    <row r="310" spans="3:11" x14ac:dyDescent="0.25">
      <c r="C310" s="21"/>
      <c r="F310" s="21"/>
      <c r="J310" s="21"/>
      <c r="K310" s="22"/>
    </row>
    <row r="311" spans="3:11" x14ac:dyDescent="0.25">
      <c r="C311" s="21"/>
      <c r="F311" s="21"/>
      <c r="J311" s="21"/>
      <c r="K311" s="22"/>
    </row>
    <row r="312" spans="3:11" x14ac:dyDescent="0.25">
      <c r="C312" s="21"/>
      <c r="F312" s="21"/>
      <c r="J312" s="21"/>
      <c r="K312" s="22"/>
    </row>
    <row r="313" spans="3:11" x14ac:dyDescent="0.25">
      <c r="C313" s="21"/>
      <c r="F313" s="21"/>
      <c r="J313" s="21"/>
      <c r="K313" s="22"/>
    </row>
    <row r="314" spans="3:11" x14ac:dyDescent="0.25">
      <c r="C314" s="21"/>
      <c r="F314" s="21"/>
      <c r="J314" s="21"/>
      <c r="K314" s="22"/>
    </row>
    <row r="315" spans="3:11" x14ac:dyDescent="0.25">
      <c r="C315" s="21"/>
      <c r="F315" s="21"/>
      <c r="J315" s="21"/>
      <c r="K315" s="22"/>
    </row>
    <row r="316" spans="3:11" x14ac:dyDescent="0.25">
      <c r="C316" s="21"/>
      <c r="F316" s="21"/>
      <c r="J316" s="21"/>
      <c r="K316" s="22"/>
    </row>
    <row r="317" spans="3:11" x14ac:dyDescent="0.25">
      <c r="C317" s="21"/>
      <c r="F317" s="21"/>
      <c r="J317" s="21"/>
      <c r="K317" s="22"/>
    </row>
    <row r="318" spans="3:11" x14ac:dyDescent="0.25">
      <c r="C318" s="21"/>
      <c r="F318" s="21"/>
      <c r="J318" s="21"/>
      <c r="K318" s="22"/>
    </row>
    <row r="319" spans="3:11" x14ac:dyDescent="0.25">
      <c r="C319" s="21"/>
      <c r="F319" s="21"/>
      <c r="J319" s="21"/>
      <c r="K319" s="22"/>
    </row>
    <row r="320" spans="3:11" x14ac:dyDescent="0.25">
      <c r="C320" s="21"/>
      <c r="F320" s="21"/>
      <c r="J320" s="21"/>
      <c r="K320" s="22"/>
    </row>
    <row r="321" spans="3:11" x14ac:dyDescent="0.25">
      <c r="C321" s="21"/>
      <c r="F321" s="21"/>
      <c r="J321" s="21"/>
      <c r="K321" s="22"/>
    </row>
    <row r="322" spans="3:11" x14ac:dyDescent="0.25">
      <c r="C322" s="21"/>
      <c r="F322" s="21"/>
      <c r="J322" s="21"/>
      <c r="K322" s="22"/>
    </row>
    <row r="323" spans="3:11" x14ac:dyDescent="0.25">
      <c r="C323" s="21"/>
      <c r="F323" s="21"/>
      <c r="J323" s="21"/>
      <c r="K323" s="22"/>
    </row>
    <row r="324" spans="3:11" x14ac:dyDescent="0.25">
      <c r="C324" s="21"/>
      <c r="F324" s="21"/>
      <c r="J324" s="21"/>
      <c r="K324" s="22"/>
    </row>
    <row r="325" spans="3:11" x14ac:dyDescent="0.25">
      <c r="C325" s="21"/>
      <c r="F325" s="21"/>
      <c r="J325" s="21"/>
      <c r="K325" s="22"/>
    </row>
    <row r="326" spans="3:11" x14ac:dyDescent="0.25">
      <c r="C326" s="21"/>
      <c r="F326" s="21"/>
      <c r="J326" s="21"/>
      <c r="K326" s="22"/>
    </row>
    <row r="327" spans="3:11" x14ac:dyDescent="0.25">
      <c r="C327" s="21"/>
      <c r="F327" s="21"/>
      <c r="J327" s="21"/>
      <c r="K327" s="22"/>
    </row>
    <row r="328" spans="3:11" x14ac:dyDescent="0.25">
      <c r="C328" s="21"/>
      <c r="F328" s="21"/>
      <c r="J328" s="21"/>
      <c r="K328" s="22"/>
    </row>
    <row r="329" spans="3:11" x14ac:dyDescent="0.25">
      <c r="C329" s="21"/>
      <c r="F329" s="21"/>
      <c r="J329" s="21"/>
      <c r="K329" s="22"/>
    </row>
    <row r="330" spans="3:11" x14ac:dyDescent="0.25">
      <c r="C330" s="21"/>
      <c r="F330" s="21"/>
      <c r="J330" s="21"/>
      <c r="K330" s="22"/>
    </row>
    <row r="331" spans="3:11" x14ac:dyDescent="0.25">
      <c r="C331" s="21"/>
      <c r="F331" s="21"/>
      <c r="J331" s="21"/>
      <c r="K331" s="22"/>
    </row>
    <row r="332" spans="3:11" x14ac:dyDescent="0.25">
      <c r="C332" s="21"/>
      <c r="F332" s="21"/>
      <c r="J332" s="21"/>
      <c r="K332" s="22"/>
    </row>
    <row r="333" spans="3:11" x14ac:dyDescent="0.25">
      <c r="C333" s="21"/>
      <c r="F333" s="21"/>
      <c r="J333" s="21"/>
      <c r="K333" s="22"/>
    </row>
    <row r="334" spans="3:11" x14ac:dyDescent="0.25">
      <c r="C334" s="21"/>
      <c r="F334" s="21"/>
      <c r="J334" s="21"/>
      <c r="K334" s="22"/>
    </row>
    <row r="335" spans="3:11" x14ac:dyDescent="0.25">
      <c r="C335" s="21"/>
      <c r="F335" s="21"/>
      <c r="J335" s="21"/>
      <c r="K335" s="22"/>
    </row>
    <row r="336" spans="3:11" x14ac:dyDescent="0.25">
      <c r="C336" s="21"/>
      <c r="F336" s="21"/>
      <c r="J336" s="21"/>
      <c r="K336" s="22"/>
    </row>
    <row r="337" spans="3:11" x14ac:dyDescent="0.25">
      <c r="C337" s="21"/>
      <c r="F337" s="21"/>
      <c r="J337" s="21"/>
      <c r="K337" s="22"/>
    </row>
    <row r="338" spans="3:11" x14ac:dyDescent="0.25">
      <c r="C338" s="21"/>
      <c r="F338" s="21"/>
      <c r="J338" s="21"/>
      <c r="K338" s="22"/>
    </row>
    <row r="339" spans="3:11" x14ac:dyDescent="0.25">
      <c r="C339" s="21"/>
      <c r="F339" s="21"/>
      <c r="J339" s="21"/>
      <c r="K339" s="22"/>
    </row>
    <row r="340" spans="3:11" x14ac:dyDescent="0.25">
      <c r="C340" s="21"/>
      <c r="F340" s="21"/>
      <c r="J340" s="21"/>
      <c r="K340" s="22"/>
    </row>
    <row r="341" spans="3:11" x14ac:dyDescent="0.25">
      <c r="C341" s="21"/>
      <c r="F341" s="21"/>
      <c r="J341" s="21"/>
      <c r="K341" s="22"/>
    </row>
    <row r="342" spans="3:11" x14ac:dyDescent="0.25">
      <c r="C342" s="21"/>
      <c r="F342" s="21"/>
      <c r="J342" s="21"/>
      <c r="K342" s="22"/>
    </row>
    <row r="343" spans="3:11" x14ac:dyDescent="0.25">
      <c r="C343" s="21"/>
      <c r="F343" s="21"/>
      <c r="J343" s="21"/>
      <c r="K343" s="22"/>
    </row>
    <row r="344" spans="3:11" x14ac:dyDescent="0.25">
      <c r="C344" s="21"/>
      <c r="F344" s="21"/>
      <c r="J344" s="21"/>
      <c r="K344" s="22"/>
    </row>
    <row r="345" spans="3:11" x14ac:dyDescent="0.25">
      <c r="C345" s="21"/>
      <c r="F345" s="21"/>
      <c r="J345" s="21"/>
      <c r="K345" s="22"/>
    </row>
    <row r="346" spans="3:11" x14ac:dyDescent="0.25">
      <c r="C346" s="21"/>
      <c r="F346" s="21"/>
      <c r="J346" s="21"/>
      <c r="K346" s="22"/>
    </row>
    <row r="347" spans="3:11" x14ac:dyDescent="0.25">
      <c r="C347" s="21"/>
      <c r="F347" s="21"/>
      <c r="J347" s="21"/>
      <c r="K347" s="22"/>
    </row>
    <row r="348" spans="3:11" x14ac:dyDescent="0.25">
      <c r="C348" s="21"/>
      <c r="F348" s="21"/>
      <c r="J348" s="21"/>
      <c r="K348" s="22"/>
    </row>
    <row r="349" spans="3:11" x14ac:dyDescent="0.25">
      <c r="C349" s="21"/>
      <c r="F349" s="21"/>
      <c r="J349" s="21"/>
      <c r="K349" s="22"/>
    </row>
    <row r="350" spans="3:11" x14ac:dyDescent="0.25">
      <c r="C350" s="21"/>
      <c r="F350" s="21"/>
      <c r="J350" s="21"/>
      <c r="K350" s="22"/>
    </row>
    <row r="351" spans="3:11" x14ac:dyDescent="0.25">
      <c r="C351" s="21"/>
      <c r="F351" s="21"/>
      <c r="J351" s="21"/>
      <c r="K351" s="22"/>
    </row>
    <row r="352" spans="3:11" x14ac:dyDescent="0.25">
      <c r="C352" s="21"/>
      <c r="F352" s="21"/>
      <c r="J352" s="21"/>
      <c r="K352" s="22"/>
    </row>
    <row r="353" spans="3:11" x14ac:dyDescent="0.25">
      <c r="C353" s="21"/>
      <c r="F353" s="21"/>
      <c r="J353" s="21"/>
      <c r="K353" s="22"/>
    </row>
    <row r="354" spans="3:11" x14ac:dyDescent="0.25">
      <c r="C354" s="21"/>
      <c r="F354" s="21"/>
      <c r="J354" s="21"/>
      <c r="K354" s="22"/>
    </row>
    <row r="355" spans="3:11" x14ac:dyDescent="0.25">
      <c r="C355" s="21"/>
      <c r="F355" s="21"/>
      <c r="J355" s="21"/>
      <c r="K355" s="22"/>
    </row>
    <row r="356" spans="3:11" x14ac:dyDescent="0.25">
      <c r="C356" s="21"/>
      <c r="F356" s="21"/>
      <c r="J356" s="21"/>
      <c r="K356" s="22"/>
    </row>
    <row r="357" spans="3:11" x14ac:dyDescent="0.25">
      <c r="C357" s="21"/>
      <c r="F357" s="21"/>
      <c r="J357" s="21"/>
      <c r="K357" s="22"/>
    </row>
    <row r="358" spans="3:11" x14ac:dyDescent="0.25">
      <c r="C358" s="21"/>
      <c r="F358" s="21"/>
      <c r="J358" s="21"/>
      <c r="K358" s="22"/>
    </row>
    <row r="359" spans="3:11" x14ac:dyDescent="0.25">
      <c r="C359" s="21"/>
      <c r="F359" s="21"/>
      <c r="J359" s="21"/>
      <c r="K359" s="22"/>
    </row>
    <row r="360" spans="3:11" x14ac:dyDescent="0.25">
      <c r="C360" s="21"/>
      <c r="F360" s="21"/>
      <c r="J360" s="21"/>
      <c r="K360" s="22"/>
    </row>
    <row r="361" spans="3:11" x14ac:dyDescent="0.25">
      <c r="C361" s="21"/>
      <c r="F361" s="21"/>
      <c r="J361" s="21"/>
      <c r="K361" s="22"/>
    </row>
    <row r="362" spans="3:11" x14ac:dyDescent="0.25">
      <c r="C362" s="21"/>
      <c r="F362" s="21"/>
      <c r="J362" s="21"/>
      <c r="K362" s="22"/>
    </row>
    <row r="363" spans="3:11" x14ac:dyDescent="0.25">
      <c r="C363" s="21"/>
      <c r="F363" s="21"/>
      <c r="J363" s="21"/>
      <c r="K363" s="22"/>
    </row>
    <row r="364" spans="3:11" x14ac:dyDescent="0.25">
      <c r="C364" s="21"/>
      <c r="F364" s="21"/>
      <c r="J364" s="21"/>
      <c r="K364" s="22"/>
    </row>
    <row r="365" spans="3:11" x14ac:dyDescent="0.25">
      <c r="C365" s="21"/>
      <c r="F365" s="21"/>
      <c r="J365" s="21"/>
      <c r="K365" s="22"/>
    </row>
    <row r="366" spans="3:11" x14ac:dyDescent="0.25">
      <c r="C366" s="21"/>
      <c r="F366" s="21"/>
      <c r="J366" s="21"/>
      <c r="K366" s="22"/>
    </row>
    <row r="367" spans="3:11" x14ac:dyDescent="0.25">
      <c r="C367" s="21"/>
      <c r="F367" s="21"/>
      <c r="J367" s="21"/>
      <c r="K367" s="22"/>
    </row>
    <row r="368" spans="3:11" x14ac:dyDescent="0.25">
      <c r="C368" s="21"/>
      <c r="F368" s="21"/>
      <c r="J368" s="21"/>
      <c r="K368" s="22"/>
    </row>
    <row r="369" spans="3:11" x14ac:dyDescent="0.25">
      <c r="C369" s="21"/>
      <c r="F369" s="21"/>
      <c r="J369" s="21"/>
      <c r="K369" s="22"/>
    </row>
    <row r="370" spans="3:11" x14ac:dyDescent="0.25">
      <c r="C370" s="21"/>
      <c r="F370" s="21"/>
      <c r="J370" s="21"/>
      <c r="K370" s="22"/>
    </row>
    <row r="371" spans="3:11" x14ac:dyDescent="0.25">
      <c r="C371" s="21"/>
      <c r="F371" s="21"/>
      <c r="J371" s="21"/>
      <c r="K371" s="22"/>
    </row>
    <row r="372" spans="3:11" x14ac:dyDescent="0.25">
      <c r="C372" s="21"/>
      <c r="F372" s="21"/>
      <c r="J372" s="21"/>
      <c r="K372" s="22"/>
    </row>
    <row r="373" spans="3:11" x14ac:dyDescent="0.25">
      <c r="C373" s="21"/>
      <c r="F373" s="21"/>
      <c r="J373" s="21"/>
      <c r="K373" s="22"/>
    </row>
    <row r="374" spans="3:11" x14ac:dyDescent="0.25">
      <c r="C374" s="21"/>
      <c r="F374" s="21"/>
      <c r="J374" s="21"/>
      <c r="K374" s="22"/>
    </row>
    <row r="375" spans="3:11" x14ac:dyDescent="0.25">
      <c r="C375" s="21"/>
      <c r="F375" s="21"/>
      <c r="J375" s="21"/>
      <c r="K375" s="22"/>
    </row>
    <row r="376" spans="3:11" x14ac:dyDescent="0.25">
      <c r="C376" s="21"/>
      <c r="F376" s="21"/>
      <c r="J376" s="21"/>
      <c r="K376" s="22"/>
    </row>
    <row r="377" spans="3:11" x14ac:dyDescent="0.25">
      <c r="C377" s="21"/>
      <c r="F377" s="21"/>
      <c r="J377" s="21"/>
      <c r="K377" s="22"/>
    </row>
    <row r="378" spans="3:11" x14ac:dyDescent="0.25">
      <c r="C378" s="21"/>
      <c r="F378" s="21"/>
      <c r="J378" s="21"/>
      <c r="K378" s="22"/>
    </row>
    <row r="379" spans="3:11" x14ac:dyDescent="0.25">
      <c r="C379" s="21"/>
      <c r="F379" s="21"/>
      <c r="J379" s="21"/>
      <c r="K379" s="22"/>
    </row>
    <row r="380" spans="3:11" x14ac:dyDescent="0.25">
      <c r="C380" s="21"/>
      <c r="F380" s="21"/>
      <c r="J380" s="21"/>
      <c r="K380" s="22"/>
    </row>
    <row r="381" spans="3:11" x14ac:dyDescent="0.25">
      <c r="C381" s="21"/>
      <c r="F381" s="21"/>
      <c r="J381" s="21"/>
      <c r="K381" s="22"/>
    </row>
    <row r="382" spans="3:11" x14ac:dyDescent="0.25">
      <c r="C382" s="21"/>
      <c r="F382" s="21"/>
      <c r="J382" s="21"/>
      <c r="K382" s="22"/>
    </row>
    <row r="383" spans="3:11" x14ac:dyDescent="0.25">
      <c r="C383" s="21"/>
      <c r="F383" s="21"/>
      <c r="J383" s="21"/>
      <c r="K383" s="22"/>
    </row>
    <row r="384" spans="3:11" x14ac:dyDescent="0.25">
      <c r="C384" s="21"/>
      <c r="F384" s="21"/>
      <c r="J384" s="21"/>
      <c r="K384" s="22"/>
    </row>
    <row r="385" spans="3:11" x14ac:dyDescent="0.25">
      <c r="C385" s="21"/>
      <c r="F385" s="21"/>
      <c r="J385" s="21"/>
      <c r="K385" s="22"/>
    </row>
    <row r="386" spans="3:11" x14ac:dyDescent="0.25">
      <c r="C386" s="21"/>
      <c r="F386" s="21"/>
      <c r="J386" s="21"/>
      <c r="K386" s="22"/>
    </row>
    <row r="387" spans="3:11" x14ac:dyDescent="0.25">
      <c r="C387" s="21"/>
      <c r="F387" s="21"/>
      <c r="J387" s="21"/>
      <c r="K387" s="22"/>
    </row>
    <row r="388" spans="3:11" x14ac:dyDescent="0.25">
      <c r="C388" s="21"/>
      <c r="F388" s="21"/>
      <c r="J388" s="21"/>
      <c r="K388" s="22"/>
    </row>
    <row r="389" spans="3:11" x14ac:dyDescent="0.25">
      <c r="C389" s="21"/>
      <c r="F389" s="21"/>
      <c r="J389" s="21"/>
      <c r="K389" s="22"/>
    </row>
    <row r="390" spans="3:11" x14ac:dyDescent="0.25">
      <c r="C390" s="21"/>
      <c r="F390" s="21"/>
      <c r="J390" s="21"/>
      <c r="K390" s="22"/>
    </row>
    <row r="391" spans="3:11" x14ac:dyDescent="0.25">
      <c r="C391" s="21"/>
      <c r="F391" s="21"/>
      <c r="J391" s="21"/>
      <c r="K391" s="22"/>
    </row>
    <row r="392" spans="3:11" x14ac:dyDescent="0.25">
      <c r="C392" s="21"/>
      <c r="F392" s="21"/>
      <c r="J392" s="21"/>
      <c r="K392" s="22"/>
    </row>
    <row r="393" spans="3:11" x14ac:dyDescent="0.25">
      <c r="C393" s="21"/>
      <c r="F393" s="21"/>
      <c r="J393" s="21"/>
      <c r="K393" s="22"/>
    </row>
    <row r="394" spans="3:11" x14ac:dyDescent="0.25">
      <c r="C394" s="21"/>
      <c r="F394" s="21"/>
      <c r="J394" s="21"/>
      <c r="K394" s="22"/>
    </row>
    <row r="395" spans="3:11" x14ac:dyDescent="0.25">
      <c r="C395" s="21"/>
      <c r="F395" s="21"/>
      <c r="J395" s="21"/>
      <c r="K395" s="22"/>
    </row>
    <row r="396" spans="3:11" x14ac:dyDescent="0.25">
      <c r="C396" s="21"/>
      <c r="F396" s="21"/>
      <c r="J396" s="21"/>
      <c r="K396" s="22"/>
    </row>
    <row r="397" spans="3:11" x14ac:dyDescent="0.25">
      <c r="C397" s="21"/>
      <c r="F397" s="21"/>
      <c r="J397" s="21"/>
      <c r="K397" s="22"/>
    </row>
    <row r="398" spans="3:11" x14ac:dyDescent="0.25">
      <c r="C398" s="21"/>
      <c r="F398" s="21"/>
      <c r="J398" s="21"/>
      <c r="K398" s="22"/>
    </row>
    <row r="399" spans="3:11" x14ac:dyDescent="0.25">
      <c r="C399" s="21"/>
      <c r="F399" s="21"/>
      <c r="J399" s="21"/>
      <c r="K399" s="22"/>
    </row>
    <row r="400" spans="3:11" x14ac:dyDescent="0.25">
      <c r="C400" s="21"/>
      <c r="F400" s="21"/>
      <c r="J400" s="21"/>
      <c r="K400" s="22"/>
    </row>
    <row r="401" spans="3:11" x14ac:dyDescent="0.25">
      <c r="C401" s="21"/>
      <c r="F401" s="21"/>
      <c r="J401" s="21"/>
      <c r="K401" s="22"/>
    </row>
    <row r="402" spans="3:11" x14ac:dyDescent="0.25">
      <c r="C402" s="21"/>
      <c r="F402" s="21"/>
      <c r="J402" s="21"/>
      <c r="K402" s="22"/>
    </row>
    <row r="403" spans="3:11" x14ac:dyDescent="0.25">
      <c r="C403" s="21"/>
      <c r="F403" s="21"/>
      <c r="J403" s="21"/>
      <c r="K403" s="22"/>
    </row>
    <row r="404" spans="3:11" x14ac:dyDescent="0.25">
      <c r="C404" s="21"/>
      <c r="F404" s="21"/>
      <c r="J404" s="21"/>
      <c r="K404" s="22"/>
    </row>
    <row r="405" spans="3:11" x14ac:dyDescent="0.25">
      <c r="C405" s="21"/>
      <c r="F405" s="21"/>
      <c r="J405" s="21"/>
      <c r="K405" s="22"/>
    </row>
    <row r="406" spans="3:11" x14ac:dyDescent="0.25">
      <c r="C406" s="21"/>
      <c r="F406" s="21"/>
      <c r="J406" s="21"/>
      <c r="K406" s="22"/>
    </row>
    <row r="407" spans="3:11" x14ac:dyDescent="0.25">
      <c r="C407" s="21"/>
      <c r="F407" s="21"/>
      <c r="J407" s="21"/>
      <c r="K407" s="22"/>
    </row>
    <row r="408" spans="3:11" x14ac:dyDescent="0.25">
      <c r="C408" s="21"/>
      <c r="F408" s="21"/>
      <c r="J408" s="21"/>
      <c r="K408" s="22"/>
    </row>
    <row r="409" spans="3:11" x14ac:dyDescent="0.25">
      <c r="C409" s="21"/>
      <c r="F409" s="21"/>
      <c r="J409" s="21"/>
      <c r="K409" s="22"/>
    </row>
    <row r="410" spans="3:11" x14ac:dyDescent="0.25">
      <c r="C410" s="21"/>
      <c r="F410" s="21"/>
      <c r="J410" s="21"/>
      <c r="K410" s="22"/>
    </row>
    <row r="411" spans="3:11" x14ac:dyDescent="0.25">
      <c r="C411" s="21"/>
      <c r="F411" s="21"/>
      <c r="J411" s="21"/>
      <c r="K411" s="22"/>
    </row>
    <row r="412" spans="3:11" x14ac:dyDescent="0.25">
      <c r="C412" s="21"/>
      <c r="F412" s="21"/>
      <c r="J412" s="21"/>
      <c r="K412" s="22"/>
    </row>
    <row r="413" spans="3:11" x14ac:dyDescent="0.25">
      <c r="C413" s="21"/>
      <c r="F413" s="21"/>
      <c r="J413" s="21"/>
      <c r="K413" s="22"/>
    </row>
    <row r="414" spans="3:11" x14ac:dyDescent="0.25">
      <c r="C414" s="21"/>
      <c r="F414" s="21"/>
      <c r="J414" s="21"/>
      <c r="K414" s="22"/>
    </row>
    <row r="415" spans="3:11" x14ac:dyDescent="0.25">
      <c r="C415" s="21"/>
      <c r="F415" s="21"/>
      <c r="J415" s="21"/>
      <c r="K415" s="22"/>
    </row>
    <row r="416" spans="3:11" x14ac:dyDescent="0.25">
      <c r="C416" s="21"/>
      <c r="F416" s="21"/>
      <c r="J416" s="21"/>
      <c r="K416" s="22"/>
    </row>
    <row r="417" spans="3:11" x14ac:dyDescent="0.25">
      <c r="C417" s="21"/>
      <c r="F417" s="21"/>
      <c r="J417" s="21"/>
      <c r="K417" s="22"/>
    </row>
    <row r="418" spans="3:11" x14ac:dyDescent="0.25">
      <c r="C418" s="21"/>
      <c r="F418" s="21"/>
      <c r="J418" s="21"/>
      <c r="K418" s="22"/>
    </row>
    <row r="419" spans="3:11" x14ac:dyDescent="0.25">
      <c r="C419" s="21"/>
      <c r="F419" s="21"/>
      <c r="J419" s="21"/>
      <c r="K419" s="22"/>
    </row>
    <row r="420" spans="3:11" x14ac:dyDescent="0.25">
      <c r="C420" s="21"/>
      <c r="F420" s="21"/>
      <c r="J420" s="21"/>
      <c r="K420" s="22"/>
    </row>
    <row r="421" spans="3:11" x14ac:dyDescent="0.25">
      <c r="C421" s="21"/>
      <c r="F421" s="21"/>
      <c r="J421" s="21"/>
      <c r="K421" s="22"/>
    </row>
    <row r="422" spans="3:11" x14ac:dyDescent="0.25">
      <c r="C422" s="21"/>
      <c r="F422" s="21"/>
      <c r="J422" s="21"/>
      <c r="K422" s="22"/>
    </row>
    <row r="423" spans="3:11" x14ac:dyDescent="0.25">
      <c r="C423" s="21"/>
      <c r="F423" s="21"/>
      <c r="J423" s="21"/>
      <c r="K423" s="22"/>
    </row>
    <row r="424" spans="3:11" x14ac:dyDescent="0.25">
      <c r="C424" s="21"/>
      <c r="F424" s="21"/>
      <c r="J424" s="21"/>
      <c r="K424" s="22"/>
    </row>
    <row r="425" spans="3:11" x14ac:dyDescent="0.25">
      <c r="C425" s="21"/>
      <c r="F425" s="21"/>
      <c r="J425" s="21"/>
      <c r="K425" s="22"/>
    </row>
    <row r="426" spans="3:11" x14ac:dyDescent="0.25">
      <c r="C426" s="21"/>
      <c r="F426" s="21"/>
      <c r="J426" s="21"/>
      <c r="K426" s="22"/>
    </row>
    <row r="427" spans="3:11" x14ac:dyDescent="0.25">
      <c r="C427" s="21"/>
      <c r="F427" s="21"/>
      <c r="J427" s="21"/>
      <c r="K427" s="22"/>
    </row>
    <row r="428" spans="3:11" x14ac:dyDescent="0.25">
      <c r="C428" s="21"/>
      <c r="F428" s="21"/>
      <c r="J428" s="21"/>
      <c r="K428" s="22"/>
    </row>
    <row r="429" spans="3:11" x14ac:dyDescent="0.25">
      <c r="C429" s="21"/>
      <c r="F429" s="21"/>
      <c r="J429" s="21"/>
      <c r="K429" s="22"/>
    </row>
    <row r="430" spans="3:11" x14ac:dyDescent="0.25">
      <c r="C430" s="21"/>
      <c r="F430" s="21"/>
      <c r="J430" s="21"/>
      <c r="K430" s="22"/>
    </row>
    <row r="431" spans="3:11" x14ac:dyDescent="0.25">
      <c r="C431" s="21"/>
      <c r="F431" s="21"/>
      <c r="J431" s="21"/>
      <c r="K431" s="22"/>
    </row>
    <row r="432" spans="3:11" x14ac:dyDescent="0.25">
      <c r="C432" s="21"/>
      <c r="F432" s="21"/>
      <c r="J432" s="21"/>
      <c r="K432" s="22"/>
    </row>
    <row r="433" spans="3:11" x14ac:dyDescent="0.25">
      <c r="C433" s="21"/>
      <c r="F433" s="21"/>
      <c r="J433" s="21"/>
      <c r="K433" s="22"/>
    </row>
    <row r="434" spans="3:11" x14ac:dyDescent="0.25">
      <c r="C434" s="21"/>
      <c r="F434" s="21"/>
      <c r="J434" s="21"/>
      <c r="K434" s="22"/>
    </row>
    <row r="435" spans="3:11" x14ac:dyDescent="0.25">
      <c r="C435" s="21"/>
      <c r="F435" s="21"/>
      <c r="J435" s="21"/>
      <c r="K435" s="22"/>
    </row>
    <row r="436" spans="3:11" x14ac:dyDescent="0.25">
      <c r="C436" s="21"/>
      <c r="F436" s="21"/>
      <c r="J436" s="21"/>
      <c r="K436" s="22"/>
    </row>
    <row r="437" spans="3:11" x14ac:dyDescent="0.25">
      <c r="C437" s="21"/>
      <c r="F437" s="21"/>
      <c r="J437" s="21"/>
      <c r="K437" s="22"/>
    </row>
    <row r="438" spans="3:11" x14ac:dyDescent="0.25">
      <c r="C438" s="21"/>
      <c r="F438" s="21"/>
      <c r="J438" s="21"/>
      <c r="K438" s="22"/>
    </row>
    <row r="439" spans="3:11" x14ac:dyDescent="0.25">
      <c r="C439" s="21"/>
      <c r="F439" s="21"/>
      <c r="J439" s="21"/>
      <c r="K439" s="22"/>
    </row>
    <row r="440" spans="3:11" x14ac:dyDescent="0.25">
      <c r="C440" s="21"/>
      <c r="F440" s="21"/>
      <c r="J440" s="21"/>
      <c r="K440" s="22"/>
    </row>
    <row r="441" spans="3:11" x14ac:dyDescent="0.25">
      <c r="C441" s="21"/>
      <c r="F441" s="21"/>
      <c r="J441" s="21"/>
      <c r="K441" s="22"/>
    </row>
    <row r="442" spans="3:11" x14ac:dyDescent="0.25">
      <c r="C442" s="21"/>
      <c r="F442" s="21"/>
      <c r="J442" s="21"/>
      <c r="K442" s="22"/>
    </row>
    <row r="443" spans="3:11" x14ac:dyDescent="0.25">
      <c r="C443" s="21"/>
      <c r="F443" s="21"/>
      <c r="J443" s="21"/>
      <c r="K443" s="22"/>
    </row>
    <row r="444" spans="3:11" x14ac:dyDescent="0.25">
      <c r="C444" s="21"/>
      <c r="F444" s="21"/>
      <c r="J444" s="21"/>
      <c r="K444" s="22"/>
    </row>
    <row r="445" spans="3:11" x14ac:dyDescent="0.25">
      <c r="C445" s="21"/>
      <c r="F445" s="21"/>
      <c r="J445" s="21"/>
      <c r="K445" s="22"/>
    </row>
    <row r="446" spans="3:11" x14ac:dyDescent="0.25">
      <c r="C446" s="21"/>
      <c r="F446" s="21"/>
      <c r="J446" s="21"/>
      <c r="K446" s="22"/>
    </row>
    <row r="447" spans="3:11" x14ac:dyDescent="0.25">
      <c r="C447" s="21"/>
      <c r="F447" s="21"/>
      <c r="J447" s="21"/>
      <c r="K447" s="22"/>
    </row>
    <row r="448" spans="3:11" x14ac:dyDescent="0.25">
      <c r="C448" s="21"/>
      <c r="F448" s="21"/>
      <c r="J448" s="21"/>
      <c r="K448" s="22"/>
    </row>
    <row r="449" spans="3:11" x14ac:dyDescent="0.25">
      <c r="C449" s="21"/>
      <c r="F449" s="21"/>
      <c r="J449" s="21"/>
      <c r="K449" s="22"/>
    </row>
    <row r="450" spans="3:11" x14ac:dyDescent="0.25">
      <c r="C450" s="21"/>
      <c r="F450" s="21"/>
      <c r="J450" s="21"/>
      <c r="K450" s="22"/>
    </row>
    <row r="451" spans="3:11" x14ac:dyDescent="0.25">
      <c r="C451" s="21"/>
      <c r="F451" s="21"/>
      <c r="J451" s="21"/>
      <c r="K451" s="22"/>
    </row>
    <row r="452" spans="3:11" x14ac:dyDescent="0.25">
      <c r="C452" s="21"/>
      <c r="F452" s="21"/>
      <c r="J452" s="21"/>
      <c r="K452" s="22"/>
    </row>
    <row r="453" spans="3:11" x14ac:dyDescent="0.25">
      <c r="C453" s="21"/>
      <c r="F453" s="21"/>
      <c r="J453" s="21"/>
      <c r="K453" s="22"/>
    </row>
    <row r="454" spans="3:11" x14ac:dyDescent="0.25">
      <c r="C454" s="21"/>
      <c r="F454" s="21"/>
      <c r="J454" s="21"/>
      <c r="K454" s="22"/>
    </row>
    <row r="455" spans="3:11" x14ac:dyDescent="0.25">
      <c r="C455" s="21"/>
      <c r="F455" s="21"/>
      <c r="J455" s="21"/>
      <c r="K455" s="22"/>
    </row>
    <row r="456" spans="3:11" x14ac:dyDescent="0.25">
      <c r="C456" s="21"/>
      <c r="F456" s="21"/>
      <c r="J456" s="21"/>
      <c r="K456" s="22"/>
    </row>
    <row r="457" spans="3:11" x14ac:dyDescent="0.25">
      <c r="C457" s="21"/>
      <c r="F457" s="21"/>
      <c r="J457" s="21"/>
      <c r="K457" s="22"/>
    </row>
    <row r="458" spans="3:11" x14ac:dyDescent="0.25">
      <c r="C458" s="21"/>
      <c r="F458" s="21"/>
      <c r="J458" s="21"/>
      <c r="K458" s="22"/>
    </row>
    <row r="459" spans="3:11" x14ac:dyDescent="0.25">
      <c r="C459" s="21"/>
      <c r="F459" s="21"/>
      <c r="J459" s="21"/>
      <c r="K459" s="22"/>
    </row>
    <row r="460" spans="3:11" x14ac:dyDescent="0.25">
      <c r="C460" s="21"/>
      <c r="F460" s="21"/>
      <c r="J460" s="21"/>
      <c r="K460" s="22"/>
    </row>
    <row r="461" spans="3:11" x14ac:dyDescent="0.25">
      <c r="C461" s="21"/>
      <c r="F461" s="21"/>
      <c r="J461" s="21"/>
      <c r="K461" s="22"/>
    </row>
    <row r="462" spans="3:11" x14ac:dyDescent="0.25">
      <c r="C462" s="21"/>
      <c r="F462" s="21"/>
      <c r="J462" s="21"/>
      <c r="K462" s="22"/>
    </row>
    <row r="463" spans="3:11" x14ac:dyDescent="0.25">
      <c r="C463" s="21"/>
      <c r="F463" s="21"/>
      <c r="J463" s="21"/>
      <c r="K463" s="22"/>
    </row>
    <row r="464" spans="3:11" x14ac:dyDescent="0.25">
      <c r="C464" s="21"/>
      <c r="F464" s="21"/>
      <c r="J464" s="21"/>
      <c r="K464" s="22"/>
    </row>
    <row r="465" spans="3:11" x14ac:dyDescent="0.25">
      <c r="C465" s="21"/>
      <c r="F465" s="21"/>
      <c r="J465" s="21"/>
      <c r="K465" s="22"/>
    </row>
    <row r="466" spans="3:11" x14ac:dyDescent="0.25">
      <c r="C466" s="21"/>
      <c r="F466" s="21"/>
      <c r="J466" s="21"/>
      <c r="K466" s="22"/>
    </row>
    <row r="467" spans="3:11" x14ac:dyDescent="0.25">
      <c r="C467" s="21"/>
      <c r="F467" s="21"/>
      <c r="J467" s="21"/>
      <c r="K467" s="22"/>
    </row>
    <row r="468" spans="3:11" x14ac:dyDescent="0.25">
      <c r="C468" s="21"/>
      <c r="F468" s="21"/>
      <c r="J468" s="21"/>
      <c r="K468" s="22"/>
    </row>
    <row r="469" spans="3:11" x14ac:dyDescent="0.25">
      <c r="C469" s="21"/>
      <c r="F469" s="21"/>
      <c r="J469" s="21"/>
      <c r="K469" s="22"/>
    </row>
    <row r="470" spans="3:11" x14ac:dyDescent="0.25">
      <c r="C470" s="21"/>
      <c r="F470" s="21"/>
      <c r="J470" s="21"/>
      <c r="K470" s="22"/>
    </row>
    <row r="471" spans="3:11" x14ac:dyDescent="0.25">
      <c r="C471" s="21"/>
      <c r="F471" s="21"/>
      <c r="J471" s="21"/>
      <c r="K471" s="22"/>
    </row>
    <row r="472" spans="3:11" x14ac:dyDescent="0.25">
      <c r="C472" s="21"/>
      <c r="F472" s="21"/>
      <c r="J472" s="21"/>
      <c r="K472" s="22"/>
    </row>
    <row r="473" spans="3:11" x14ac:dyDescent="0.25">
      <c r="C473" s="21"/>
      <c r="F473" s="21"/>
      <c r="J473" s="21"/>
      <c r="K473" s="22"/>
    </row>
    <row r="474" spans="3:11" x14ac:dyDescent="0.25">
      <c r="C474" s="21"/>
      <c r="F474" s="21"/>
      <c r="J474" s="21"/>
      <c r="K474" s="22"/>
    </row>
    <row r="475" spans="3:11" x14ac:dyDescent="0.25">
      <c r="C475" s="21"/>
      <c r="F475" s="21"/>
      <c r="J475" s="21"/>
      <c r="K475" s="22"/>
    </row>
    <row r="476" spans="3:11" x14ac:dyDescent="0.25">
      <c r="C476" s="21"/>
      <c r="F476" s="21"/>
      <c r="J476" s="21"/>
      <c r="K476" s="22"/>
    </row>
    <row r="477" spans="3:11" x14ac:dyDescent="0.25">
      <c r="C477" s="21"/>
      <c r="F477" s="21"/>
      <c r="J477" s="21"/>
      <c r="K477" s="22"/>
    </row>
    <row r="478" spans="3:11" x14ac:dyDescent="0.25">
      <c r="C478" s="21"/>
      <c r="F478" s="21"/>
      <c r="J478" s="21"/>
      <c r="K478" s="22"/>
    </row>
    <row r="479" spans="3:11" x14ac:dyDescent="0.25">
      <c r="C479" s="21"/>
      <c r="F479" s="21"/>
      <c r="J479" s="21"/>
      <c r="K479" s="22"/>
    </row>
    <row r="480" spans="3:11" x14ac:dyDescent="0.25">
      <c r="C480" s="21"/>
      <c r="F480" s="21"/>
      <c r="J480" s="21"/>
      <c r="K480" s="22"/>
    </row>
    <row r="481" spans="3:11" x14ac:dyDescent="0.25">
      <c r="C481" s="21"/>
      <c r="F481" s="21"/>
      <c r="J481" s="21"/>
      <c r="K481" s="22"/>
    </row>
    <row r="482" spans="3:11" x14ac:dyDescent="0.25">
      <c r="C482" s="21"/>
      <c r="F482" s="21"/>
      <c r="J482" s="21"/>
      <c r="K482" s="22"/>
    </row>
    <row r="483" spans="3:11" x14ac:dyDescent="0.25">
      <c r="C483" s="21"/>
      <c r="F483" s="21"/>
      <c r="J483" s="21"/>
      <c r="K483" s="22"/>
    </row>
    <row r="484" spans="3:11" x14ac:dyDescent="0.25">
      <c r="C484" s="21"/>
      <c r="F484" s="21"/>
      <c r="J484" s="21"/>
      <c r="K484" s="22"/>
    </row>
    <row r="485" spans="3:11" x14ac:dyDescent="0.25">
      <c r="C485" s="21"/>
      <c r="F485" s="21"/>
      <c r="J485" s="21"/>
      <c r="K485" s="22"/>
    </row>
    <row r="486" spans="3:11" x14ac:dyDescent="0.25">
      <c r="C486" s="21"/>
      <c r="F486" s="21"/>
      <c r="J486" s="21"/>
      <c r="K486" s="22"/>
    </row>
    <row r="487" spans="3:11" x14ac:dyDescent="0.25">
      <c r="C487" s="21"/>
      <c r="F487" s="21"/>
      <c r="J487" s="21"/>
      <c r="K487" s="22"/>
    </row>
    <row r="488" spans="3:11" x14ac:dyDescent="0.25">
      <c r="C488" s="21"/>
      <c r="F488" s="21"/>
      <c r="J488" s="21"/>
      <c r="K488" s="22"/>
    </row>
    <row r="489" spans="3:11" x14ac:dyDescent="0.25">
      <c r="C489" s="21"/>
      <c r="F489" s="21"/>
      <c r="J489" s="21"/>
      <c r="K489" s="22"/>
    </row>
    <row r="490" spans="3:11" x14ac:dyDescent="0.25">
      <c r="C490" s="21"/>
      <c r="F490" s="21"/>
      <c r="J490" s="21"/>
      <c r="K490" s="22"/>
    </row>
    <row r="491" spans="3:11" x14ac:dyDescent="0.25">
      <c r="C491" s="21"/>
      <c r="F491" s="21"/>
      <c r="J491" s="21"/>
      <c r="K491" s="22"/>
    </row>
    <row r="492" spans="3:11" x14ac:dyDescent="0.25">
      <c r="C492" s="21"/>
      <c r="F492" s="21"/>
      <c r="J492" s="21"/>
      <c r="K492" s="22"/>
    </row>
    <row r="493" spans="3:11" x14ac:dyDescent="0.25">
      <c r="C493" s="21"/>
      <c r="F493" s="21"/>
      <c r="J493" s="21"/>
      <c r="K493" s="22"/>
    </row>
    <row r="494" spans="3:11" x14ac:dyDescent="0.25">
      <c r="C494" s="21"/>
      <c r="F494" s="21"/>
      <c r="J494" s="21"/>
      <c r="K494" s="22"/>
    </row>
    <row r="495" spans="3:11" x14ac:dyDescent="0.25">
      <c r="C495" s="21"/>
      <c r="F495" s="21"/>
      <c r="J495" s="21"/>
      <c r="K495" s="22"/>
    </row>
    <row r="496" spans="3:11" x14ac:dyDescent="0.25">
      <c r="C496" s="21"/>
      <c r="F496" s="21"/>
      <c r="J496" s="21"/>
      <c r="K496" s="22"/>
    </row>
    <row r="497" spans="3:11" x14ac:dyDescent="0.25">
      <c r="C497" s="21"/>
      <c r="F497" s="21"/>
      <c r="J497" s="21"/>
      <c r="K497" s="22"/>
    </row>
    <row r="498" spans="3:11" x14ac:dyDescent="0.25">
      <c r="C498" s="21"/>
      <c r="F498" s="21"/>
      <c r="J498" s="21"/>
      <c r="K498" s="22"/>
    </row>
    <row r="499" spans="3:11" x14ac:dyDescent="0.25">
      <c r="C499" s="21"/>
      <c r="F499" s="21"/>
      <c r="J499" s="21"/>
      <c r="K499" s="22"/>
    </row>
    <row r="500" spans="3:11" x14ac:dyDescent="0.25">
      <c r="C500" s="21"/>
      <c r="F500" s="21"/>
      <c r="J500" s="21"/>
      <c r="K500" s="22"/>
    </row>
    <row r="501" spans="3:11" x14ac:dyDescent="0.25">
      <c r="C501" s="21"/>
      <c r="F501" s="21"/>
      <c r="J501" s="21"/>
      <c r="K501" s="22"/>
    </row>
    <row r="502" spans="3:11" x14ac:dyDescent="0.25">
      <c r="C502" s="21"/>
      <c r="F502" s="21"/>
      <c r="J502" s="21"/>
      <c r="K502" s="22"/>
    </row>
    <row r="503" spans="3:11" x14ac:dyDescent="0.25">
      <c r="C503" s="21"/>
      <c r="F503" s="21"/>
      <c r="J503" s="21"/>
      <c r="K503" s="22"/>
    </row>
    <row r="504" spans="3:11" x14ac:dyDescent="0.25">
      <c r="C504" s="21"/>
      <c r="F504" s="21"/>
      <c r="J504" s="21"/>
      <c r="K504" s="22"/>
    </row>
    <row r="505" spans="3:11" x14ac:dyDescent="0.25">
      <c r="C505" s="21"/>
      <c r="F505" s="21"/>
      <c r="J505" s="21"/>
      <c r="K505" s="22"/>
    </row>
    <row r="506" spans="3:11" x14ac:dyDescent="0.25">
      <c r="C506" s="21"/>
      <c r="F506" s="21"/>
      <c r="J506" s="21"/>
      <c r="K506" s="22"/>
    </row>
    <row r="507" spans="3:11" x14ac:dyDescent="0.25">
      <c r="C507" s="21"/>
      <c r="F507" s="21"/>
      <c r="J507" s="21"/>
      <c r="K507" s="22"/>
    </row>
    <row r="508" spans="3:11" x14ac:dyDescent="0.25">
      <c r="C508" s="21"/>
      <c r="F508" s="21"/>
      <c r="J508" s="21"/>
      <c r="K508" s="22"/>
    </row>
    <row r="509" spans="3:11" x14ac:dyDescent="0.25">
      <c r="C509" s="21"/>
      <c r="F509" s="21"/>
      <c r="J509" s="21"/>
      <c r="K509" s="22"/>
    </row>
    <row r="510" spans="3:11" x14ac:dyDescent="0.25">
      <c r="C510" s="21"/>
      <c r="F510" s="21"/>
      <c r="J510" s="21"/>
      <c r="K510" s="22"/>
    </row>
    <row r="511" spans="3:11" x14ac:dyDescent="0.25">
      <c r="C511" s="21"/>
      <c r="F511" s="21"/>
      <c r="J511" s="21"/>
      <c r="K511" s="22"/>
    </row>
    <row r="512" spans="3:11" x14ac:dyDescent="0.25">
      <c r="C512" s="21"/>
      <c r="F512" s="21"/>
      <c r="J512" s="21"/>
      <c r="K512" s="22"/>
    </row>
    <row r="513" spans="3:11" x14ac:dyDescent="0.25">
      <c r="C513" s="21"/>
      <c r="F513" s="21"/>
      <c r="J513" s="21"/>
      <c r="K513" s="22"/>
    </row>
    <row r="514" spans="3:11" x14ac:dyDescent="0.25">
      <c r="C514" s="21"/>
      <c r="F514" s="21"/>
      <c r="J514" s="21"/>
      <c r="K514" s="22"/>
    </row>
    <row r="515" spans="3:11" x14ac:dyDescent="0.25">
      <c r="C515" s="21"/>
      <c r="F515" s="21"/>
      <c r="J515" s="21"/>
      <c r="K515" s="22"/>
    </row>
    <row r="516" spans="3:11" x14ac:dyDescent="0.25">
      <c r="C516" s="21"/>
      <c r="F516" s="21"/>
      <c r="J516" s="21"/>
      <c r="K516" s="22"/>
    </row>
    <row r="517" spans="3:11" x14ac:dyDescent="0.25">
      <c r="C517" s="21"/>
      <c r="F517" s="21"/>
      <c r="J517" s="21"/>
      <c r="K517" s="22"/>
    </row>
    <row r="518" spans="3:11" x14ac:dyDescent="0.25">
      <c r="C518" s="21"/>
      <c r="F518" s="21"/>
      <c r="J518" s="21"/>
      <c r="K518" s="22"/>
    </row>
    <row r="519" spans="3:11" x14ac:dyDescent="0.25">
      <c r="C519" s="21"/>
      <c r="F519" s="21"/>
      <c r="J519" s="21"/>
      <c r="K519" s="22"/>
    </row>
    <row r="520" spans="3:11" x14ac:dyDescent="0.25">
      <c r="C520" s="21"/>
      <c r="F520" s="21"/>
      <c r="J520" s="21"/>
      <c r="K520" s="22"/>
    </row>
    <row r="521" spans="3:11" x14ac:dyDescent="0.25">
      <c r="C521" s="21"/>
      <c r="F521" s="21"/>
      <c r="J521" s="21"/>
      <c r="K521" s="22"/>
    </row>
    <row r="522" spans="3:11" x14ac:dyDescent="0.25">
      <c r="C522" s="21"/>
      <c r="F522" s="21"/>
      <c r="J522" s="21"/>
      <c r="K522" s="22"/>
    </row>
    <row r="523" spans="3:11" x14ac:dyDescent="0.25">
      <c r="C523" s="21"/>
      <c r="F523" s="21"/>
      <c r="J523" s="21"/>
      <c r="K523" s="22"/>
    </row>
    <row r="524" spans="3:11" x14ac:dyDescent="0.25">
      <c r="C524" s="21"/>
      <c r="F524" s="21"/>
      <c r="J524" s="21"/>
      <c r="K524" s="22"/>
    </row>
    <row r="525" spans="3:11" x14ac:dyDescent="0.25">
      <c r="C525" s="21"/>
      <c r="F525" s="21"/>
      <c r="J525" s="21"/>
      <c r="K525" s="22"/>
    </row>
    <row r="526" spans="3:11" x14ac:dyDescent="0.25">
      <c r="C526" s="21"/>
      <c r="F526" s="21"/>
      <c r="J526" s="21"/>
      <c r="K526" s="22"/>
    </row>
    <row r="527" spans="3:11" x14ac:dyDescent="0.25">
      <c r="C527" s="21"/>
      <c r="F527" s="21"/>
      <c r="J527" s="21"/>
      <c r="K527" s="22"/>
    </row>
    <row r="528" spans="3:11" x14ac:dyDescent="0.25">
      <c r="C528" s="21"/>
      <c r="F528" s="21"/>
      <c r="J528" s="21"/>
      <c r="K528" s="22"/>
    </row>
    <row r="529" spans="3:11" x14ac:dyDescent="0.25">
      <c r="C529" s="21"/>
      <c r="F529" s="21"/>
      <c r="J529" s="21"/>
      <c r="K529" s="22"/>
    </row>
    <row r="530" spans="3:11" x14ac:dyDescent="0.25">
      <c r="C530" s="21"/>
      <c r="F530" s="21"/>
      <c r="J530" s="21"/>
      <c r="K530" s="22"/>
    </row>
    <row r="531" spans="3:11" x14ac:dyDescent="0.25">
      <c r="C531" s="21"/>
      <c r="F531" s="21"/>
      <c r="J531" s="21"/>
      <c r="K531" s="22"/>
    </row>
    <row r="532" spans="3:11" x14ac:dyDescent="0.25">
      <c r="C532" s="21"/>
      <c r="F532" s="21"/>
      <c r="J532" s="21"/>
      <c r="K532" s="22"/>
    </row>
    <row r="533" spans="3:11" x14ac:dyDescent="0.25">
      <c r="C533" s="21"/>
      <c r="F533" s="21"/>
      <c r="J533" s="21"/>
      <c r="K533" s="22"/>
    </row>
    <row r="534" spans="3:11" x14ac:dyDescent="0.25">
      <c r="C534" s="21"/>
      <c r="F534" s="21"/>
      <c r="J534" s="21"/>
      <c r="K534" s="22"/>
    </row>
    <row r="535" spans="3:11" x14ac:dyDescent="0.25">
      <c r="C535" s="21"/>
      <c r="F535" s="21"/>
      <c r="J535" s="21"/>
      <c r="K535" s="22"/>
    </row>
    <row r="536" spans="3:11" x14ac:dyDescent="0.25">
      <c r="C536" s="21"/>
      <c r="F536" s="21"/>
      <c r="J536" s="21"/>
      <c r="K536" s="22"/>
    </row>
    <row r="537" spans="3:11" x14ac:dyDescent="0.25">
      <c r="C537" s="21"/>
      <c r="F537" s="21"/>
      <c r="J537" s="21"/>
      <c r="K537" s="22"/>
    </row>
    <row r="538" spans="3:11" x14ac:dyDescent="0.25">
      <c r="C538" s="21"/>
      <c r="F538" s="21"/>
      <c r="J538" s="21"/>
      <c r="K538" s="22"/>
    </row>
    <row r="539" spans="3:11" x14ac:dyDescent="0.25">
      <c r="C539" s="21"/>
      <c r="F539" s="21"/>
      <c r="J539" s="21"/>
      <c r="K539" s="22"/>
    </row>
    <row r="540" spans="3:11" x14ac:dyDescent="0.25">
      <c r="C540" s="21"/>
      <c r="F540" s="21"/>
      <c r="J540" s="21"/>
      <c r="K540" s="22"/>
    </row>
    <row r="541" spans="3:11" x14ac:dyDescent="0.25">
      <c r="C541" s="21"/>
      <c r="F541" s="21"/>
      <c r="J541" s="21"/>
      <c r="K541" s="22"/>
    </row>
    <row r="542" spans="3:11" x14ac:dyDescent="0.25">
      <c r="C542" s="21"/>
      <c r="F542" s="21"/>
      <c r="J542" s="21"/>
      <c r="K542" s="22"/>
    </row>
    <row r="543" spans="3:11" x14ac:dyDescent="0.25">
      <c r="C543" s="21"/>
      <c r="F543" s="21"/>
      <c r="J543" s="21"/>
      <c r="K543" s="22"/>
    </row>
    <row r="544" spans="3:11" x14ac:dyDescent="0.25">
      <c r="C544" s="21"/>
      <c r="F544" s="21"/>
      <c r="J544" s="21"/>
      <c r="K544" s="22"/>
    </row>
    <row r="545" spans="3:11" x14ac:dyDescent="0.25">
      <c r="C545" s="21"/>
      <c r="F545" s="21"/>
      <c r="J545" s="21"/>
      <c r="K545" s="22"/>
    </row>
    <row r="546" spans="3:11" x14ac:dyDescent="0.25">
      <c r="C546" s="21"/>
      <c r="F546" s="21"/>
      <c r="J546" s="21"/>
      <c r="K546" s="22"/>
    </row>
    <row r="547" spans="3:11" x14ac:dyDescent="0.25">
      <c r="C547" s="21"/>
      <c r="F547" s="21"/>
      <c r="J547" s="21"/>
      <c r="K547" s="22"/>
    </row>
    <row r="548" spans="3:11" x14ac:dyDescent="0.25">
      <c r="C548" s="21"/>
      <c r="F548" s="21"/>
      <c r="J548" s="21"/>
      <c r="K548" s="22"/>
    </row>
    <row r="549" spans="3:11" x14ac:dyDescent="0.25">
      <c r="C549" s="21"/>
      <c r="F549" s="21"/>
      <c r="J549" s="21"/>
      <c r="K549" s="22"/>
    </row>
    <row r="550" spans="3:11" x14ac:dyDescent="0.25">
      <c r="C550" s="21"/>
      <c r="F550" s="21"/>
      <c r="J550" s="21"/>
      <c r="K550" s="22"/>
    </row>
    <row r="551" spans="3:11" x14ac:dyDescent="0.25">
      <c r="C551" s="21"/>
      <c r="F551" s="21"/>
      <c r="J551" s="21"/>
      <c r="K551" s="22"/>
    </row>
    <row r="552" spans="3:11" x14ac:dyDescent="0.25">
      <c r="C552" s="21"/>
      <c r="F552" s="21"/>
      <c r="J552" s="21"/>
      <c r="K552" s="22"/>
    </row>
    <row r="553" spans="3:11" x14ac:dyDescent="0.25">
      <c r="C553" s="21"/>
      <c r="F553" s="21"/>
      <c r="J553" s="21"/>
      <c r="K553" s="22"/>
    </row>
    <row r="554" spans="3:11" x14ac:dyDescent="0.25">
      <c r="C554" s="21"/>
      <c r="F554" s="21"/>
      <c r="J554" s="21"/>
      <c r="K554" s="22"/>
    </row>
    <row r="555" spans="3:11" x14ac:dyDescent="0.25">
      <c r="C555" s="21"/>
      <c r="F555" s="21"/>
      <c r="J555" s="21"/>
      <c r="K555" s="22"/>
    </row>
    <row r="556" spans="3:11" x14ac:dyDescent="0.25">
      <c r="C556" s="21"/>
      <c r="F556" s="21"/>
      <c r="J556" s="21"/>
      <c r="K556" s="22"/>
    </row>
    <row r="557" spans="3:11" x14ac:dyDescent="0.25">
      <c r="C557" s="21"/>
      <c r="F557" s="21"/>
      <c r="J557" s="21"/>
      <c r="K557" s="22"/>
    </row>
    <row r="558" spans="3:11" x14ac:dyDescent="0.25">
      <c r="C558" s="21"/>
      <c r="F558" s="21"/>
      <c r="J558" s="21"/>
      <c r="K558" s="22"/>
    </row>
    <row r="559" spans="3:11" x14ac:dyDescent="0.25">
      <c r="C559" s="21"/>
      <c r="F559" s="21"/>
      <c r="J559" s="21"/>
      <c r="K559" s="22"/>
    </row>
    <row r="560" spans="3:11" x14ac:dyDescent="0.25">
      <c r="C560" s="21"/>
      <c r="F560" s="21"/>
      <c r="J560" s="21"/>
      <c r="K560" s="22"/>
    </row>
    <row r="561" spans="3:11" x14ac:dyDescent="0.25">
      <c r="C561" s="21"/>
      <c r="F561" s="21"/>
      <c r="J561" s="21"/>
      <c r="K561" s="22"/>
    </row>
    <row r="562" spans="3:11" x14ac:dyDescent="0.25">
      <c r="C562" s="21"/>
      <c r="F562" s="21"/>
      <c r="J562" s="21"/>
      <c r="K562" s="22"/>
    </row>
    <row r="563" spans="3:11" x14ac:dyDescent="0.25">
      <c r="C563" s="21"/>
      <c r="F563" s="21"/>
      <c r="J563" s="21"/>
      <c r="K563" s="22"/>
    </row>
    <row r="564" spans="3:11" x14ac:dyDescent="0.25">
      <c r="C564" s="21"/>
      <c r="F564" s="21"/>
      <c r="J564" s="21"/>
      <c r="K564" s="22"/>
    </row>
    <row r="565" spans="3:11" x14ac:dyDescent="0.25">
      <c r="C565" s="21"/>
      <c r="F565" s="21"/>
      <c r="J565" s="21"/>
      <c r="K565" s="22"/>
    </row>
    <row r="566" spans="3:11" x14ac:dyDescent="0.25">
      <c r="C566" s="21"/>
      <c r="F566" s="21"/>
      <c r="J566" s="21"/>
      <c r="K566" s="22"/>
    </row>
    <row r="567" spans="3:11" x14ac:dyDescent="0.25">
      <c r="C567" s="21"/>
      <c r="F567" s="21"/>
      <c r="J567" s="21"/>
      <c r="K567" s="22"/>
    </row>
    <row r="568" spans="3:11" x14ac:dyDescent="0.25">
      <c r="C568" s="21"/>
      <c r="F568" s="21"/>
      <c r="J568" s="21"/>
      <c r="K568" s="22"/>
    </row>
    <row r="569" spans="3:11" x14ac:dyDescent="0.25">
      <c r="C569" s="21"/>
      <c r="F569" s="21"/>
      <c r="J569" s="21"/>
      <c r="K569" s="22"/>
    </row>
    <row r="570" spans="3:11" x14ac:dyDescent="0.25">
      <c r="C570" s="21"/>
      <c r="F570" s="21"/>
      <c r="J570" s="21"/>
      <c r="K570" s="22"/>
    </row>
    <row r="571" spans="3:11" x14ac:dyDescent="0.25">
      <c r="C571" s="21"/>
      <c r="F571" s="21"/>
      <c r="J571" s="21"/>
      <c r="K571" s="22"/>
    </row>
    <row r="572" spans="3:11" x14ac:dyDescent="0.25">
      <c r="C572" s="21"/>
      <c r="F572" s="21"/>
      <c r="J572" s="21"/>
      <c r="K572" s="22"/>
    </row>
    <row r="573" spans="3:11" x14ac:dyDescent="0.25">
      <c r="C573" s="21"/>
      <c r="F573" s="21"/>
      <c r="J573" s="21"/>
      <c r="K573" s="22"/>
    </row>
    <row r="574" spans="3:11" x14ac:dyDescent="0.25">
      <c r="C574" s="21"/>
      <c r="F574" s="21"/>
      <c r="J574" s="21"/>
      <c r="K574" s="22"/>
    </row>
    <row r="575" spans="3:11" x14ac:dyDescent="0.25">
      <c r="C575" s="21"/>
      <c r="F575" s="21"/>
      <c r="J575" s="21"/>
      <c r="K575" s="22"/>
    </row>
    <row r="576" spans="3:11" x14ac:dyDescent="0.25">
      <c r="C576" s="21"/>
      <c r="F576" s="21"/>
      <c r="J576" s="21"/>
      <c r="K576" s="22"/>
    </row>
    <row r="577" spans="3:11" x14ac:dyDescent="0.25">
      <c r="C577" s="21"/>
      <c r="F577" s="21"/>
      <c r="J577" s="21"/>
      <c r="K577" s="22"/>
    </row>
    <row r="578" spans="3:11" x14ac:dyDescent="0.25">
      <c r="C578" s="21"/>
      <c r="F578" s="21"/>
      <c r="J578" s="21"/>
      <c r="K578" s="22"/>
    </row>
    <row r="579" spans="3:11" x14ac:dyDescent="0.25">
      <c r="C579" s="21"/>
      <c r="F579" s="21"/>
      <c r="J579" s="21"/>
      <c r="K579" s="22"/>
    </row>
    <row r="580" spans="3:11" x14ac:dyDescent="0.25">
      <c r="C580" s="21"/>
      <c r="F580" s="21"/>
      <c r="J580" s="21"/>
      <c r="K580" s="22"/>
    </row>
    <row r="581" spans="3:11" x14ac:dyDescent="0.25">
      <c r="C581" s="21"/>
      <c r="F581" s="21"/>
      <c r="J581" s="21"/>
      <c r="K581" s="22"/>
    </row>
    <row r="582" spans="3:11" x14ac:dyDescent="0.25">
      <c r="C582" s="21"/>
      <c r="F582" s="21"/>
      <c r="J582" s="21"/>
      <c r="K582" s="22"/>
    </row>
    <row r="583" spans="3:11" x14ac:dyDescent="0.25">
      <c r="C583" s="21"/>
      <c r="F583" s="21"/>
      <c r="J583" s="21"/>
      <c r="K583" s="22"/>
    </row>
    <row r="584" spans="3:11" x14ac:dyDescent="0.25">
      <c r="C584" s="21"/>
      <c r="F584" s="21"/>
      <c r="J584" s="21"/>
      <c r="K584" s="22"/>
    </row>
    <row r="585" spans="3:11" x14ac:dyDescent="0.25">
      <c r="C585" s="21"/>
      <c r="F585" s="21"/>
      <c r="J585" s="21"/>
      <c r="K585" s="22"/>
    </row>
    <row r="586" spans="3:11" x14ac:dyDescent="0.25">
      <c r="C586" s="21"/>
      <c r="F586" s="21"/>
      <c r="J586" s="21"/>
      <c r="K586" s="22"/>
    </row>
    <row r="587" spans="3:11" x14ac:dyDescent="0.25">
      <c r="C587" s="21"/>
      <c r="F587" s="21"/>
      <c r="J587" s="21"/>
      <c r="K587" s="22"/>
    </row>
    <row r="588" spans="3:11" x14ac:dyDescent="0.25">
      <c r="C588" s="21"/>
      <c r="F588" s="21"/>
      <c r="J588" s="21"/>
      <c r="K588" s="22"/>
    </row>
    <row r="589" spans="3:11" x14ac:dyDescent="0.25">
      <c r="C589" s="21"/>
      <c r="F589" s="21"/>
      <c r="J589" s="21"/>
      <c r="K589" s="22"/>
    </row>
    <row r="590" spans="3:11" x14ac:dyDescent="0.25">
      <c r="C590" s="21"/>
      <c r="F590" s="21"/>
      <c r="J590" s="21"/>
      <c r="K590" s="22"/>
    </row>
    <row r="591" spans="3:11" x14ac:dyDescent="0.25">
      <c r="C591" s="21"/>
      <c r="F591" s="21"/>
      <c r="J591" s="21"/>
      <c r="K591" s="22"/>
    </row>
    <row r="592" spans="3:11" x14ac:dyDescent="0.25">
      <c r="C592" s="21"/>
      <c r="F592" s="21"/>
      <c r="J592" s="21"/>
      <c r="K592" s="22"/>
    </row>
    <row r="593" spans="3:11" x14ac:dyDescent="0.25">
      <c r="C593" s="21"/>
      <c r="F593" s="21"/>
      <c r="J593" s="21"/>
      <c r="K593" s="22"/>
    </row>
    <row r="594" spans="3:11" x14ac:dyDescent="0.25">
      <c r="C594" s="21"/>
      <c r="F594" s="21"/>
      <c r="J594" s="21"/>
      <c r="K594" s="22"/>
    </row>
    <row r="595" spans="3:11" x14ac:dyDescent="0.25">
      <c r="C595" s="21"/>
      <c r="F595" s="21"/>
      <c r="J595" s="21"/>
      <c r="K595" s="22"/>
    </row>
    <row r="596" spans="3:11" x14ac:dyDescent="0.25">
      <c r="C596" s="21"/>
      <c r="F596" s="21"/>
      <c r="J596" s="21"/>
      <c r="K596" s="22"/>
    </row>
    <row r="597" spans="3:11" x14ac:dyDescent="0.25">
      <c r="C597" s="21"/>
      <c r="F597" s="21"/>
      <c r="J597" s="21"/>
      <c r="K597" s="22"/>
    </row>
    <row r="598" spans="3:11" x14ac:dyDescent="0.25">
      <c r="C598" s="21"/>
      <c r="F598" s="21"/>
      <c r="J598" s="21"/>
      <c r="K598" s="22"/>
    </row>
    <row r="599" spans="3:11" x14ac:dyDescent="0.25">
      <c r="C599" s="21"/>
      <c r="F599" s="21"/>
      <c r="J599" s="21"/>
      <c r="K599" s="22"/>
    </row>
    <row r="600" spans="3:11" x14ac:dyDescent="0.25">
      <c r="C600" s="21"/>
      <c r="F600" s="21"/>
      <c r="J600" s="21"/>
      <c r="K600" s="22"/>
    </row>
    <row r="601" spans="3:11" x14ac:dyDescent="0.25">
      <c r="C601" s="21"/>
      <c r="F601" s="21"/>
      <c r="J601" s="21"/>
      <c r="K601" s="22"/>
    </row>
    <row r="602" spans="3:11" x14ac:dyDescent="0.25">
      <c r="C602" s="21"/>
      <c r="F602" s="21"/>
      <c r="J602" s="21"/>
      <c r="K602" s="22"/>
    </row>
    <row r="603" spans="3:11" x14ac:dyDescent="0.25">
      <c r="C603" s="21"/>
      <c r="F603" s="21"/>
      <c r="J603" s="21"/>
      <c r="K603" s="22"/>
    </row>
    <row r="604" spans="3:11" x14ac:dyDescent="0.25">
      <c r="C604" s="21"/>
      <c r="F604" s="21"/>
      <c r="J604" s="21"/>
      <c r="K604" s="22"/>
    </row>
    <row r="605" spans="3:11" x14ac:dyDescent="0.25">
      <c r="C605" s="21"/>
      <c r="F605" s="21"/>
      <c r="J605" s="21"/>
      <c r="K605" s="22"/>
    </row>
    <row r="606" spans="3:11" x14ac:dyDescent="0.25">
      <c r="C606" s="21"/>
      <c r="F606" s="21"/>
      <c r="J606" s="21"/>
      <c r="K606" s="22"/>
    </row>
    <row r="607" spans="3:11" x14ac:dyDescent="0.25">
      <c r="C607" s="21"/>
      <c r="F607" s="21"/>
      <c r="J607" s="21"/>
      <c r="K607" s="22"/>
    </row>
    <row r="608" spans="3:11" x14ac:dyDescent="0.25">
      <c r="C608" s="21"/>
      <c r="F608" s="21"/>
      <c r="J608" s="21"/>
      <c r="K608" s="22"/>
    </row>
    <row r="609" spans="3:11" x14ac:dyDescent="0.25">
      <c r="C609" s="21"/>
      <c r="F609" s="21"/>
      <c r="J609" s="21"/>
      <c r="K609" s="22"/>
    </row>
    <row r="610" spans="3:11" x14ac:dyDescent="0.25">
      <c r="C610" s="21"/>
      <c r="F610" s="21"/>
      <c r="J610" s="21"/>
      <c r="K610" s="22"/>
    </row>
    <row r="611" spans="3:11" x14ac:dyDescent="0.25">
      <c r="C611" s="21"/>
      <c r="F611" s="21"/>
      <c r="J611" s="21"/>
      <c r="K611" s="22"/>
    </row>
    <row r="612" spans="3:11" x14ac:dyDescent="0.25">
      <c r="C612" s="21"/>
      <c r="F612" s="21"/>
      <c r="J612" s="21"/>
      <c r="K612" s="22"/>
    </row>
    <row r="613" spans="3:11" x14ac:dyDescent="0.25">
      <c r="C613" s="21"/>
      <c r="F613" s="21"/>
      <c r="J613" s="21"/>
      <c r="K613" s="22"/>
    </row>
    <row r="614" spans="3:11" x14ac:dyDescent="0.25">
      <c r="C614" s="21"/>
      <c r="F614" s="21"/>
      <c r="J614" s="21"/>
      <c r="K614" s="22"/>
    </row>
    <row r="615" spans="3:11" x14ac:dyDescent="0.25">
      <c r="C615" s="21"/>
      <c r="F615" s="21"/>
      <c r="J615" s="21"/>
      <c r="K615" s="22"/>
    </row>
    <row r="616" spans="3:11" x14ac:dyDescent="0.25">
      <c r="C616" s="21"/>
      <c r="F616" s="21"/>
      <c r="J616" s="21"/>
      <c r="K616" s="22"/>
    </row>
    <row r="617" spans="3:11" x14ac:dyDescent="0.25">
      <c r="C617" s="21"/>
      <c r="F617" s="21"/>
      <c r="J617" s="21"/>
      <c r="K617" s="22"/>
    </row>
    <row r="618" spans="3:11" x14ac:dyDescent="0.25">
      <c r="C618" s="21"/>
      <c r="F618" s="21"/>
      <c r="J618" s="21"/>
      <c r="K618" s="22"/>
    </row>
    <row r="619" spans="3:11" x14ac:dyDescent="0.25">
      <c r="C619" s="21"/>
      <c r="F619" s="21"/>
      <c r="J619" s="21"/>
      <c r="K619" s="22"/>
    </row>
    <row r="620" spans="3:11" x14ac:dyDescent="0.25">
      <c r="C620" s="21"/>
      <c r="F620" s="21"/>
      <c r="J620" s="21"/>
      <c r="K620" s="22"/>
    </row>
    <row r="621" spans="3:11" x14ac:dyDescent="0.25">
      <c r="C621" s="21"/>
      <c r="F621" s="21"/>
      <c r="J621" s="21"/>
      <c r="K621" s="22"/>
    </row>
    <row r="622" spans="3:11" x14ac:dyDescent="0.25">
      <c r="C622" s="21"/>
      <c r="F622" s="21"/>
      <c r="J622" s="21"/>
      <c r="K622" s="22"/>
    </row>
    <row r="623" spans="3:11" x14ac:dyDescent="0.25">
      <c r="C623" s="21"/>
      <c r="F623" s="21"/>
      <c r="J623" s="21"/>
      <c r="K623" s="22"/>
    </row>
    <row r="624" spans="3:11" x14ac:dyDescent="0.25">
      <c r="C624" s="21"/>
      <c r="F624" s="21"/>
      <c r="J624" s="21"/>
      <c r="K624" s="22"/>
    </row>
    <row r="625" spans="3:11" x14ac:dyDescent="0.25">
      <c r="C625" s="21"/>
      <c r="F625" s="21"/>
      <c r="J625" s="21"/>
      <c r="K625" s="22"/>
    </row>
    <row r="626" spans="3:11" x14ac:dyDescent="0.25">
      <c r="C626" s="21"/>
      <c r="F626" s="21"/>
      <c r="J626" s="21"/>
      <c r="K626" s="22"/>
    </row>
    <row r="627" spans="3:11" x14ac:dyDescent="0.25">
      <c r="C627" s="21"/>
      <c r="F627" s="21"/>
      <c r="J627" s="21"/>
      <c r="K627" s="22"/>
    </row>
    <row r="628" spans="3:11" x14ac:dyDescent="0.25">
      <c r="C628" s="21"/>
      <c r="F628" s="21"/>
      <c r="J628" s="21"/>
      <c r="K628" s="22"/>
    </row>
    <row r="629" spans="3:11" x14ac:dyDescent="0.25">
      <c r="C629" s="21"/>
      <c r="F629" s="21"/>
      <c r="J629" s="21"/>
      <c r="K629" s="22"/>
    </row>
    <row r="630" spans="3:11" x14ac:dyDescent="0.25">
      <c r="C630" s="21"/>
      <c r="F630" s="21"/>
      <c r="J630" s="21"/>
      <c r="K630" s="22"/>
    </row>
    <row r="631" spans="3:11" x14ac:dyDescent="0.25">
      <c r="C631" s="21"/>
      <c r="F631" s="21"/>
      <c r="J631" s="21"/>
      <c r="K631" s="22"/>
    </row>
    <row r="632" spans="3:11" x14ac:dyDescent="0.25">
      <c r="C632" s="21"/>
      <c r="F632" s="21"/>
      <c r="J632" s="21"/>
      <c r="K632" s="22"/>
    </row>
    <row r="633" spans="3:11" x14ac:dyDescent="0.25">
      <c r="C633" s="21"/>
      <c r="F633" s="21"/>
      <c r="J633" s="21"/>
      <c r="K633" s="22"/>
    </row>
    <row r="634" spans="3:11" x14ac:dyDescent="0.25">
      <c r="C634" s="21"/>
      <c r="F634" s="21"/>
      <c r="J634" s="21"/>
      <c r="K634" s="22"/>
    </row>
    <row r="635" spans="3:11" x14ac:dyDescent="0.25">
      <c r="C635" s="21"/>
      <c r="F635" s="21"/>
      <c r="J635" s="21"/>
      <c r="K635" s="22"/>
    </row>
    <row r="636" spans="3:11" x14ac:dyDescent="0.25">
      <c r="C636" s="21"/>
      <c r="F636" s="21"/>
      <c r="J636" s="21"/>
      <c r="K636" s="22"/>
    </row>
    <row r="637" spans="3:11" x14ac:dyDescent="0.25">
      <c r="C637" s="21"/>
      <c r="F637" s="21"/>
      <c r="J637" s="21"/>
      <c r="K637" s="22"/>
    </row>
    <row r="638" spans="3:11" x14ac:dyDescent="0.25">
      <c r="C638" s="21"/>
      <c r="F638" s="21"/>
      <c r="J638" s="21"/>
      <c r="K638" s="22"/>
    </row>
    <row r="639" spans="3:11" x14ac:dyDescent="0.25">
      <c r="C639" s="21"/>
      <c r="F639" s="21"/>
      <c r="J639" s="21"/>
      <c r="K639" s="22"/>
    </row>
    <row r="640" spans="3:11" x14ac:dyDescent="0.25">
      <c r="C640" s="21"/>
      <c r="F640" s="21"/>
      <c r="J640" s="21"/>
      <c r="K640" s="22"/>
    </row>
    <row r="641" spans="3:11" x14ac:dyDescent="0.25">
      <c r="C641" s="21"/>
      <c r="F641" s="21"/>
      <c r="J641" s="21"/>
      <c r="K641" s="22"/>
    </row>
    <row r="642" spans="3:11" x14ac:dyDescent="0.25">
      <c r="C642" s="21"/>
      <c r="F642" s="21"/>
      <c r="J642" s="21"/>
      <c r="K642" s="22"/>
    </row>
    <row r="643" spans="3:11" x14ac:dyDescent="0.25">
      <c r="C643" s="21"/>
      <c r="F643" s="21"/>
      <c r="J643" s="21"/>
      <c r="K643" s="22"/>
    </row>
    <row r="644" spans="3:11" x14ac:dyDescent="0.25">
      <c r="C644" s="21"/>
      <c r="F644" s="21"/>
      <c r="J644" s="21"/>
      <c r="K644" s="22"/>
    </row>
    <row r="645" spans="3:11" x14ac:dyDescent="0.25">
      <c r="C645" s="21"/>
      <c r="F645" s="21"/>
      <c r="J645" s="21"/>
      <c r="K645" s="22"/>
    </row>
    <row r="646" spans="3:11" x14ac:dyDescent="0.25">
      <c r="C646" s="21"/>
      <c r="F646" s="21"/>
      <c r="J646" s="21"/>
      <c r="K646" s="22"/>
    </row>
    <row r="647" spans="3:11" x14ac:dyDescent="0.25">
      <c r="C647" s="21"/>
      <c r="F647" s="21"/>
      <c r="J647" s="21"/>
      <c r="K647" s="22"/>
    </row>
    <row r="648" spans="3:11" x14ac:dyDescent="0.25">
      <c r="C648" s="21"/>
      <c r="F648" s="21"/>
      <c r="J648" s="21"/>
      <c r="K648" s="22"/>
    </row>
    <row r="649" spans="3:11" x14ac:dyDescent="0.25">
      <c r="C649" s="21"/>
      <c r="F649" s="21"/>
      <c r="J649" s="21"/>
      <c r="K649" s="22"/>
    </row>
    <row r="650" spans="3:11" x14ac:dyDescent="0.25">
      <c r="C650" s="21"/>
      <c r="F650" s="21"/>
      <c r="J650" s="21"/>
      <c r="K650" s="22"/>
    </row>
    <row r="651" spans="3:11" x14ac:dyDescent="0.25">
      <c r="C651" s="21"/>
      <c r="F651" s="21"/>
      <c r="J651" s="21"/>
      <c r="K651" s="22"/>
    </row>
    <row r="652" spans="3:11" x14ac:dyDescent="0.25">
      <c r="C652" s="21"/>
      <c r="F652" s="21"/>
      <c r="J652" s="21"/>
      <c r="K652" s="22"/>
    </row>
    <row r="653" spans="3:11" x14ac:dyDescent="0.25">
      <c r="C653" s="21"/>
      <c r="F653" s="21"/>
      <c r="J653" s="21"/>
      <c r="K653" s="22"/>
    </row>
    <row r="654" spans="3:11" x14ac:dyDescent="0.25">
      <c r="C654" s="21"/>
      <c r="F654" s="21"/>
      <c r="J654" s="21"/>
      <c r="K654" s="22"/>
    </row>
    <row r="655" spans="3:11" x14ac:dyDescent="0.25">
      <c r="C655" s="21"/>
      <c r="F655" s="21"/>
      <c r="J655" s="21"/>
      <c r="K655" s="22"/>
    </row>
    <row r="656" spans="3:11" x14ac:dyDescent="0.25">
      <c r="C656" s="21"/>
      <c r="F656" s="21"/>
      <c r="J656" s="21"/>
      <c r="K656" s="22"/>
    </row>
    <row r="657" spans="3:11" x14ac:dyDescent="0.25">
      <c r="C657" s="21"/>
      <c r="F657" s="21"/>
      <c r="J657" s="21"/>
      <c r="K657" s="22"/>
    </row>
    <row r="658" spans="3:11" x14ac:dyDescent="0.25">
      <c r="C658" s="21"/>
      <c r="F658" s="21"/>
      <c r="J658" s="21"/>
      <c r="K658" s="22"/>
    </row>
    <row r="659" spans="3:11" x14ac:dyDescent="0.25">
      <c r="C659" s="21"/>
      <c r="F659" s="21"/>
      <c r="J659" s="21"/>
      <c r="K659" s="22"/>
    </row>
    <row r="660" spans="3:11" x14ac:dyDescent="0.25">
      <c r="C660" s="21"/>
      <c r="F660" s="21"/>
      <c r="J660" s="21"/>
      <c r="K660" s="22"/>
    </row>
    <row r="661" spans="3:11" x14ac:dyDescent="0.25">
      <c r="C661" s="21"/>
      <c r="F661" s="21"/>
      <c r="J661" s="21"/>
      <c r="K661" s="22"/>
    </row>
    <row r="662" spans="3:11" x14ac:dyDescent="0.25">
      <c r="C662" s="21"/>
      <c r="F662" s="21"/>
      <c r="J662" s="21"/>
      <c r="K662" s="22"/>
    </row>
    <row r="663" spans="3:11" x14ac:dyDescent="0.25">
      <c r="C663" s="21"/>
      <c r="F663" s="21"/>
      <c r="J663" s="21"/>
      <c r="K663" s="22"/>
    </row>
    <row r="664" spans="3:11" x14ac:dyDescent="0.25">
      <c r="C664" s="21"/>
      <c r="F664" s="21"/>
      <c r="J664" s="21"/>
      <c r="K664" s="22"/>
    </row>
    <row r="665" spans="3:11" x14ac:dyDescent="0.25">
      <c r="C665" s="21"/>
      <c r="F665" s="21"/>
      <c r="J665" s="21"/>
      <c r="K665" s="22"/>
    </row>
    <row r="666" spans="3:11" x14ac:dyDescent="0.25">
      <c r="C666" s="21"/>
      <c r="F666" s="21"/>
      <c r="J666" s="21"/>
      <c r="K666" s="22"/>
    </row>
    <row r="667" spans="3:11" x14ac:dyDescent="0.25">
      <c r="C667" s="21"/>
      <c r="F667" s="21"/>
      <c r="J667" s="21"/>
      <c r="K667" s="22"/>
    </row>
    <row r="668" spans="3:11" x14ac:dyDescent="0.25">
      <c r="C668" s="21"/>
      <c r="F668" s="21"/>
      <c r="J668" s="21"/>
      <c r="K668" s="22"/>
    </row>
    <row r="669" spans="3:11" x14ac:dyDescent="0.25">
      <c r="C669" s="21"/>
      <c r="F669" s="21"/>
      <c r="J669" s="21"/>
      <c r="K669" s="22"/>
    </row>
    <row r="670" spans="3:11" x14ac:dyDescent="0.25">
      <c r="C670" s="21"/>
      <c r="F670" s="21"/>
      <c r="J670" s="21"/>
      <c r="K670" s="22"/>
    </row>
    <row r="671" spans="3:11" x14ac:dyDescent="0.25">
      <c r="C671" s="21"/>
      <c r="F671" s="21"/>
      <c r="J671" s="21"/>
      <c r="K671" s="22"/>
    </row>
    <row r="672" spans="3:11" x14ac:dyDescent="0.25">
      <c r="C672" s="21"/>
      <c r="F672" s="21"/>
      <c r="J672" s="21"/>
      <c r="K672" s="22"/>
    </row>
    <row r="673" spans="3:11" x14ac:dyDescent="0.25">
      <c r="C673" s="21"/>
      <c r="F673" s="21"/>
      <c r="J673" s="21"/>
      <c r="K673" s="22"/>
    </row>
    <row r="674" spans="3:11" x14ac:dyDescent="0.25">
      <c r="C674" s="21"/>
      <c r="F674" s="21"/>
      <c r="J674" s="21"/>
      <c r="K674" s="22"/>
    </row>
    <row r="675" spans="3:11" x14ac:dyDescent="0.25">
      <c r="C675" s="21"/>
      <c r="F675" s="21"/>
      <c r="J675" s="21"/>
      <c r="K675" s="22"/>
    </row>
    <row r="676" spans="3:11" x14ac:dyDescent="0.25">
      <c r="C676" s="21"/>
      <c r="F676" s="21"/>
      <c r="J676" s="21"/>
      <c r="K676" s="22"/>
    </row>
    <row r="677" spans="3:11" x14ac:dyDescent="0.25">
      <c r="C677" s="21"/>
      <c r="F677" s="21"/>
      <c r="J677" s="21"/>
      <c r="K677" s="22"/>
    </row>
    <row r="678" spans="3:11" x14ac:dyDescent="0.25">
      <c r="C678" s="21"/>
      <c r="F678" s="21"/>
      <c r="J678" s="21"/>
      <c r="K678" s="22"/>
    </row>
    <row r="679" spans="3:11" x14ac:dyDescent="0.25">
      <c r="C679" s="21"/>
      <c r="F679" s="21"/>
      <c r="J679" s="21"/>
      <c r="K679" s="22"/>
    </row>
    <row r="680" spans="3:11" x14ac:dyDescent="0.25">
      <c r="C680" s="21"/>
      <c r="F680" s="21"/>
      <c r="J680" s="21"/>
      <c r="K680" s="22"/>
    </row>
    <row r="681" spans="3:11" x14ac:dyDescent="0.25">
      <c r="C681" s="21"/>
      <c r="F681" s="21"/>
      <c r="J681" s="21"/>
      <c r="K681" s="22"/>
    </row>
    <row r="682" spans="3:11" x14ac:dyDescent="0.25">
      <c r="C682" s="21"/>
      <c r="F682" s="21"/>
      <c r="J682" s="21"/>
      <c r="K682" s="22"/>
    </row>
    <row r="683" spans="3:11" x14ac:dyDescent="0.25">
      <c r="C683" s="21"/>
      <c r="F683" s="21"/>
      <c r="J683" s="21"/>
      <c r="K683" s="22"/>
    </row>
    <row r="684" spans="3:11" x14ac:dyDescent="0.25">
      <c r="C684" s="21"/>
      <c r="F684" s="21"/>
      <c r="J684" s="21"/>
      <c r="K684" s="22"/>
    </row>
    <row r="685" spans="3:11" x14ac:dyDescent="0.25">
      <c r="C685" s="21"/>
      <c r="F685" s="21"/>
      <c r="J685" s="21"/>
      <c r="K685" s="22"/>
    </row>
    <row r="686" spans="3:11" x14ac:dyDescent="0.25">
      <c r="C686" s="21"/>
      <c r="F686" s="21"/>
      <c r="J686" s="21"/>
      <c r="K686" s="22"/>
    </row>
    <row r="687" spans="3:11" x14ac:dyDescent="0.25">
      <c r="C687" s="21"/>
      <c r="F687" s="21"/>
      <c r="J687" s="21"/>
      <c r="K687" s="22"/>
    </row>
    <row r="688" spans="3:11" x14ac:dyDescent="0.25">
      <c r="C688" s="21"/>
      <c r="F688" s="21"/>
      <c r="J688" s="21"/>
      <c r="K688" s="22"/>
    </row>
    <row r="689" spans="3:11" x14ac:dyDescent="0.25">
      <c r="C689" s="21"/>
      <c r="F689" s="21"/>
      <c r="J689" s="21"/>
      <c r="K689" s="22"/>
    </row>
    <row r="690" spans="3:11" x14ac:dyDescent="0.25">
      <c r="C690" s="21"/>
      <c r="F690" s="21"/>
      <c r="J690" s="21"/>
      <c r="K690" s="22"/>
    </row>
    <row r="691" spans="3:11" x14ac:dyDescent="0.25">
      <c r="C691" s="21"/>
      <c r="F691" s="21"/>
      <c r="J691" s="21"/>
      <c r="K691" s="22"/>
    </row>
    <row r="692" spans="3:11" x14ac:dyDescent="0.25">
      <c r="C692" s="21"/>
      <c r="F692" s="21"/>
      <c r="J692" s="21"/>
      <c r="K692" s="22"/>
    </row>
    <row r="693" spans="3:11" x14ac:dyDescent="0.25">
      <c r="C693" s="21"/>
      <c r="F693" s="21"/>
      <c r="J693" s="21"/>
      <c r="K693" s="22"/>
    </row>
    <row r="694" spans="3:11" x14ac:dyDescent="0.25">
      <c r="C694" s="21"/>
      <c r="F694" s="21"/>
      <c r="J694" s="21"/>
      <c r="K694" s="22"/>
    </row>
    <row r="695" spans="3:11" x14ac:dyDescent="0.25">
      <c r="C695" s="21"/>
      <c r="F695" s="21"/>
      <c r="J695" s="21"/>
      <c r="K695" s="22"/>
    </row>
    <row r="696" spans="3:11" x14ac:dyDescent="0.25">
      <c r="C696" s="21"/>
      <c r="F696" s="21"/>
      <c r="J696" s="21"/>
      <c r="K696" s="22"/>
    </row>
    <row r="697" spans="3:11" x14ac:dyDescent="0.25">
      <c r="C697" s="21"/>
      <c r="F697" s="21"/>
      <c r="J697" s="21"/>
      <c r="K697" s="22"/>
    </row>
    <row r="698" spans="3:11" x14ac:dyDescent="0.25">
      <c r="C698" s="21"/>
      <c r="F698" s="21"/>
      <c r="J698" s="21"/>
      <c r="K698" s="22"/>
    </row>
    <row r="699" spans="3:11" x14ac:dyDescent="0.25">
      <c r="C699" s="21"/>
      <c r="F699" s="21"/>
      <c r="J699" s="21"/>
      <c r="K699" s="22"/>
    </row>
    <row r="700" spans="3:11" x14ac:dyDescent="0.25">
      <c r="C700" s="21"/>
      <c r="F700" s="21"/>
      <c r="J700" s="21"/>
      <c r="K700" s="22"/>
    </row>
    <row r="701" spans="3:11" x14ac:dyDescent="0.25">
      <c r="C701" s="21"/>
      <c r="F701" s="21"/>
      <c r="J701" s="21"/>
      <c r="K701" s="22"/>
    </row>
    <row r="702" spans="3:11" x14ac:dyDescent="0.25">
      <c r="C702" s="21"/>
      <c r="F702" s="21"/>
      <c r="J702" s="21"/>
      <c r="K702" s="22"/>
    </row>
    <row r="703" spans="3:11" x14ac:dyDescent="0.25">
      <c r="C703" s="21"/>
      <c r="F703" s="21"/>
      <c r="J703" s="21"/>
      <c r="K703" s="22"/>
    </row>
    <row r="704" spans="3:11" x14ac:dyDescent="0.25">
      <c r="C704" s="21"/>
      <c r="F704" s="21"/>
      <c r="J704" s="21"/>
      <c r="K704" s="22"/>
    </row>
    <row r="705" spans="3:11" x14ac:dyDescent="0.25">
      <c r="C705" s="21"/>
      <c r="F705" s="21"/>
      <c r="J705" s="21"/>
      <c r="K705" s="22"/>
    </row>
    <row r="706" spans="3:11" x14ac:dyDescent="0.25">
      <c r="C706" s="21"/>
      <c r="F706" s="21"/>
      <c r="J706" s="21"/>
      <c r="K706" s="22"/>
    </row>
    <row r="707" spans="3:11" x14ac:dyDescent="0.25">
      <c r="C707" s="21"/>
      <c r="F707" s="21"/>
      <c r="J707" s="21"/>
      <c r="K707" s="22"/>
    </row>
    <row r="708" spans="3:11" x14ac:dyDescent="0.25">
      <c r="C708" s="21"/>
      <c r="F708" s="21"/>
      <c r="J708" s="21"/>
      <c r="K708" s="22"/>
    </row>
    <row r="709" spans="3:11" x14ac:dyDescent="0.25">
      <c r="C709" s="21"/>
      <c r="F709" s="21"/>
      <c r="J709" s="21"/>
      <c r="K709" s="22"/>
    </row>
    <row r="710" spans="3:11" x14ac:dyDescent="0.25">
      <c r="C710" s="21"/>
      <c r="F710" s="21"/>
      <c r="J710" s="21"/>
      <c r="K710" s="22"/>
    </row>
    <row r="711" spans="3:11" x14ac:dyDescent="0.25">
      <c r="C711" s="21"/>
      <c r="F711" s="21"/>
      <c r="J711" s="21"/>
      <c r="K711" s="22"/>
    </row>
    <row r="712" spans="3:11" x14ac:dyDescent="0.25">
      <c r="C712" s="21"/>
      <c r="F712" s="21"/>
      <c r="J712" s="21"/>
      <c r="K712" s="22"/>
    </row>
    <row r="713" spans="3:11" x14ac:dyDescent="0.25">
      <c r="C713" s="21"/>
      <c r="F713" s="21"/>
      <c r="J713" s="21"/>
      <c r="K713" s="22"/>
    </row>
    <row r="714" spans="3:11" x14ac:dyDescent="0.25">
      <c r="C714" s="21"/>
      <c r="F714" s="21"/>
      <c r="J714" s="21"/>
      <c r="K714" s="22"/>
    </row>
    <row r="715" spans="3:11" x14ac:dyDescent="0.25">
      <c r="C715" s="21"/>
      <c r="F715" s="21"/>
      <c r="J715" s="21"/>
      <c r="K715" s="22"/>
    </row>
    <row r="716" spans="3:11" x14ac:dyDescent="0.25">
      <c r="C716" s="21"/>
      <c r="F716" s="21"/>
      <c r="J716" s="21"/>
      <c r="K716" s="22"/>
    </row>
    <row r="717" spans="3:11" x14ac:dyDescent="0.25">
      <c r="C717" s="21"/>
      <c r="F717" s="21"/>
      <c r="J717" s="21"/>
      <c r="K717" s="22"/>
    </row>
    <row r="718" spans="3:11" x14ac:dyDescent="0.25">
      <c r="C718" s="21"/>
      <c r="F718" s="21"/>
      <c r="J718" s="21"/>
      <c r="K718" s="22"/>
    </row>
    <row r="719" spans="3:11" x14ac:dyDescent="0.25">
      <c r="C719" s="21"/>
      <c r="F719" s="21"/>
      <c r="J719" s="21"/>
      <c r="K719" s="22"/>
    </row>
    <row r="720" spans="3:11" x14ac:dyDescent="0.25">
      <c r="C720" s="21"/>
      <c r="F720" s="21"/>
      <c r="J720" s="21"/>
      <c r="K720" s="22"/>
    </row>
    <row r="721" spans="3:11" x14ac:dyDescent="0.25">
      <c r="C721" s="21"/>
      <c r="F721" s="21"/>
      <c r="J721" s="21"/>
      <c r="K721" s="22"/>
    </row>
    <row r="722" spans="3:11" x14ac:dyDescent="0.25">
      <c r="C722" s="21"/>
      <c r="F722" s="21"/>
      <c r="J722" s="21"/>
      <c r="K722" s="22"/>
    </row>
    <row r="723" spans="3:11" x14ac:dyDescent="0.25">
      <c r="C723" s="21"/>
      <c r="F723" s="21"/>
      <c r="J723" s="21"/>
      <c r="K723" s="22"/>
    </row>
    <row r="724" spans="3:11" x14ac:dyDescent="0.25">
      <c r="C724" s="21"/>
      <c r="F724" s="21"/>
      <c r="J724" s="21"/>
      <c r="K724" s="22"/>
    </row>
    <row r="725" spans="3:11" x14ac:dyDescent="0.25">
      <c r="C725" s="21"/>
      <c r="F725" s="21"/>
      <c r="J725" s="21"/>
      <c r="K725" s="22"/>
    </row>
    <row r="726" spans="3:11" x14ac:dyDescent="0.25">
      <c r="C726" s="21"/>
      <c r="F726" s="21"/>
      <c r="J726" s="21"/>
      <c r="K726" s="22"/>
    </row>
    <row r="727" spans="3:11" x14ac:dyDescent="0.25">
      <c r="C727" s="21"/>
      <c r="F727" s="21"/>
      <c r="J727" s="21"/>
      <c r="K727" s="22"/>
    </row>
    <row r="728" spans="3:11" x14ac:dyDescent="0.25">
      <c r="C728" s="21"/>
      <c r="F728" s="21"/>
      <c r="J728" s="21"/>
      <c r="K728" s="22"/>
    </row>
    <row r="729" spans="3:11" x14ac:dyDescent="0.25">
      <c r="C729" s="21"/>
      <c r="F729" s="21"/>
      <c r="J729" s="21"/>
      <c r="K729" s="22"/>
    </row>
    <row r="730" spans="3:11" x14ac:dyDescent="0.25">
      <c r="C730" s="21"/>
      <c r="F730" s="21"/>
      <c r="J730" s="21"/>
      <c r="K730" s="22"/>
    </row>
    <row r="731" spans="3:11" x14ac:dyDescent="0.25">
      <c r="C731" s="21"/>
      <c r="F731" s="21"/>
      <c r="J731" s="21"/>
      <c r="K731" s="22"/>
    </row>
    <row r="732" spans="3:11" x14ac:dyDescent="0.25">
      <c r="C732" s="21"/>
      <c r="F732" s="21"/>
      <c r="J732" s="21"/>
      <c r="K732" s="22"/>
    </row>
    <row r="733" spans="3:11" x14ac:dyDescent="0.25">
      <c r="C733" s="21"/>
      <c r="F733" s="21"/>
      <c r="J733" s="21"/>
      <c r="K733" s="22"/>
    </row>
    <row r="734" spans="3:11" x14ac:dyDescent="0.25">
      <c r="C734" s="21"/>
      <c r="F734" s="21"/>
      <c r="J734" s="21"/>
      <c r="K734" s="22"/>
    </row>
    <row r="735" spans="3:11" x14ac:dyDescent="0.25">
      <c r="C735" s="21"/>
      <c r="F735" s="21"/>
      <c r="J735" s="21"/>
      <c r="K735" s="22"/>
    </row>
    <row r="736" spans="3:11" x14ac:dyDescent="0.25">
      <c r="C736" s="21"/>
      <c r="F736" s="21"/>
      <c r="J736" s="21"/>
      <c r="K736" s="22"/>
    </row>
    <row r="737" spans="3:11" x14ac:dyDescent="0.25">
      <c r="C737" s="21"/>
      <c r="F737" s="21"/>
      <c r="J737" s="21"/>
      <c r="K737" s="22"/>
    </row>
    <row r="738" spans="3:11" x14ac:dyDescent="0.25">
      <c r="C738" s="21"/>
      <c r="F738" s="21"/>
      <c r="J738" s="21"/>
      <c r="K738" s="22"/>
    </row>
    <row r="739" spans="3:11" x14ac:dyDescent="0.25">
      <c r="C739" s="21"/>
      <c r="F739" s="21"/>
      <c r="J739" s="21"/>
      <c r="K739" s="22"/>
    </row>
    <row r="740" spans="3:11" x14ac:dyDescent="0.25">
      <c r="C740" s="21"/>
      <c r="F740" s="21"/>
      <c r="J740" s="21"/>
      <c r="K740" s="22"/>
    </row>
    <row r="741" spans="3:11" x14ac:dyDescent="0.25">
      <c r="C741" s="21"/>
      <c r="F741" s="21"/>
      <c r="J741" s="21"/>
      <c r="K741" s="22"/>
    </row>
    <row r="742" spans="3:11" x14ac:dyDescent="0.25">
      <c r="C742" s="21"/>
      <c r="F742" s="21"/>
      <c r="J742" s="21"/>
      <c r="K742" s="22"/>
    </row>
    <row r="743" spans="3:11" x14ac:dyDescent="0.25">
      <c r="C743" s="21"/>
      <c r="F743" s="21"/>
      <c r="J743" s="21"/>
      <c r="K743" s="22"/>
    </row>
    <row r="744" spans="3:11" x14ac:dyDescent="0.25">
      <c r="C744" s="21"/>
      <c r="F744" s="21"/>
      <c r="J744" s="21"/>
      <c r="K744" s="22"/>
    </row>
    <row r="745" spans="3:11" x14ac:dyDescent="0.25">
      <c r="C745" s="21"/>
      <c r="F745" s="21"/>
      <c r="J745" s="21"/>
      <c r="K745" s="22"/>
    </row>
    <row r="746" spans="3:11" x14ac:dyDescent="0.25">
      <c r="C746" s="21"/>
      <c r="F746" s="21"/>
      <c r="J746" s="21"/>
      <c r="K746" s="22"/>
    </row>
    <row r="747" spans="3:11" x14ac:dyDescent="0.25">
      <c r="C747" s="21"/>
      <c r="F747" s="21"/>
      <c r="J747" s="21"/>
      <c r="K747" s="22"/>
    </row>
    <row r="748" spans="3:11" x14ac:dyDescent="0.25">
      <c r="C748" s="21"/>
      <c r="F748" s="21"/>
      <c r="J748" s="21"/>
      <c r="K748" s="22"/>
    </row>
    <row r="749" spans="3:11" x14ac:dyDescent="0.25">
      <c r="C749" s="21"/>
      <c r="F749" s="21"/>
      <c r="J749" s="21"/>
      <c r="K749" s="22"/>
    </row>
    <row r="750" spans="3:11" x14ac:dyDescent="0.25">
      <c r="C750" s="21"/>
      <c r="F750" s="21"/>
      <c r="J750" s="21"/>
      <c r="K750" s="22"/>
    </row>
    <row r="751" spans="3:11" x14ac:dyDescent="0.25">
      <c r="C751" s="21"/>
      <c r="F751" s="21"/>
      <c r="J751" s="21"/>
      <c r="K751" s="22"/>
    </row>
    <row r="752" spans="3:11" x14ac:dyDescent="0.25">
      <c r="C752" s="21"/>
      <c r="F752" s="21"/>
      <c r="J752" s="21"/>
      <c r="K752" s="22"/>
    </row>
    <row r="753" spans="3:11" x14ac:dyDescent="0.25">
      <c r="C753" s="21"/>
      <c r="F753" s="21"/>
      <c r="J753" s="21"/>
      <c r="K753" s="22"/>
    </row>
    <row r="754" spans="3:11" x14ac:dyDescent="0.25">
      <c r="C754" s="21"/>
      <c r="F754" s="21"/>
      <c r="J754" s="21"/>
      <c r="K754" s="22"/>
    </row>
    <row r="755" spans="3:11" x14ac:dyDescent="0.25">
      <c r="C755" s="21"/>
      <c r="F755" s="21"/>
      <c r="J755" s="21"/>
      <c r="K755" s="22"/>
    </row>
    <row r="756" spans="3:11" x14ac:dyDescent="0.25">
      <c r="C756" s="21"/>
      <c r="F756" s="21"/>
      <c r="J756" s="21"/>
      <c r="K756" s="22"/>
    </row>
    <row r="757" spans="3:11" x14ac:dyDescent="0.25">
      <c r="C757" s="21"/>
      <c r="F757" s="21"/>
      <c r="J757" s="21"/>
      <c r="K757" s="22"/>
    </row>
    <row r="758" spans="3:11" x14ac:dyDescent="0.25">
      <c r="C758" s="21"/>
      <c r="F758" s="21"/>
      <c r="J758" s="21"/>
      <c r="K758" s="22"/>
    </row>
    <row r="759" spans="3:11" x14ac:dyDescent="0.25">
      <c r="C759" s="21"/>
      <c r="F759" s="21"/>
      <c r="J759" s="21"/>
      <c r="K759" s="22"/>
    </row>
    <row r="760" spans="3:11" x14ac:dyDescent="0.25">
      <c r="C760" s="21"/>
      <c r="F760" s="21"/>
      <c r="J760" s="21"/>
      <c r="K760" s="22"/>
    </row>
    <row r="761" spans="3:11" x14ac:dyDescent="0.25">
      <c r="C761" s="21"/>
      <c r="F761" s="21"/>
      <c r="J761" s="21"/>
      <c r="K761" s="22"/>
    </row>
    <row r="762" spans="3:11" x14ac:dyDescent="0.25">
      <c r="C762" s="21"/>
      <c r="F762" s="21"/>
      <c r="J762" s="21"/>
      <c r="K762" s="22"/>
    </row>
    <row r="763" spans="3:11" x14ac:dyDescent="0.25">
      <c r="C763" s="21"/>
      <c r="F763" s="21"/>
      <c r="J763" s="21"/>
      <c r="K763" s="22"/>
    </row>
    <row r="764" spans="3:11" x14ac:dyDescent="0.25">
      <c r="C764" s="21"/>
      <c r="F764" s="21"/>
      <c r="J764" s="21"/>
      <c r="K764" s="22"/>
    </row>
    <row r="765" spans="3:11" x14ac:dyDescent="0.25">
      <c r="C765" s="21"/>
      <c r="F765" s="21"/>
      <c r="J765" s="21"/>
      <c r="K765" s="22"/>
    </row>
    <row r="766" spans="3:11" x14ac:dyDescent="0.25">
      <c r="C766" s="21"/>
      <c r="F766" s="21"/>
      <c r="J766" s="21"/>
      <c r="K766" s="22"/>
    </row>
    <row r="767" spans="3:11" x14ac:dyDescent="0.25">
      <c r="C767" s="21"/>
      <c r="F767" s="21"/>
      <c r="J767" s="21"/>
      <c r="K767" s="22"/>
    </row>
    <row r="768" spans="3:11" x14ac:dyDescent="0.25">
      <c r="C768" s="21"/>
      <c r="F768" s="21"/>
      <c r="J768" s="21"/>
      <c r="K768" s="22"/>
    </row>
    <row r="769" spans="3:11" x14ac:dyDescent="0.25">
      <c r="C769" s="21"/>
      <c r="F769" s="21"/>
      <c r="J769" s="21"/>
      <c r="K769" s="22"/>
    </row>
    <row r="770" spans="3:11" x14ac:dyDescent="0.25">
      <c r="C770" s="21"/>
      <c r="F770" s="21"/>
      <c r="J770" s="21"/>
      <c r="K770" s="22"/>
    </row>
    <row r="771" spans="3:11" x14ac:dyDescent="0.25">
      <c r="C771" s="21"/>
      <c r="F771" s="21"/>
      <c r="J771" s="21"/>
      <c r="K771" s="22"/>
    </row>
    <row r="772" spans="3:11" x14ac:dyDescent="0.25">
      <c r="C772" s="21"/>
      <c r="F772" s="21"/>
      <c r="J772" s="21"/>
      <c r="K772" s="22"/>
    </row>
    <row r="773" spans="3:11" x14ac:dyDescent="0.25">
      <c r="C773" s="21"/>
      <c r="F773" s="21"/>
      <c r="J773" s="21"/>
      <c r="K773" s="22"/>
    </row>
    <row r="774" spans="3:11" x14ac:dyDescent="0.25">
      <c r="C774" s="21"/>
      <c r="F774" s="21"/>
      <c r="J774" s="21"/>
      <c r="K774" s="22"/>
    </row>
    <row r="775" spans="3:11" x14ac:dyDescent="0.25">
      <c r="C775" s="21"/>
      <c r="F775" s="21"/>
      <c r="J775" s="21"/>
      <c r="K775" s="22"/>
    </row>
    <row r="776" spans="3:11" x14ac:dyDescent="0.25">
      <c r="C776" s="21"/>
      <c r="F776" s="21"/>
      <c r="J776" s="21"/>
      <c r="K776" s="22"/>
    </row>
    <row r="777" spans="3:11" x14ac:dyDescent="0.25">
      <c r="C777" s="21"/>
      <c r="F777" s="21"/>
      <c r="J777" s="21"/>
      <c r="K777" s="22"/>
    </row>
    <row r="778" spans="3:11" x14ac:dyDescent="0.25">
      <c r="C778" s="21"/>
      <c r="F778" s="21"/>
      <c r="J778" s="21"/>
      <c r="K778" s="22"/>
    </row>
    <row r="779" spans="3:11" x14ac:dyDescent="0.25">
      <c r="C779" s="21"/>
      <c r="F779" s="21"/>
      <c r="J779" s="21"/>
      <c r="K779" s="22"/>
    </row>
    <row r="780" spans="3:11" x14ac:dyDescent="0.25">
      <c r="C780" s="21"/>
      <c r="F780" s="21"/>
      <c r="J780" s="21"/>
      <c r="K780" s="22"/>
    </row>
    <row r="781" spans="3:11" x14ac:dyDescent="0.25">
      <c r="C781" s="21"/>
      <c r="F781" s="21"/>
      <c r="J781" s="21"/>
      <c r="K781" s="22"/>
    </row>
    <row r="782" spans="3:11" x14ac:dyDescent="0.25">
      <c r="C782" s="21"/>
      <c r="F782" s="21"/>
      <c r="J782" s="21"/>
      <c r="K782" s="22"/>
    </row>
    <row r="783" spans="3:11" x14ac:dyDescent="0.25">
      <c r="C783" s="21"/>
      <c r="F783" s="21"/>
      <c r="J783" s="21"/>
      <c r="K783" s="22"/>
    </row>
    <row r="784" spans="3:11" x14ac:dyDescent="0.25">
      <c r="C784" s="21"/>
      <c r="F784" s="21"/>
      <c r="J784" s="21"/>
      <c r="K784" s="22"/>
    </row>
    <row r="785" spans="3:11" x14ac:dyDescent="0.25">
      <c r="C785" s="21"/>
      <c r="F785" s="21"/>
      <c r="J785" s="21"/>
      <c r="K785" s="22"/>
    </row>
    <row r="786" spans="3:11" x14ac:dyDescent="0.25">
      <c r="C786" s="21"/>
      <c r="F786" s="21"/>
      <c r="J786" s="21"/>
      <c r="K786" s="22"/>
    </row>
    <row r="787" spans="3:11" x14ac:dyDescent="0.25">
      <c r="C787" s="21"/>
      <c r="F787" s="21"/>
      <c r="J787" s="21"/>
      <c r="K787" s="22"/>
    </row>
    <row r="788" spans="3:11" x14ac:dyDescent="0.25">
      <c r="C788" s="21"/>
      <c r="F788" s="21"/>
      <c r="J788" s="21"/>
      <c r="K788" s="22"/>
    </row>
    <row r="789" spans="3:11" x14ac:dyDescent="0.25">
      <c r="C789" s="21"/>
      <c r="F789" s="21"/>
      <c r="J789" s="21"/>
      <c r="K789" s="22"/>
    </row>
    <row r="790" spans="3:11" x14ac:dyDescent="0.25">
      <c r="C790" s="21"/>
      <c r="F790" s="21"/>
      <c r="J790" s="21"/>
      <c r="K790" s="22"/>
    </row>
    <row r="791" spans="3:11" x14ac:dyDescent="0.25">
      <c r="C791" s="21"/>
      <c r="F791" s="21"/>
      <c r="J791" s="21"/>
      <c r="K791" s="22"/>
    </row>
    <row r="792" spans="3:11" x14ac:dyDescent="0.25">
      <c r="C792" s="21"/>
      <c r="F792" s="21"/>
      <c r="J792" s="21"/>
      <c r="K792" s="22"/>
    </row>
    <row r="793" spans="3:11" x14ac:dyDescent="0.25">
      <c r="C793" s="21"/>
      <c r="F793" s="21"/>
      <c r="J793" s="21"/>
      <c r="K793" s="22"/>
    </row>
    <row r="794" spans="3:11" x14ac:dyDescent="0.25">
      <c r="C794" s="21"/>
      <c r="F794" s="21"/>
      <c r="J794" s="21"/>
      <c r="K794" s="22"/>
    </row>
    <row r="795" spans="3:11" x14ac:dyDescent="0.25">
      <c r="C795" s="21"/>
      <c r="F795" s="21"/>
      <c r="J795" s="21"/>
      <c r="K795" s="22"/>
    </row>
    <row r="796" spans="3:11" x14ac:dyDescent="0.25">
      <c r="C796" s="21"/>
      <c r="F796" s="21"/>
      <c r="J796" s="21"/>
      <c r="K796" s="22"/>
    </row>
    <row r="797" spans="3:11" x14ac:dyDescent="0.25">
      <c r="C797" s="21"/>
      <c r="F797" s="21"/>
      <c r="J797" s="21"/>
      <c r="K797" s="22"/>
    </row>
    <row r="798" spans="3:11" x14ac:dyDescent="0.25">
      <c r="C798" s="21"/>
      <c r="F798" s="21"/>
      <c r="J798" s="21"/>
      <c r="K798" s="22"/>
    </row>
    <row r="799" spans="3:11" x14ac:dyDescent="0.25">
      <c r="C799" s="21"/>
      <c r="F799" s="21"/>
      <c r="J799" s="21"/>
      <c r="K799" s="22"/>
    </row>
    <row r="800" spans="3:11" x14ac:dyDescent="0.25">
      <c r="C800" s="21"/>
      <c r="F800" s="21"/>
      <c r="J800" s="21"/>
      <c r="K800" s="22"/>
    </row>
    <row r="801" spans="3:11" x14ac:dyDescent="0.25">
      <c r="C801" s="21"/>
      <c r="F801" s="21"/>
      <c r="J801" s="21"/>
      <c r="K801" s="22"/>
    </row>
    <row r="802" spans="3:11" x14ac:dyDescent="0.25">
      <c r="C802" s="21"/>
      <c r="F802" s="21"/>
      <c r="J802" s="21"/>
      <c r="K802" s="22"/>
    </row>
    <row r="803" spans="3:11" x14ac:dyDescent="0.25">
      <c r="C803" s="21"/>
      <c r="F803" s="21"/>
      <c r="J803" s="21"/>
      <c r="K803" s="22"/>
    </row>
    <row r="804" spans="3:11" x14ac:dyDescent="0.25">
      <c r="C804" s="21"/>
      <c r="F804" s="21"/>
      <c r="J804" s="21"/>
      <c r="K804" s="22"/>
    </row>
    <row r="805" spans="3:11" x14ac:dyDescent="0.25">
      <c r="C805" s="21"/>
      <c r="F805" s="21"/>
      <c r="J805" s="21"/>
      <c r="K805" s="22"/>
    </row>
    <row r="806" spans="3:11" x14ac:dyDescent="0.25">
      <c r="C806" s="21"/>
      <c r="F806" s="21"/>
      <c r="J806" s="21"/>
      <c r="K806" s="22"/>
    </row>
    <row r="807" spans="3:11" x14ac:dyDescent="0.25">
      <c r="C807" s="21"/>
      <c r="F807" s="21"/>
      <c r="J807" s="21"/>
      <c r="K807" s="22"/>
    </row>
    <row r="808" spans="3:11" x14ac:dyDescent="0.25">
      <c r="C808" s="21"/>
      <c r="F808" s="21"/>
      <c r="J808" s="21"/>
      <c r="K808" s="22"/>
    </row>
    <row r="809" spans="3:11" x14ac:dyDescent="0.25">
      <c r="C809" s="21"/>
      <c r="F809" s="21"/>
      <c r="J809" s="21"/>
      <c r="K809" s="22"/>
    </row>
    <row r="810" spans="3:11" x14ac:dyDescent="0.25">
      <c r="C810" s="21"/>
      <c r="F810" s="21"/>
      <c r="J810" s="21"/>
      <c r="K810" s="22"/>
    </row>
    <row r="811" spans="3:11" x14ac:dyDescent="0.25">
      <c r="C811" s="21"/>
      <c r="F811" s="21"/>
      <c r="J811" s="21"/>
      <c r="K811" s="22"/>
    </row>
    <row r="812" spans="3:11" x14ac:dyDescent="0.25">
      <c r="C812" s="21"/>
      <c r="F812" s="21"/>
      <c r="J812" s="21"/>
      <c r="K812" s="22"/>
    </row>
    <row r="813" spans="3:11" x14ac:dyDescent="0.25">
      <c r="C813" s="21"/>
      <c r="F813" s="21"/>
      <c r="J813" s="21"/>
      <c r="K813" s="22"/>
    </row>
    <row r="814" spans="3:11" x14ac:dyDescent="0.25">
      <c r="C814" s="21"/>
      <c r="F814" s="21"/>
      <c r="J814" s="21"/>
      <c r="K814" s="22"/>
    </row>
    <row r="815" spans="3:11" x14ac:dyDescent="0.25">
      <c r="C815" s="21"/>
      <c r="F815" s="21"/>
      <c r="J815" s="21"/>
      <c r="K815" s="22"/>
    </row>
    <row r="816" spans="3:11" x14ac:dyDescent="0.25">
      <c r="C816" s="21"/>
      <c r="F816" s="21"/>
      <c r="J816" s="21"/>
      <c r="K816" s="22"/>
    </row>
    <row r="817" spans="3:11" x14ac:dyDescent="0.25">
      <c r="C817" s="21"/>
      <c r="F817" s="21"/>
      <c r="J817" s="21"/>
      <c r="K817" s="22"/>
    </row>
    <row r="818" spans="3:11" x14ac:dyDescent="0.25">
      <c r="C818" s="21"/>
      <c r="F818" s="21"/>
      <c r="J818" s="21"/>
      <c r="K818" s="22"/>
    </row>
    <row r="819" spans="3:11" x14ac:dyDescent="0.25">
      <c r="C819" s="21"/>
      <c r="F819" s="21"/>
      <c r="J819" s="21"/>
      <c r="K819" s="22"/>
    </row>
    <row r="820" spans="3:11" x14ac:dyDescent="0.25">
      <c r="C820" s="21"/>
      <c r="F820" s="21"/>
      <c r="J820" s="21"/>
      <c r="K820" s="22"/>
    </row>
    <row r="821" spans="3:11" x14ac:dyDescent="0.25">
      <c r="C821" s="21"/>
      <c r="F821" s="21"/>
      <c r="J821" s="21"/>
      <c r="K821" s="22"/>
    </row>
    <row r="822" spans="3:11" x14ac:dyDescent="0.25">
      <c r="C822" s="21"/>
      <c r="F822" s="21"/>
      <c r="J822" s="21"/>
      <c r="K822" s="22"/>
    </row>
    <row r="823" spans="3:11" x14ac:dyDescent="0.25">
      <c r="C823" s="21"/>
      <c r="F823" s="21"/>
      <c r="J823" s="21"/>
      <c r="K823" s="22"/>
    </row>
    <row r="824" spans="3:11" x14ac:dyDescent="0.25">
      <c r="C824" s="21"/>
      <c r="F824" s="21"/>
      <c r="J824" s="21"/>
      <c r="K824" s="22"/>
    </row>
    <row r="825" spans="3:11" x14ac:dyDescent="0.25">
      <c r="C825" s="21"/>
      <c r="F825" s="21"/>
      <c r="J825" s="21"/>
      <c r="K825" s="22"/>
    </row>
    <row r="826" spans="3:11" x14ac:dyDescent="0.25">
      <c r="C826" s="21"/>
      <c r="F826" s="21"/>
      <c r="J826" s="21"/>
      <c r="K826" s="22"/>
    </row>
    <row r="827" spans="3:11" x14ac:dyDescent="0.25">
      <c r="C827" s="21"/>
      <c r="F827" s="21"/>
      <c r="J827" s="21"/>
      <c r="K827" s="22"/>
    </row>
    <row r="828" spans="3:11" x14ac:dyDescent="0.25">
      <c r="C828" s="21"/>
      <c r="F828" s="21"/>
      <c r="J828" s="21"/>
      <c r="K828" s="22"/>
    </row>
    <row r="829" spans="3:11" x14ac:dyDescent="0.25">
      <c r="C829" s="21"/>
      <c r="F829" s="21"/>
      <c r="J829" s="21"/>
      <c r="K829" s="22"/>
    </row>
    <row r="830" spans="3:11" x14ac:dyDescent="0.25">
      <c r="C830" s="21"/>
      <c r="F830" s="21"/>
      <c r="J830" s="21"/>
      <c r="K830" s="22"/>
    </row>
    <row r="831" spans="3:11" x14ac:dyDescent="0.25">
      <c r="C831" s="21"/>
      <c r="F831" s="21"/>
      <c r="J831" s="21"/>
      <c r="K831" s="22"/>
    </row>
    <row r="832" spans="3:11" x14ac:dyDescent="0.25">
      <c r="C832" s="21"/>
      <c r="F832" s="21"/>
      <c r="J832" s="21"/>
      <c r="K832" s="22"/>
    </row>
    <row r="833" spans="3:11" x14ac:dyDescent="0.25">
      <c r="C833" s="21"/>
      <c r="F833" s="21"/>
      <c r="J833" s="21"/>
      <c r="K833" s="22"/>
    </row>
    <row r="834" spans="3:11" x14ac:dyDescent="0.25">
      <c r="C834" s="21"/>
      <c r="F834" s="21"/>
      <c r="J834" s="21"/>
      <c r="K834" s="22"/>
    </row>
    <row r="835" spans="3:11" x14ac:dyDescent="0.25">
      <c r="C835" s="21"/>
      <c r="F835" s="21"/>
      <c r="J835" s="21"/>
      <c r="K835" s="22"/>
    </row>
    <row r="836" spans="3:11" x14ac:dyDescent="0.25">
      <c r="C836" s="21"/>
      <c r="F836" s="21"/>
      <c r="J836" s="21"/>
      <c r="K836" s="22"/>
    </row>
    <row r="837" spans="3:11" x14ac:dyDescent="0.25">
      <c r="C837" s="21"/>
      <c r="F837" s="21"/>
      <c r="J837" s="21"/>
      <c r="K837" s="22"/>
    </row>
    <row r="838" spans="3:11" x14ac:dyDescent="0.25">
      <c r="C838" s="21"/>
      <c r="F838" s="21"/>
      <c r="J838" s="21"/>
      <c r="K838" s="22"/>
    </row>
    <row r="839" spans="3:11" x14ac:dyDescent="0.25">
      <c r="C839" s="21"/>
      <c r="F839" s="21"/>
      <c r="J839" s="21"/>
      <c r="K839" s="22"/>
    </row>
    <row r="840" spans="3:11" x14ac:dyDescent="0.25">
      <c r="C840" s="21"/>
      <c r="F840" s="21"/>
      <c r="J840" s="21"/>
      <c r="K840" s="22"/>
    </row>
    <row r="841" spans="3:11" x14ac:dyDescent="0.25">
      <c r="C841" s="21"/>
      <c r="F841" s="21"/>
      <c r="J841" s="21"/>
      <c r="K841" s="22"/>
    </row>
    <row r="842" spans="3:11" x14ac:dyDescent="0.25">
      <c r="C842" s="21"/>
      <c r="F842" s="21"/>
      <c r="J842" s="21"/>
      <c r="K842" s="22"/>
    </row>
    <row r="843" spans="3:11" x14ac:dyDescent="0.25">
      <c r="C843" s="21"/>
      <c r="F843" s="21"/>
      <c r="J843" s="21"/>
      <c r="K843" s="22"/>
    </row>
    <row r="844" spans="3:11" x14ac:dyDescent="0.25">
      <c r="C844" s="21"/>
      <c r="F844" s="21"/>
      <c r="J844" s="21"/>
      <c r="K844" s="22"/>
    </row>
    <row r="845" spans="3:11" x14ac:dyDescent="0.25">
      <c r="C845" s="21"/>
      <c r="F845" s="21"/>
      <c r="J845" s="21"/>
      <c r="K845" s="22"/>
    </row>
    <row r="846" spans="3:11" x14ac:dyDescent="0.25">
      <c r="C846" s="21"/>
      <c r="F846" s="21"/>
      <c r="J846" s="21"/>
      <c r="K846" s="22"/>
    </row>
    <row r="847" spans="3:11" x14ac:dyDescent="0.25">
      <c r="C847" s="21"/>
      <c r="F847" s="21"/>
      <c r="J847" s="21"/>
      <c r="K847" s="22"/>
    </row>
    <row r="848" spans="3:11" x14ac:dyDescent="0.25">
      <c r="C848" s="21"/>
      <c r="F848" s="21"/>
      <c r="J848" s="21"/>
      <c r="K848" s="22"/>
    </row>
    <row r="849" spans="3:11" x14ac:dyDescent="0.25">
      <c r="C849" s="21"/>
      <c r="F849" s="21"/>
      <c r="J849" s="21"/>
      <c r="K849" s="22"/>
    </row>
    <row r="850" spans="3:11" x14ac:dyDescent="0.25">
      <c r="C850" s="21"/>
      <c r="F850" s="21"/>
      <c r="J850" s="21"/>
      <c r="K850" s="22"/>
    </row>
    <row r="851" spans="3:11" x14ac:dyDescent="0.25">
      <c r="C851" s="21"/>
      <c r="F851" s="21"/>
      <c r="J851" s="21"/>
      <c r="K851" s="22"/>
    </row>
    <row r="852" spans="3:11" x14ac:dyDescent="0.25">
      <c r="C852" s="21"/>
      <c r="F852" s="21"/>
      <c r="J852" s="21"/>
      <c r="K852" s="22"/>
    </row>
    <row r="853" spans="3:11" x14ac:dyDescent="0.25">
      <c r="C853" s="21"/>
      <c r="F853" s="21"/>
      <c r="J853" s="21"/>
      <c r="K853" s="22"/>
    </row>
    <row r="854" spans="3:11" x14ac:dyDescent="0.25">
      <c r="C854" s="21"/>
      <c r="F854" s="21"/>
      <c r="J854" s="21"/>
      <c r="K854" s="22"/>
    </row>
    <row r="855" spans="3:11" x14ac:dyDescent="0.25">
      <c r="C855" s="21"/>
      <c r="F855" s="21"/>
      <c r="J855" s="21"/>
      <c r="K855" s="22"/>
    </row>
    <row r="856" spans="3:11" x14ac:dyDescent="0.25">
      <c r="C856" s="21"/>
      <c r="F856" s="21"/>
      <c r="J856" s="21"/>
      <c r="K856" s="22"/>
    </row>
    <row r="857" spans="3:11" x14ac:dyDescent="0.25">
      <c r="C857" s="21"/>
      <c r="F857" s="21"/>
      <c r="J857" s="21"/>
      <c r="K857" s="22"/>
    </row>
    <row r="858" spans="3:11" x14ac:dyDescent="0.25">
      <c r="C858" s="21"/>
      <c r="F858" s="21"/>
      <c r="J858" s="21"/>
      <c r="K858" s="22"/>
    </row>
    <row r="859" spans="3:11" x14ac:dyDescent="0.25">
      <c r="C859" s="21"/>
      <c r="F859" s="21"/>
      <c r="J859" s="21"/>
      <c r="K859" s="22"/>
    </row>
    <row r="860" spans="3:11" x14ac:dyDescent="0.25">
      <c r="C860" s="21"/>
      <c r="F860" s="21"/>
      <c r="J860" s="21"/>
      <c r="K860" s="22"/>
    </row>
    <row r="861" spans="3:11" x14ac:dyDescent="0.25">
      <c r="C861" s="21"/>
      <c r="F861" s="21"/>
      <c r="J861" s="21"/>
      <c r="K861" s="22"/>
    </row>
    <row r="862" spans="3:11" x14ac:dyDescent="0.25">
      <c r="C862" s="21"/>
      <c r="F862" s="21"/>
      <c r="J862" s="21"/>
      <c r="K862" s="22"/>
    </row>
    <row r="863" spans="3:11" x14ac:dyDescent="0.25">
      <c r="C863" s="21"/>
      <c r="F863" s="21"/>
      <c r="J863" s="21"/>
      <c r="K863" s="22"/>
    </row>
    <row r="864" spans="3:11" x14ac:dyDescent="0.25">
      <c r="C864" s="21"/>
      <c r="F864" s="21"/>
      <c r="J864" s="21"/>
      <c r="K864" s="22"/>
    </row>
    <row r="865" spans="3:11" x14ac:dyDescent="0.25">
      <c r="C865" s="21"/>
      <c r="F865" s="21"/>
      <c r="J865" s="21"/>
      <c r="K865" s="22"/>
    </row>
    <row r="866" spans="3:11" x14ac:dyDescent="0.25">
      <c r="C866" s="21"/>
      <c r="F866" s="21"/>
      <c r="J866" s="21"/>
      <c r="K866" s="22"/>
    </row>
    <row r="867" spans="3:11" x14ac:dyDescent="0.25">
      <c r="C867" s="21"/>
      <c r="F867" s="21"/>
      <c r="J867" s="21"/>
      <c r="K867" s="22"/>
    </row>
    <row r="868" spans="3:11" x14ac:dyDescent="0.25">
      <c r="C868" s="21"/>
      <c r="F868" s="21"/>
      <c r="J868" s="21"/>
      <c r="K868" s="22"/>
    </row>
    <row r="869" spans="3:11" x14ac:dyDescent="0.25">
      <c r="C869" s="21"/>
      <c r="F869" s="21"/>
      <c r="J869" s="21"/>
      <c r="K869" s="22"/>
    </row>
    <row r="870" spans="3:11" x14ac:dyDescent="0.25">
      <c r="C870" s="21"/>
      <c r="F870" s="21"/>
      <c r="J870" s="21"/>
      <c r="K870" s="22"/>
    </row>
    <row r="871" spans="3:11" x14ac:dyDescent="0.25">
      <c r="C871" s="21"/>
      <c r="F871" s="21"/>
      <c r="J871" s="21"/>
      <c r="K871" s="22"/>
    </row>
    <row r="872" spans="3:11" x14ac:dyDescent="0.25">
      <c r="C872" s="21"/>
      <c r="F872" s="21"/>
      <c r="J872" s="21"/>
      <c r="K872" s="22"/>
    </row>
    <row r="873" spans="3:11" x14ac:dyDescent="0.25">
      <c r="C873" s="21"/>
      <c r="F873" s="21"/>
      <c r="J873" s="21"/>
      <c r="K873" s="22"/>
    </row>
    <row r="874" spans="3:11" x14ac:dyDescent="0.25">
      <c r="C874" s="21"/>
      <c r="F874" s="21"/>
      <c r="J874" s="21"/>
      <c r="K874" s="22"/>
    </row>
    <row r="875" spans="3:11" x14ac:dyDescent="0.25">
      <c r="C875" s="21"/>
      <c r="F875" s="21"/>
      <c r="J875" s="21"/>
      <c r="K875" s="22"/>
    </row>
    <row r="876" spans="3:11" x14ac:dyDescent="0.25">
      <c r="C876" s="21"/>
      <c r="F876" s="21"/>
      <c r="J876" s="21"/>
      <c r="K876" s="22"/>
    </row>
    <row r="877" spans="3:11" x14ac:dyDescent="0.25">
      <c r="C877" s="21"/>
      <c r="F877" s="21"/>
      <c r="J877" s="21"/>
      <c r="K877" s="22"/>
    </row>
    <row r="878" spans="3:11" x14ac:dyDescent="0.25">
      <c r="C878" s="21"/>
      <c r="F878" s="21"/>
      <c r="J878" s="21"/>
      <c r="K878" s="22"/>
    </row>
    <row r="879" spans="3:11" x14ac:dyDescent="0.25">
      <c r="C879" s="21"/>
      <c r="F879" s="21"/>
      <c r="J879" s="21"/>
      <c r="K879" s="22"/>
    </row>
    <row r="880" spans="3:11" x14ac:dyDescent="0.25">
      <c r="C880" s="21"/>
      <c r="F880" s="21"/>
      <c r="J880" s="21"/>
      <c r="K880" s="22"/>
    </row>
    <row r="881" spans="3:11" x14ac:dyDescent="0.25">
      <c r="C881" s="21"/>
      <c r="F881" s="21"/>
      <c r="J881" s="21"/>
      <c r="K881" s="22"/>
    </row>
    <row r="882" spans="3:11" x14ac:dyDescent="0.25">
      <c r="C882" s="21"/>
      <c r="F882" s="21"/>
      <c r="J882" s="21"/>
      <c r="K882" s="22"/>
    </row>
    <row r="883" spans="3:11" x14ac:dyDescent="0.25">
      <c r="C883" s="21"/>
      <c r="F883" s="21"/>
      <c r="J883" s="21"/>
      <c r="K883" s="22"/>
    </row>
    <row r="884" spans="3:11" x14ac:dyDescent="0.25">
      <c r="C884" s="21"/>
      <c r="F884" s="21"/>
      <c r="J884" s="21"/>
      <c r="K884" s="22"/>
    </row>
    <row r="885" spans="3:11" x14ac:dyDescent="0.25">
      <c r="C885" s="21"/>
      <c r="F885" s="21"/>
      <c r="J885" s="21"/>
      <c r="K885" s="22"/>
    </row>
    <row r="886" spans="3:11" x14ac:dyDescent="0.25">
      <c r="C886" s="21"/>
      <c r="F886" s="21"/>
      <c r="J886" s="21"/>
      <c r="K886" s="22"/>
    </row>
    <row r="887" spans="3:11" x14ac:dyDescent="0.25">
      <c r="C887" s="21"/>
      <c r="F887" s="21"/>
      <c r="J887" s="21"/>
      <c r="K887" s="22"/>
    </row>
    <row r="888" spans="3:11" x14ac:dyDescent="0.25">
      <c r="C888" s="21"/>
      <c r="F888" s="21"/>
      <c r="J888" s="21"/>
      <c r="K888" s="22"/>
    </row>
    <row r="889" spans="3:11" x14ac:dyDescent="0.25">
      <c r="C889" s="21"/>
      <c r="F889" s="21"/>
      <c r="J889" s="21"/>
      <c r="K889" s="22"/>
    </row>
    <row r="890" spans="3:11" x14ac:dyDescent="0.25">
      <c r="C890" s="21"/>
      <c r="F890" s="21"/>
      <c r="J890" s="21"/>
      <c r="K890" s="22"/>
    </row>
    <row r="891" spans="3:11" x14ac:dyDescent="0.25">
      <c r="C891" s="21"/>
      <c r="F891" s="21"/>
      <c r="J891" s="21"/>
      <c r="K891" s="22"/>
    </row>
    <row r="892" spans="3:11" x14ac:dyDescent="0.25">
      <c r="C892" s="21"/>
      <c r="F892" s="21"/>
      <c r="J892" s="21"/>
      <c r="K892" s="22"/>
    </row>
    <row r="893" spans="3:11" x14ac:dyDescent="0.25">
      <c r="C893" s="21"/>
      <c r="F893" s="21"/>
      <c r="J893" s="21"/>
      <c r="K893" s="22"/>
    </row>
    <row r="894" spans="3:11" x14ac:dyDescent="0.25">
      <c r="C894" s="21"/>
      <c r="F894" s="21"/>
      <c r="J894" s="21"/>
      <c r="K894" s="22"/>
    </row>
    <row r="895" spans="3:11" x14ac:dyDescent="0.25">
      <c r="C895" s="21"/>
      <c r="F895" s="21"/>
      <c r="J895" s="21"/>
      <c r="K895" s="22"/>
    </row>
    <row r="896" spans="3:11" x14ac:dyDescent="0.25">
      <c r="C896" s="21"/>
      <c r="F896" s="21"/>
      <c r="J896" s="21"/>
      <c r="K896" s="22"/>
    </row>
    <row r="897" spans="3:11" x14ac:dyDescent="0.25">
      <c r="C897" s="21"/>
      <c r="F897" s="21"/>
      <c r="J897" s="21"/>
      <c r="K897" s="22"/>
    </row>
    <row r="898" spans="3:11" x14ac:dyDescent="0.25">
      <c r="C898" s="21"/>
      <c r="F898" s="21"/>
      <c r="J898" s="21"/>
      <c r="K898" s="22"/>
    </row>
    <row r="899" spans="3:11" x14ac:dyDescent="0.25">
      <c r="C899" s="21"/>
      <c r="F899" s="21"/>
      <c r="J899" s="21"/>
      <c r="K899" s="22"/>
    </row>
    <row r="900" spans="3:11" x14ac:dyDescent="0.25">
      <c r="C900" s="21"/>
      <c r="F900" s="21"/>
      <c r="J900" s="21"/>
      <c r="K900" s="22"/>
    </row>
    <row r="901" spans="3:11" x14ac:dyDescent="0.25">
      <c r="C901" s="21"/>
      <c r="F901" s="21"/>
      <c r="J901" s="21"/>
      <c r="K901" s="22"/>
    </row>
    <row r="902" spans="3:11" x14ac:dyDescent="0.25">
      <c r="C902" s="21"/>
      <c r="F902" s="21"/>
      <c r="J902" s="21"/>
      <c r="K902" s="22"/>
    </row>
    <row r="903" spans="3:11" x14ac:dyDescent="0.25">
      <c r="C903" s="21"/>
      <c r="F903" s="21"/>
      <c r="J903" s="21"/>
      <c r="K903" s="22"/>
    </row>
    <row r="904" spans="3:11" x14ac:dyDescent="0.25">
      <c r="C904" s="21"/>
      <c r="F904" s="21"/>
      <c r="J904" s="21"/>
      <c r="K904" s="22"/>
    </row>
    <row r="905" spans="3:11" x14ac:dyDescent="0.25">
      <c r="C905" s="21"/>
      <c r="F905" s="21"/>
      <c r="J905" s="21"/>
      <c r="K905" s="22"/>
    </row>
    <row r="906" spans="3:11" x14ac:dyDescent="0.25">
      <c r="C906" s="21"/>
      <c r="F906" s="21"/>
      <c r="J906" s="21"/>
      <c r="K906" s="22"/>
    </row>
    <row r="907" spans="3:11" x14ac:dyDescent="0.25">
      <c r="C907" s="21"/>
      <c r="F907" s="21"/>
      <c r="J907" s="21"/>
      <c r="K907" s="22"/>
    </row>
    <row r="908" spans="3:11" x14ac:dyDescent="0.25">
      <c r="C908" s="21"/>
      <c r="F908" s="21"/>
      <c r="J908" s="21"/>
      <c r="K908" s="22"/>
    </row>
    <row r="909" spans="3:11" x14ac:dyDescent="0.25">
      <c r="C909" s="21"/>
      <c r="F909" s="21"/>
      <c r="J909" s="21"/>
      <c r="K909" s="22"/>
    </row>
    <row r="910" spans="3:11" x14ac:dyDescent="0.25">
      <c r="C910" s="21"/>
      <c r="F910" s="21"/>
      <c r="J910" s="21"/>
      <c r="K910" s="22"/>
    </row>
    <row r="911" spans="3:11" x14ac:dyDescent="0.25">
      <c r="C911" s="21"/>
      <c r="F911" s="21"/>
      <c r="J911" s="21"/>
      <c r="K911" s="22"/>
    </row>
    <row r="912" spans="3:11" x14ac:dyDescent="0.25">
      <c r="C912" s="21"/>
      <c r="F912" s="21"/>
      <c r="J912" s="21"/>
      <c r="K912" s="22"/>
    </row>
    <row r="913" spans="3:11" x14ac:dyDescent="0.25">
      <c r="C913" s="21"/>
      <c r="F913" s="21"/>
      <c r="J913" s="21"/>
      <c r="K913" s="22"/>
    </row>
    <row r="914" spans="3:11" x14ac:dyDescent="0.25">
      <c r="C914" s="21"/>
      <c r="F914" s="21"/>
      <c r="J914" s="21"/>
      <c r="K914" s="22"/>
    </row>
    <row r="915" spans="3:11" x14ac:dyDescent="0.25">
      <c r="C915" s="21"/>
      <c r="F915" s="21"/>
      <c r="J915" s="21"/>
      <c r="K915" s="22"/>
    </row>
    <row r="916" spans="3:11" x14ac:dyDescent="0.25">
      <c r="C916" s="21"/>
      <c r="F916" s="21"/>
      <c r="J916" s="21"/>
      <c r="K916" s="22"/>
    </row>
    <row r="917" spans="3:11" x14ac:dyDescent="0.25">
      <c r="C917" s="21"/>
      <c r="F917" s="21"/>
      <c r="J917" s="21"/>
      <c r="K917" s="22"/>
    </row>
    <row r="918" spans="3:11" x14ac:dyDescent="0.25">
      <c r="C918" s="21"/>
      <c r="F918" s="21"/>
      <c r="J918" s="21"/>
      <c r="K918" s="22"/>
    </row>
    <row r="919" spans="3:11" x14ac:dyDescent="0.25">
      <c r="C919" s="21"/>
      <c r="F919" s="21"/>
      <c r="J919" s="21"/>
      <c r="K919" s="22"/>
    </row>
    <row r="920" spans="3:11" x14ac:dyDescent="0.25">
      <c r="C920" s="21"/>
      <c r="F920" s="21"/>
      <c r="J920" s="21"/>
      <c r="K920" s="22"/>
    </row>
    <row r="921" spans="3:11" x14ac:dyDescent="0.25">
      <c r="C921" s="21"/>
      <c r="F921" s="21"/>
      <c r="J921" s="21"/>
      <c r="K921" s="22"/>
    </row>
    <row r="922" spans="3:11" x14ac:dyDescent="0.25">
      <c r="C922" s="21"/>
      <c r="F922" s="21"/>
      <c r="J922" s="21"/>
      <c r="K922" s="22"/>
    </row>
    <row r="923" spans="3:11" x14ac:dyDescent="0.25">
      <c r="C923" s="21"/>
      <c r="F923" s="21"/>
      <c r="J923" s="21"/>
      <c r="K923" s="22"/>
    </row>
    <row r="924" spans="3:11" x14ac:dyDescent="0.25">
      <c r="C924" s="21"/>
      <c r="F924" s="21"/>
      <c r="J924" s="21"/>
      <c r="K924" s="22"/>
    </row>
    <row r="925" spans="3:11" x14ac:dyDescent="0.25">
      <c r="C925" s="21"/>
      <c r="F925" s="21"/>
      <c r="J925" s="21"/>
      <c r="K925" s="22"/>
    </row>
    <row r="926" spans="3:11" x14ac:dyDescent="0.25">
      <c r="C926" s="21"/>
      <c r="F926" s="21"/>
      <c r="J926" s="21"/>
      <c r="K926" s="22"/>
    </row>
    <row r="927" spans="3:11" x14ac:dyDescent="0.25">
      <c r="C927" s="21"/>
      <c r="F927" s="21"/>
      <c r="J927" s="21"/>
      <c r="K927" s="22"/>
    </row>
    <row r="928" spans="3:11" x14ac:dyDescent="0.25">
      <c r="C928" s="21"/>
      <c r="F928" s="21"/>
      <c r="J928" s="21"/>
      <c r="K928" s="22"/>
    </row>
    <row r="929" spans="3:11" x14ac:dyDescent="0.25">
      <c r="C929" s="21"/>
      <c r="F929" s="21"/>
      <c r="J929" s="21"/>
      <c r="K929" s="22"/>
    </row>
    <row r="930" spans="3:11" x14ac:dyDescent="0.25">
      <c r="C930" s="21"/>
      <c r="F930" s="21"/>
      <c r="J930" s="21"/>
      <c r="K930" s="22"/>
    </row>
    <row r="931" spans="3:11" x14ac:dyDescent="0.25">
      <c r="C931" s="21"/>
      <c r="F931" s="21"/>
      <c r="J931" s="21"/>
      <c r="K931" s="22"/>
    </row>
    <row r="932" spans="3:11" x14ac:dyDescent="0.25">
      <c r="C932" s="21"/>
      <c r="F932" s="21"/>
      <c r="J932" s="21"/>
      <c r="K932" s="22"/>
    </row>
    <row r="933" spans="3:11" x14ac:dyDescent="0.25">
      <c r="C933" s="21"/>
      <c r="F933" s="21"/>
      <c r="J933" s="21"/>
      <c r="K933" s="22"/>
    </row>
    <row r="934" spans="3:11" x14ac:dyDescent="0.25">
      <c r="C934" s="21"/>
      <c r="F934" s="21"/>
      <c r="J934" s="21"/>
      <c r="K934" s="22"/>
    </row>
    <row r="935" spans="3:11" x14ac:dyDescent="0.25">
      <c r="C935" s="21"/>
      <c r="F935" s="21"/>
      <c r="J935" s="21"/>
      <c r="K935" s="22"/>
    </row>
    <row r="936" spans="3:11" x14ac:dyDescent="0.25">
      <c r="C936" s="21"/>
      <c r="F936" s="21"/>
      <c r="J936" s="21"/>
      <c r="K936" s="22"/>
    </row>
    <row r="937" spans="3:11" x14ac:dyDescent="0.25">
      <c r="C937" s="21"/>
      <c r="F937" s="21"/>
      <c r="J937" s="21"/>
      <c r="K937" s="22"/>
    </row>
    <row r="938" spans="3:11" x14ac:dyDescent="0.25">
      <c r="C938" s="21"/>
      <c r="F938" s="21"/>
      <c r="J938" s="21"/>
      <c r="K938" s="22"/>
    </row>
    <row r="939" spans="3:11" x14ac:dyDescent="0.25">
      <c r="C939" s="21"/>
      <c r="F939" s="21"/>
      <c r="J939" s="21"/>
      <c r="K939" s="22"/>
    </row>
    <row r="940" spans="3:11" x14ac:dyDescent="0.25">
      <c r="C940" s="21"/>
      <c r="F940" s="21"/>
      <c r="J940" s="21"/>
      <c r="K940" s="22"/>
    </row>
    <row r="941" spans="3:11" x14ac:dyDescent="0.25">
      <c r="C941" s="21"/>
      <c r="F941" s="21"/>
      <c r="J941" s="21"/>
      <c r="K941" s="22"/>
    </row>
    <row r="942" spans="3:11" x14ac:dyDescent="0.25">
      <c r="C942" s="21"/>
      <c r="F942" s="21"/>
      <c r="J942" s="21"/>
      <c r="K942" s="22"/>
    </row>
    <row r="943" spans="3:11" x14ac:dyDescent="0.25">
      <c r="C943" s="21"/>
      <c r="F943" s="21"/>
      <c r="J943" s="21"/>
      <c r="K943" s="22"/>
    </row>
    <row r="944" spans="3:11" x14ac:dyDescent="0.25">
      <c r="C944" s="21"/>
      <c r="F944" s="21"/>
      <c r="J944" s="21"/>
      <c r="K944" s="22"/>
    </row>
    <row r="945" spans="3:11" x14ac:dyDescent="0.25">
      <c r="C945" s="21"/>
      <c r="F945" s="21"/>
      <c r="J945" s="21"/>
      <c r="K945" s="22"/>
    </row>
    <row r="946" spans="3:11" x14ac:dyDescent="0.25">
      <c r="C946" s="21"/>
      <c r="F946" s="21"/>
      <c r="J946" s="21"/>
      <c r="K946" s="22"/>
    </row>
    <row r="947" spans="3:11" x14ac:dyDescent="0.25">
      <c r="C947" s="21"/>
      <c r="F947" s="21"/>
      <c r="J947" s="21"/>
      <c r="K947" s="22"/>
    </row>
    <row r="948" spans="3:11" x14ac:dyDescent="0.25">
      <c r="C948" s="21"/>
      <c r="F948" s="21"/>
      <c r="J948" s="21"/>
      <c r="K948" s="22"/>
    </row>
    <row r="949" spans="3:11" x14ac:dyDescent="0.25">
      <c r="C949" s="21"/>
      <c r="F949" s="21"/>
      <c r="J949" s="21"/>
      <c r="K949" s="22"/>
    </row>
    <row r="950" spans="3:11" x14ac:dyDescent="0.25">
      <c r="C950" s="21"/>
      <c r="F950" s="21"/>
      <c r="J950" s="21"/>
      <c r="K950" s="22"/>
    </row>
    <row r="951" spans="3:11" x14ac:dyDescent="0.25">
      <c r="C951" s="21"/>
      <c r="F951" s="21"/>
      <c r="J951" s="21"/>
      <c r="K951" s="22"/>
    </row>
    <row r="952" spans="3:11" x14ac:dyDescent="0.25">
      <c r="C952" s="21"/>
      <c r="F952" s="21"/>
      <c r="J952" s="21"/>
      <c r="K952" s="22"/>
    </row>
    <row r="953" spans="3:11" x14ac:dyDescent="0.25">
      <c r="C953" s="21"/>
      <c r="F953" s="21"/>
      <c r="J953" s="21"/>
      <c r="K953" s="22"/>
    </row>
    <row r="954" spans="3:11" x14ac:dyDescent="0.25">
      <c r="C954" s="21"/>
      <c r="F954" s="21"/>
      <c r="J954" s="21"/>
      <c r="K954" s="22"/>
    </row>
    <row r="955" spans="3:11" x14ac:dyDescent="0.25">
      <c r="C955" s="21"/>
      <c r="F955" s="21"/>
      <c r="J955" s="21"/>
      <c r="K955" s="22"/>
    </row>
    <row r="956" spans="3:11" x14ac:dyDescent="0.25">
      <c r="C956" s="21"/>
      <c r="F956" s="21"/>
      <c r="J956" s="21"/>
      <c r="K956" s="22"/>
    </row>
    <row r="957" spans="3:11" x14ac:dyDescent="0.25">
      <c r="C957" s="21"/>
      <c r="F957" s="21"/>
      <c r="J957" s="21"/>
      <c r="K957" s="22"/>
    </row>
    <row r="958" spans="3:11" x14ac:dyDescent="0.25">
      <c r="C958" s="21"/>
      <c r="F958" s="21"/>
      <c r="J958" s="21"/>
      <c r="K958" s="22"/>
    </row>
    <row r="959" spans="3:11" x14ac:dyDescent="0.25">
      <c r="C959" s="21"/>
      <c r="F959" s="21"/>
      <c r="J959" s="21"/>
      <c r="K959" s="22"/>
    </row>
    <row r="960" spans="3:11" x14ac:dyDescent="0.25">
      <c r="C960" s="21"/>
      <c r="F960" s="21"/>
      <c r="J960" s="21"/>
      <c r="K960" s="22"/>
    </row>
    <row r="961" spans="3:11" x14ac:dyDescent="0.25">
      <c r="C961" s="21"/>
      <c r="F961" s="21"/>
      <c r="J961" s="21"/>
      <c r="K961" s="22"/>
    </row>
    <row r="962" spans="3:11" x14ac:dyDescent="0.25">
      <c r="C962" s="21"/>
      <c r="F962" s="21"/>
      <c r="J962" s="21"/>
      <c r="K962" s="22"/>
    </row>
    <row r="963" spans="3:11" x14ac:dyDescent="0.25">
      <c r="C963" s="21"/>
      <c r="F963" s="21"/>
      <c r="J963" s="21"/>
      <c r="K963" s="22"/>
    </row>
    <row r="964" spans="3:11" x14ac:dyDescent="0.25">
      <c r="C964" s="21"/>
      <c r="F964" s="21"/>
      <c r="J964" s="21"/>
      <c r="K964" s="22"/>
    </row>
    <row r="965" spans="3:11" x14ac:dyDescent="0.25">
      <c r="C965" s="21"/>
      <c r="F965" s="21"/>
      <c r="J965" s="21"/>
      <c r="K965" s="22"/>
    </row>
    <row r="966" spans="3:11" x14ac:dyDescent="0.25">
      <c r="C966" s="21"/>
      <c r="F966" s="21"/>
      <c r="J966" s="21"/>
      <c r="K966" s="22"/>
    </row>
    <row r="967" spans="3:11" x14ac:dyDescent="0.25">
      <c r="C967" s="21"/>
      <c r="F967" s="21"/>
      <c r="J967" s="21"/>
      <c r="K967" s="22"/>
    </row>
    <row r="968" spans="3:11" x14ac:dyDescent="0.25">
      <c r="C968" s="21"/>
      <c r="F968" s="21"/>
      <c r="J968" s="21"/>
      <c r="K968" s="22"/>
    </row>
    <row r="969" spans="3:11" x14ac:dyDescent="0.25">
      <c r="C969" s="21"/>
      <c r="F969" s="21"/>
      <c r="J969" s="21"/>
      <c r="K969" s="22"/>
    </row>
    <row r="970" spans="3:11" x14ac:dyDescent="0.25">
      <c r="C970" s="21"/>
      <c r="F970" s="21"/>
      <c r="J970" s="21"/>
      <c r="K970" s="22"/>
    </row>
    <row r="971" spans="3:11" x14ac:dyDescent="0.25">
      <c r="C971" s="21"/>
      <c r="F971" s="21"/>
      <c r="J971" s="21"/>
      <c r="K971" s="22"/>
    </row>
    <row r="972" spans="3:11" x14ac:dyDescent="0.25">
      <c r="C972" s="21"/>
      <c r="F972" s="21"/>
      <c r="J972" s="21"/>
      <c r="K972" s="22"/>
    </row>
    <row r="973" spans="3:11" x14ac:dyDescent="0.25">
      <c r="C973" s="21"/>
      <c r="F973" s="21"/>
      <c r="J973" s="21"/>
      <c r="K973" s="22"/>
    </row>
    <row r="974" spans="3:11" x14ac:dyDescent="0.25">
      <c r="C974" s="21"/>
      <c r="F974" s="21"/>
      <c r="J974" s="21"/>
      <c r="K974" s="22"/>
    </row>
    <row r="975" spans="3:11" x14ac:dyDescent="0.25">
      <c r="C975" s="21"/>
      <c r="F975" s="21"/>
      <c r="J975" s="21"/>
      <c r="K975" s="22"/>
    </row>
    <row r="976" spans="3:11" x14ac:dyDescent="0.25">
      <c r="C976" s="21"/>
      <c r="F976" s="21"/>
      <c r="J976" s="21"/>
      <c r="K976" s="22"/>
    </row>
    <row r="977" spans="3:11" x14ac:dyDescent="0.25">
      <c r="C977" s="21"/>
      <c r="F977" s="21"/>
      <c r="J977" s="21"/>
      <c r="K977" s="22"/>
    </row>
    <row r="978" spans="3:11" x14ac:dyDescent="0.25">
      <c r="C978" s="21"/>
      <c r="F978" s="21"/>
      <c r="J978" s="21"/>
      <c r="K978" s="22"/>
    </row>
    <row r="979" spans="3:11" x14ac:dyDescent="0.25">
      <c r="C979" s="21"/>
      <c r="F979" s="21"/>
      <c r="J979" s="21"/>
      <c r="K979" s="22"/>
    </row>
    <row r="980" spans="3:11" x14ac:dyDescent="0.25">
      <c r="C980" s="21"/>
      <c r="F980" s="21"/>
      <c r="J980" s="21"/>
      <c r="K980" s="22"/>
    </row>
    <row r="981" spans="3:11" x14ac:dyDescent="0.25">
      <c r="C981" s="21"/>
      <c r="F981" s="21"/>
      <c r="J981" s="21"/>
      <c r="K981" s="22"/>
    </row>
    <row r="982" spans="3:11" x14ac:dyDescent="0.25">
      <c r="C982" s="21"/>
      <c r="F982" s="21"/>
      <c r="J982" s="21"/>
      <c r="K982" s="22"/>
    </row>
    <row r="983" spans="3:11" x14ac:dyDescent="0.25">
      <c r="C983" s="21"/>
      <c r="F983" s="21"/>
      <c r="J983" s="21"/>
      <c r="K983" s="22"/>
    </row>
    <row r="984" spans="3:11" x14ac:dyDescent="0.25">
      <c r="C984" s="21"/>
      <c r="F984" s="21"/>
      <c r="J984" s="21"/>
      <c r="K984" s="22"/>
    </row>
    <row r="985" spans="3:11" x14ac:dyDescent="0.25">
      <c r="C985" s="21"/>
      <c r="F985" s="21"/>
      <c r="J985" s="21"/>
      <c r="K985" s="22"/>
    </row>
    <row r="986" spans="3:11" x14ac:dyDescent="0.25">
      <c r="C986" s="21"/>
      <c r="F986" s="21"/>
      <c r="J986" s="21"/>
      <c r="K986" s="22"/>
    </row>
    <row r="987" spans="3:11" x14ac:dyDescent="0.25">
      <c r="C987" s="21"/>
      <c r="F987" s="21"/>
      <c r="J987" s="21"/>
      <c r="K987" s="22"/>
    </row>
    <row r="988" spans="3:11" x14ac:dyDescent="0.25">
      <c r="C988" s="21"/>
      <c r="F988" s="21"/>
      <c r="J988" s="21"/>
      <c r="K988" s="22"/>
    </row>
    <row r="989" spans="3:11" x14ac:dyDescent="0.25">
      <c r="C989" s="21"/>
      <c r="F989" s="21"/>
      <c r="J989" s="21"/>
      <c r="K989" s="22"/>
    </row>
    <row r="990" spans="3:11" x14ac:dyDescent="0.25">
      <c r="C990" s="21"/>
      <c r="F990" s="21"/>
      <c r="J990" s="21"/>
      <c r="K990" s="22"/>
    </row>
    <row r="991" spans="3:11" x14ac:dyDescent="0.25">
      <c r="C991" s="21"/>
      <c r="F991" s="21"/>
      <c r="J991" s="21"/>
      <c r="K991" s="22"/>
    </row>
    <row r="992" spans="3:11" x14ac:dyDescent="0.25">
      <c r="C992" s="21"/>
      <c r="F992" s="21"/>
      <c r="J992" s="21"/>
      <c r="K992" s="22"/>
    </row>
    <row r="993" spans="3:11" x14ac:dyDescent="0.25">
      <c r="C993" s="21"/>
      <c r="F993" s="21"/>
      <c r="J993" s="21"/>
      <c r="K993" s="22"/>
    </row>
    <row r="994" spans="3:11" x14ac:dyDescent="0.25">
      <c r="C994" s="21"/>
      <c r="F994" s="21"/>
      <c r="J994" s="21"/>
      <c r="K994" s="22"/>
    </row>
    <row r="995" spans="3:11" x14ac:dyDescent="0.25">
      <c r="C995" s="21"/>
      <c r="F995" s="21"/>
      <c r="J995" s="21"/>
      <c r="K995" s="22"/>
    </row>
    <row r="996" spans="3:11" x14ac:dyDescent="0.25">
      <c r="C996" s="21"/>
      <c r="F996" s="21"/>
      <c r="J996" s="21"/>
      <c r="K996" s="22"/>
    </row>
    <row r="997" spans="3:11" x14ac:dyDescent="0.25">
      <c r="C997" s="21"/>
      <c r="F997" s="21"/>
      <c r="J997" s="21"/>
      <c r="K997" s="22"/>
    </row>
    <row r="998" spans="3:11" x14ac:dyDescent="0.25">
      <c r="C998" s="21"/>
      <c r="F998" s="21"/>
      <c r="J998" s="21"/>
      <c r="K998" s="22"/>
    </row>
    <row r="999" spans="3:11" x14ac:dyDescent="0.25">
      <c r="C999" s="21"/>
      <c r="F999" s="21"/>
      <c r="J999" s="21"/>
      <c r="K999" s="22"/>
    </row>
    <row r="1000" spans="3:11" x14ac:dyDescent="0.25">
      <c r="C1000" s="21"/>
      <c r="F1000" s="21"/>
      <c r="J1000" s="21"/>
      <c r="K1000" s="22"/>
    </row>
    <row r="1001" spans="3:11" x14ac:dyDescent="0.25">
      <c r="C1001" s="21"/>
      <c r="F1001" s="21"/>
      <c r="J1001" s="21"/>
      <c r="K1001" s="22"/>
    </row>
    <row r="1002" spans="3:11" x14ac:dyDescent="0.25">
      <c r="C1002" s="21"/>
      <c r="F1002" s="21"/>
      <c r="J1002" s="21"/>
      <c r="K1002" s="22"/>
    </row>
    <row r="1003" spans="3:11" x14ac:dyDescent="0.25">
      <c r="C1003" s="21"/>
      <c r="F1003" s="21"/>
      <c r="J1003" s="21"/>
      <c r="K1003" s="22"/>
    </row>
    <row r="1004" spans="3:11" x14ac:dyDescent="0.25">
      <c r="C1004" s="21"/>
      <c r="F1004" s="21"/>
      <c r="J1004" s="21"/>
      <c r="K1004" s="22"/>
    </row>
    <row r="1005" spans="3:11" x14ac:dyDescent="0.25">
      <c r="C1005" s="21"/>
      <c r="F1005" s="21"/>
      <c r="J1005" s="21"/>
      <c r="K1005" s="22"/>
    </row>
    <row r="1006" spans="3:11" x14ac:dyDescent="0.25">
      <c r="C1006" s="21"/>
      <c r="F1006" s="21"/>
      <c r="J1006" s="21"/>
      <c r="K1006" s="22"/>
    </row>
    <row r="1007" spans="3:11" x14ac:dyDescent="0.25">
      <c r="C1007" s="21"/>
      <c r="F1007" s="21"/>
      <c r="J1007" s="21"/>
      <c r="K1007" s="22"/>
    </row>
    <row r="1008" spans="3:11" x14ac:dyDescent="0.25">
      <c r="C1008" s="21"/>
      <c r="F1008" s="21"/>
      <c r="J1008" s="21"/>
      <c r="K1008" s="22"/>
    </row>
    <row r="1009" spans="3:11" x14ac:dyDescent="0.25">
      <c r="C1009" s="21"/>
      <c r="F1009" s="21"/>
      <c r="J1009" s="21"/>
      <c r="K1009" s="22"/>
    </row>
    <row r="1010" spans="3:11" x14ac:dyDescent="0.25">
      <c r="C1010" s="21"/>
      <c r="F1010" s="21"/>
      <c r="J1010" s="21"/>
      <c r="K1010" s="22"/>
    </row>
    <row r="1011" spans="3:11" x14ac:dyDescent="0.25">
      <c r="C1011" s="21"/>
      <c r="F1011" s="21"/>
      <c r="J1011" s="21"/>
      <c r="K1011" s="22"/>
    </row>
    <row r="1012" spans="3:11" x14ac:dyDescent="0.25">
      <c r="C1012" s="21"/>
      <c r="F1012" s="21"/>
      <c r="J1012" s="21"/>
      <c r="K1012" s="22"/>
    </row>
    <row r="1013" spans="3:11" x14ac:dyDescent="0.25">
      <c r="C1013" s="21"/>
      <c r="F1013" s="21"/>
      <c r="J1013" s="21"/>
      <c r="K1013" s="22"/>
    </row>
    <row r="1014" spans="3:11" x14ac:dyDescent="0.25">
      <c r="C1014" s="21"/>
      <c r="F1014" s="21"/>
      <c r="J1014" s="21"/>
      <c r="K1014" s="22"/>
    </row>
    <row r="1015" spans="3:11" x14ac:dyDescent="0.25">
      <c r="C1015" s="21"/>
      <c r="F1015" s="21"/>
      <c r="J1015" s="21"/>
      <c r="K1015" s="22"/>
    </row>
    <row r="1016" spans="3:11" x14ac:dyDescent="0.25">
      <c r="C1016" s="21"/>
      <c r="F1016" s="21"/>
      <c r="J1016" s="21"/>
      <c r="K1016" s="22"/>
    </row>
    <row r="1017" spans="3:11" x14ac:dyDescent="0.25">
      <c r="C1017" s="21"/>
      <c r="F1017" s="21"/>
      <c r="J1017" s="21"/>
      <c r="K1017" s="22"/>
    </row>
    <row r="1018" spans="3:11" x14ac:dyDescent="0.25">
      <c r="C1018" s="21"/>
      <c r="F1018" s="21"/>
      <c r="J1018" s="21"/>
      <c r="K1018" s="22"/>
    </row>
    <row r="1019" spans="3:11" x14ac:dyDescent="0.25">
      <c r="C1019" s="21"/>
      <c r="F1019" s="21"/>
      <c r="J1019" s="21"/>
      <c r="K1019" s="22"/>
    </row>
    <row r="1020" spans="3:11" x14ac:dyDescent="0.25">
      <c r="C1020" s="21"/>
      <c r="F1020" s="21"/>
      <c r="J1020" s="21"/>
      <c r="K1020" s="22"/>
    </row>
    <row r="1021" spans="3:11" x14ac:dyDescent="0.25">
      <c r="C1021" s="21"/>
      <c r="F1021" s="21"/>
      <c r="J1021" s="21"/>
      <c r="K1021" s="22"/>
    </row>
    <row r="1022" spans="3:11" x14ac:dyDescent="0.25">
      <c r="C1022" s="21"/>
      <c r="F1022" s="21"/>
      <c r="J1022" s="21"/>
      <c r="K1022" s="22"/>
    </row>
    <row r="1023" spans="3:11" x14ac:dyDescent="0.25">
      <c r="C1023" s="21"/>
      <c r="F1023" s="21"/>
      <c r="J1023" s="21"/>
      <c r="K1023" s="22"/>
    </row>
    <row r="1024" spans="3:11" x14ac:dyDescent="0.25">
      <c r="C1024" s="21"/>
      <c r="F1024" s="21"/>
      <c r="J1024" s="21"/>
      <c r="K1024" s="22"/>
    </row>
    <row r="1025" spans="3:11" x14ac:dyDescent="0.25">
      <c r="C1025" s="21"/>
      <c r="F1025" s="21"/>
      <c r="J1025" s="21"/>
      <c r="K1025" s="22"/>
    </row>
    <row r="1026" spans="3:11" x14ac:dyDescent="0.25">
      <c r="C1026" s="21"/>
      <c r="F1026" s="21"/>
      <c r="J1026" s="21"/>
      <c r="K1026" s="22"/>
    </row>
    <row r="1027" spans="3:11" x14ac:dyDescent="0.25">
      <c r="C1027" s="21"/>
      <c r="F1027" s="21"/>
      <c r="J1027" s="21"/>
      <c r="K1027" s="22"/>
    </row>
    <row r="1028" spans="3:11" x14ac:dyDescent="0.25">
      <c r="C1028" s="21"/>
      <c r="F1028" s="21"/>
      <c r="J1028" s="21"/>
      <c r="K1028" s="22"/>
    </row>
    <row r="1029" spans="3:11" x14ac:dyDescent="0.25">
      <c r="C1029" s="21"/>
      <c r="F1029" s="21"/>
      <c r="J1029" s="21"/>
      <c r="K1029" s="22"/>
    </row>
    <row r="1030" spans="3:11" x14ac:dyDescent="0.25">
      <c r="C1030" s="21"/>
      <c r="F1030" s="21"/>
      <c r="J1030" s="21"/>
      <c r="K1030" s="22"/>
    </row>
    <row r="1031" spans="3:11" x14ac:dyDescent="0.25">
      <c r="C1031" s="21"/>
      <c r="F1031" s="21"/>
      <c r="J1031" s="21"/>
      <c r="K1031" s="22"/>
    </row>
    <row r="1032" spans="3:11" x14ac:dyDescent="0.25">
      <c r="C1032" s="21"/>
      <c r="F1032" s="21"/>
      <c r="J1032" s="21"/>
      <c r="K1032" s="22"/>
    </row>
    <row r="1033" spans="3:11" x14ac:dyDescent="0.25">
      <c r="C1033" s="21"/>
      <c r="F1033" s="21"/>
      <c r="J1033" s="21"/>
      <c r="K1033" s="22"/>
    </row>
    <row r="1034" spans="3:11" x14ac:dyDescent="0.25">
      <c r="C1034" s="21"/>
      <c r="F1034" s="21"/>
      <c r="J1034" s="21"/>
      <c r="K1034" s="22"/>
    </row>
    <row r="1035" spans="3:11" x14ac:dyDescent="0.25">
      <c r="C1035" s="21"/>
      <c r="F1035" s="21"/>
      <c r="J1035" s="21"/>
      <c r="K1035" s="22"/>
    </row>
    <row r="1036" spans="3:11" x14ac:dyDescent="0.25">
      <c r="C1036" s="21"/>
      <c r="F1036" s="21"/>
      <c r="J1036" s="21"/>
      <c r="K1036" s="22"/>
    </row>
    <row r="1037" spans="3:11" x14ac:dyDescent="0.25">
      <c r="C1037" s="21"/>
      <c r="F1037" s="21"/>
      <c r="J1037" s="21"/>
      <c r="K1037" s="22"/>
    </row>
    <row r="1038" spans="3:11" x14ac:dyDescent="0.25">
      <c r="C1038" s="21"/>
      <c r="F1038" s="21"/>
      <c r="J1038" s="21"/>
      <c r="K1038" s="22"/>
    </row>
    <row r="1039" spans="3:11" x14ac:dyDescent="0.25">
      <c r="C1039" s="21"/>
      <c r="F1039" s="21"/>
      <c r="J1039" s="21"/>
      <c r="K1039" s="22"/>
    </row>
    <row r="1040" spans="3:11" x14ac:dyDescent="0.25">
      <c r="C1040" s="21"/>
      <c r="F1040" s="21"/>
      <c r="J1040" s="21"/>
      <c r="K1040" s="22"/>
    </row>
    <row r="1041" spans="3:11" x14ac:dyDescent="0.25">
      <c r="C1041" s="21"/>
      <c r="F1041" s="21"/>
      <c r="J1041" s="21"/>
      <c r="K1041" s="22"/>
    </row>
    <row r="1042" spans="3:11" x14ac:dyDescent="0.25">
      <c r="C1042" s="21"/>
      <c r="F1042" s="21"/>
      <c r="J1042" s="21"/>
      <c r="K1042" s="22"/>
    </row>
    <row r="1043" spans="3:11" x14ac:dyDescent="0.25">
      <c r="C1043" s="21"/>
      <c r="F1043" s="21"/>
      <c r="J1043" s="21"/>
      <c r="K1043" s="22"/>
    </row>
    <row r="1044" spans="3:11" x14ac:dyDescent="0.25">
      <c r="C1044" s="21"/>
      <c r="F1044" s="21"/>
      <c r="J1044" s="21"/>
      <c r="K1044" s="22"/>
    </row>
    <row r="1045" spans="3:11" x14ac:dyDescent="0.25">
      <c r="C1045" s="21"/>
      <c r="F1045" s="21"/>
      <c r="J1045" s="21"/>
      <c r="K1045" s="22"/>
    </row>
    <row r="1046" spans="3:11" x14ac:dyDescent="0.25">
      <c r="C1046" s="21"/>
      <c r="F1046" s="21"/>
      <c r="J1046" s="21"/>
      <c r="K1046" s="22"/>
    </row>
  </sheetData>
  <mergeCells count="1">
    <mergeCell ref="A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968"/>
  <sheetViews>
    <sheetView workbookViewId="0">
      <selection activeCell="E8" sqref="E8"/>
    </sheetView>
  </sheetViews>
  <sheetFormatPr defaultRowHeight="15" x14ac:dyDescent="0.25"/>
  <cols>
    <col min="1" max="1" width="7.28515625" customWidth="1"/>
    <col min="2" max="2" width="10.85546875" customWidth="1"/>
    <col min="3" max="3" width="33.85546875" customWidth="1"/>
    <col min="4" max="4" width="30.28515625" customWidth="1"/>
    <col min="5" max="5" width="13" customWidth="1"/>
    <col min="6" max="6" width="8.42578125" customWidth="1"/>
    <col min="7" max="10" width="6.7109375" customWidth="1"/>
    <col min="11" max="11" width="9.85546875" customWidth="1"/>
    <col min="12" max="15" width="6.7109375" customWidth="1"/>
  </cols>
  <sheetData>
    <row r="1" spans="1:15" ht="61.5" x14ac:dyDescent="0.25">
      <c r="A1" s="43" t="s">
        <v>62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25">
      <c r="C3" s="21"/>
      <c r="F3" s="21"/>
      <c r="J3" s="21"/>
      <c r="K3" s="22"/>
    </row>
    <row r="4" spans="1:15" ht="37.5" x14ac:dyDescent="0.25">
      <c r="A4" s="23" t="s">
        <v>18</v>
      </c>
      <c r="B4" s="24" t="s">
        <v>19</v>
      </c>
      <c r="C4" s="23" t="s">
        <v>20</v>
      </c>
      <c r="D4" s="23" t="s">
        <v>21</v>
      </c>
      <c r="E4" s="23" t="s">
        <v>22</v>
      </c>
      <c r="F4" s="24" t="s">
        <v>23</v>
      </c>
      <c r="G4" s="23" t="s">
        <v>24</v>
      </c>
      <c r="H4" s="23" t="s">
        <v>25</v>
      </c>
      <c r="I4" s="23" t="s">
        <v>26</v>
      </c>
      <c r="J4" s="24" t="s">
        <v>27</v>
      </c>
      <c r="K4" s="25" t="s">
        <v>28</v>
      </c>
      <c r="L4" s="23" t="s">
        <v>29</v>
      </c>
      <c r="M4" s="23" t="s">
        <v>30</v>
      </c>
      <c r="N4" s="23" t="s">
        <v>31</v>
      </c>
      <c r="O4" s="23" t="s">
        <v>32</v>
      </c>
    </row>
    <row r="5" spans="1:15" ht="60" customHeight="1" x14ac:dyDescent="0.25">
      <c r="A5" s="15">
        <v>2017</v>
      </c>
      <c r="B5" s="15" t="s">
        <v>5</v>
      </c>
      <c r="C5" s="34" t="s">
        <v>16</v>
      </c>
      <c r="D5" s="35" t="s">
        <v>33</v>
      </c>
      <c r="E5" s="15">
        <v>35</v>
      </c>
      <c r="F5" s="28">
        <v>35</v>
      </c>
      <c r="G5" s="15">
        <v>6</v>
      </c>
      <c r="H5" s="15">
        <v>7</v>
      </c>
      <c r="I5" s="15">
        <v>8</v>
      </c>
      <c r="J5" s="29">
        <v>21</v>
      </c>
      <c r="K5" s="30">
        <v>0.6</v>
      </c>
      <c r="L5" s="15">
        <v>6</v>
      </c>
      <c r="M5" s="15">
        <v>8</v>
      </c>
      <c r="N5" s="15">
        <v>0</v>
      </c>
      <c r="O5" s="15">
        <v>0</v>
      </c>
    </row>
    <row r="6" spans="1:15" ht="60" customHeight="1" x14ac:dyDescent="0.25">
      <c r="A6" s="15">
        <v>2017</v>
      </c>
      <c r="B6" s="15" t="s">
        <v>5</v>
      </c>
      <c r="C6" s="34" t="s">
        <v>16</v>
      </c>
      <c r="D6" s="35" t="s">
        <v>34</v>
      </c>
      <c r="E6" s="15">
        <v>36</v>
      </c>
      <c r="F6" s="28">
        <v>36</v>
      </c>
      <c r="G6" s="15">
        <v>0</v>
      </c>
      <c r="H6" s="15">
        <v>4</v>
      </c>
      <c r="I6" s="15">
        <v>22</v>
      </c>
      <c r="J6" s="29">
        <v>26</v>
      </c>
      <c r="K6" s="30">
        <v>0.72219999999999995</v>
      </c>
      <c r="L6" s="15">
        <v>9</v>
      </c>
      <c r="M6" s="15">
        <v>1</v>
      </c>
      <c r="N6" s="15">
        <v>0</v>
      </c>
      <c r="O6" s="15">
        <v>0</v>
      </c>
    </row>
    <row r="7" spans="1:15" ht="60" customHeight="1" x14ac:dyDescent="0.25">
      <c r="A7" s="15">
        <v>2017</v>
      </c>
      <c r="B7" s="15" t="s">
        <v>5</v>
      </c>
      <c r="C7" s="34" t="s">
        <v>16</v>
      </c>
      <c r="D7" s="35" t="s">
        <v>35</v>
      </c>
      <c r="E7" s="15">
        <v>24</v>
      </c>
      <c r="F7" s="28">
        <v>19</v>
      </c>
      <c r="G7" s="15">
        <v>0</v>
      </c>
      <c r="H7" s="15">
        <v>2</v>
      </c>
      <c r="I7" s="15">
        <v>6</v>
      </c>
      <c r="J7" s="29">
        <v>8</v>
      </c>
      <c r="K7" s="30">
        <v>0.42109999999999997</v>
      </c>
      <c r="L7" s="15">
        <v>5</v>
      </c>
      <c r="M7" s="15">
        <v>5</v>
      </c>
      <c r="N7" s="15">
        <v>0</v>
      </c>
      <c r="O7" s="15">
        <v>6</v>
      </c>
    </row>
    <row r="8" spans="1:15" ht="60" customHeight="1" x14ac:dyDescent="0.25">
      <c r="A8" s="15">
        <v>2017</v>
      </c>
      <c r="B8" s="15" t="s">
        <v>5</v>
      </c>
      <c r="C8" s="34" t="s">
        <v>16</v>
      </c>
      <c r="D8" s="35" t="s">
        <v>36</v>
      </c>
      <c r="E8" s="15">
        <v>36</v>
      </c>
      <c r="F8" s="28">
        <v>35</v>
      </c>
      <c r="G8" s="15">
        <v>2</v>
      </c>
      <c r="H8" s="15">
        <v>12</v>
      </c>
      <c r="I8" s="15">
        <v>13</v>
      </c>
      <c r="J8" s="29">
        <v>27</v>
      </c>
      <c r="K8" s="30">
        <v>0.77139999999999997</v>
      </c>
      <c r="L8" s="15">
        <v>5</v>
      </c>
      <c r="M8" s="15">
        <v>3</v>
      </c>
      <c r="N8" s="15">
        <v>0</v>
      </c>
      <c r="O8" s="15">
        <v>1</v>
      </c>
    </row>
    <row r="9" spans="1:15" ht="60" customHeight="1" x14ac:dyDescent="0.25">
      <c r="A9" s="15">
        <v>2017</v>
      </c>
      <c r="B9" s="15" t="s">
        <v>5</v>
      </c>
      <c r="C9" s="34" t="s">
        <v>16</v>
      </c>
      <c r="D9" s="35" t="s">
        <v>37</v>
      </c>
      <c r="E9" s="15">
        <v>29</v>
      </c>
      <c r="F9" s="28">
        <v>25</v>
      </c>
      <c r="G9" s="15">
        <v>2</v>
      </c>
      <c r="H9" s="15">
        <v>4</v>
      </c>
      <c r="I9" s="15">
        <v>12</v>
      </c>
      <c r="J9" s="29">
        <v>18</v>
      </c>
      <c r="K9" s="30">
        <v>0.72</v>
      </c>
      <c r="L9" s="15">
        <v>4</v>
      </c>
      <c r="M9" s="15">
        <v>0</v>
      </c>
      <c r="N9" s="15">
        <v>0</v>
      </c>
      <c r="O9" s="15">
        <v>7</v>
      </c>
    </row>
    <row r="10" spans="1:15" ht="60" customHeight="1" x14ac:dyDescent="0.25">
      <c r="A10" s="15">
        <v>2017</v>
      </c>
      <c r="B10" s="15" t="s">
        <v>5</v>
      </c>
      <c r="C10" s="34" t="s">
        <v>16</v>
      </c>
      <c r="D10" s="35" t="s">
        <v>38</v>
      </c>
      <c r="E10" s="15">
        <v>113</v>
      </c>
      <c r="F10" s="28">
        <v>111</v>
      </c>
      <c r="G10" s="15">
        <v>54</v>
      </c>
      <c r="H10" s="15">
        <v>37</v>
      </c>
      <c r="I10" s="15">
        <v>10</v>
      </c>
      <c r="J10" s="29">
        <v>101</v>
      </c>
      <c r="K10" s="30">
        <v>0.90990000000000004</v>
      </c>
      <c r="L10" s="15">
        <v>8</v>
      </c>
      <c r="M10" s="15">
        <v>2</v>
      </c>
      <c r="N10" s="15">
        <v>0</v>
      </c>
      <c r="O10" s="15">
        <v>2</v>
      </c>
    </row>
    <row r="11" spans="1:15" ht="60" customHeight="1" x14ac:dyDescent="0.25">
      <c r="A11" s="15">
        <v>2017</v>
      </c>
      <c r="B11" s="15" t="s">
        <v>5</v>
      </c>
      <c r="C11" s="34" t="s">
        <v>16</v>
      </c>
      <c r="D11" s="35" t="s">
        <v>39</v>
      </c>
      <c r="E11" s="15">
        <v>56</v>
      </c>
      <c r="F11" s="28">
        <v>50</v>
      </c>
      <c r="G11" s="15">
        <v>1</v>
      </c>
      <c r="H11" s="15">
        <v>5</v>
      </c>
      <c r="I11" s="15">
        <v>8</v>
      </c>
      <c r="J11" s="29">
        <v>14</v>
      </c>
      <c r="K11" s="30">
        <v>0.28000000000000003</v>
      </c>
      <c r="L11" s="15">
        <v>16</v>
      </c>
      <c r="M11" s="15">
        <v>17</v>
      </c>
      <c r="N11" s="15">
        <v>0</v>
      </c>
      <c r="O11" s="15">
        <v>9</v>
      </c>
    </row>
    <row r="12" spans="1:15" ht="60" customHeight="1" x14ac:dyDescent="0.25">
      <c r="A12" s="15">
        <v>2017</v>
      </c>
      <c r="B12" s="15" t="s">
        <v>5</v>
      </c>
      <c r="C12" s="34" t="s">
        <v>16</v>
      </c>
      <c r="D12" s="35" t="s">
        <v>40</v>
      </c>
      <c r="E12" s="15">
        <v>28</v>
      </c>
      <c r="F12" s="28">
        <v>23</v>
      </c>
      <c r="G12" s="15">
        <v>0</v>
      </c>
      <c r="H12" s="15">
        <v>9</v>
      </c>
      <c r="I12" s="15">
        <v>12</v>
      </c>
      <c r="J12" s="29">
        <v>21</v>
      </c>
      <c r="K12" s="30">
        <v>0.91300000000000003</v>
      </c>
      <c r="L12" s="15">
        <v>1</v>
      </c>
      <c r="M12" s="15">
        <v>1</v>
      </c>
      <c r="N12" s="15">
        <v>0</v>
      </c>
      <c r="O12" s="15">
        <v>5</v>
      </c>
    </row>
    <row r="13" spans="1:15" ht="60" customHeight="1" x14ac:dyDescent="0.25">
      <c r="A13" s="15">
        <v>2017</v>
      </c>
      <c r="B13" s="15" t="s">
        <v>5</v>
      </c>
      <c r="C13" s="34" t="s">
        <v>16</v>
      </c>
      <c r="D13" s="35" t="s">
        <v>41</v>
      </c>
      <c r="E13" s="15">
        <v>77</v>
      </c>
      <c r="F13" s="28">
        <v>72</v>
      </c>
      <c r="G13" s="15">
        <v>9</v>
      </c>
      <c r="H13" s="15">
        <v>21</v>
      </c>
      <c r="I13" s="15">
        <v>16</v>
      </c>
      <c r="J13" s="29">
        <v>46</v>
      </c>
      <c r="K13" s="30">
        <v>0.63890000000000002</v>
      </c>
      <c r="L13" s="15">
        <v>22</v>
      </c>
      <c r="M13" s="15">
        <v>4</v>
      </c>
      <c r="N13" s="15">
        <v>0</v>
      </c>
      <c r="O13" s="15">
        <v>5</v>
      </c>
    </row>
    <row r="14" spans="1:15" ht="60" customHeight="1" x14ac:dyDescent="0.25">
      <c r="A14" s="15">
        <v>2017</v>
      </c>
      <c r="B14" s="15" t="s">
        <v>5</v>
      </c>
      <c r="C14" s="34" t="s">
        <v>16</v>
      </c>
      <c r="D14" s="35" t="s">
        <v>42</v>
      </c>
      <c r="E14" s="15">
        <v>48</v>
      </c>
      <c r="F14" s="28">
        <v>46</v>
      </c>
      <c r="G14" s="15">
        <v>18</v>
      </c>
      <c r="H14" s="15">
        <v>15</v>
      </c>
      <c r="I14" s="15">
        <v>10</v>
      </c>
      <c r="J14" s="29">
        <v>43</v>
      </c>
      <c r="K14" s="30">
        <v>0.93479999999999996</v>
      </c>
      <c r="L14" s="15">
        <v>2</v>
      </c>
      <c r="M14" s="15">
        <v>0</v>
      </c>
      <c r="N14" s="15">
        <v>0</v>
      </c>
      <c r="O14" s="15">
        <v>3</v>
      </c>
    </row>
    <row r="15" spans="1:15" ht="60" customHeight="1" x14ac:dyDescent="0.25">
      <c r="A15" s="15">
        <v>2017</v>
      </c>
      <c r="B15" s="15" t="s">
        <v>5</v>
      </c>
      <c r="C15" s="34" t="s">
        <v>16</v>
      </c>
      <c r="D15" s="35" t="s">
        <v>43</v>
      </c>
      <c r="E15" s="15">
        <v>113</v>
      </c>
      <c r="F15" s="28">
        <v>110</v>
      </c>
      <c r="G15" s="15">
        <v>42</v>
      </c>
      <c r="H15" s="15">
        <v>26</v>
      </c>
      <c r="I15" s="15">
        <v>24</v>
      </c>
      <c r="J15" s="29">
        <v>92</v>
      </c>
      <c r="K15" s="30">
        <v>0.83640000000000003</v>
      </c>
      <c r="L15" s="15">
        <v>6</v>
      </c>
      <c r="M15" s="15">
        <v>10</v>
      </c>
      <c r="N15" s="15">
        <v>2</v>
      </c>
      <c r="O15" s="15">
        <v>3</v>
      </c>
    </row>
    <row r="16" spans="1:15" ht="60" customHeight="1" x14ac:dyDescent="0.25">
      <c r="A16" s="15">
        <v>2017</v>
      </c>
      <c r="B16" s="15" t="s">
        <v>5</v>
      </c>
      <c r="C16" s="34" t="s">
        <v>16</v>
      </c>
      <c r="D16" s="35" t="s">
        <v>44</v>
      </c>
      <c r="E16" s="15">
        <v>11</v>
      </c>
      <c r="F16" s="28">
        <v>6</v>
      </c>
      <c r="G16" s="15">
        <v>0</v>
      </c>
      <c r="H16" s="15">
        <v>3</v>
      </c>
      <c r="I16" s="15">
        <v>2</v>
      </c>
      <c r="J16" s="29">
        <v>5</v>
      </c>
      <c r="K16" s="30">
        <v>0.83330000000000004</v>
      </c>
      <c r="L16" s="15">
        <v>1</v>
      </c>
      <c r="M16" s="15">
        <v>0</v>
      </c>
      <c r="N16" s="15">
        <v>0</v>
      </c>
      <c r="O16" s="15">
        <v>5</v>
      </c>
    </row>
    <row r="17" spans="1:15" ht="60" customHeight="1" x14ac:dyDescent="0.25">
      <c r="A17" s="15">
        <v>2017</v>
      </c>
      <c r="B17" s="15" t="s">
        <v>5</v>
      </c>
      <c r="C17" s="34" t="s">
        <v>16</v>
      </c>
      <c r="D17" s="35" t="s">
        <v>45</v>
      </c>
      <c r="E17" s="15">
        <v>31</v>
      </c>
      <c r="F17" s="28">
        <v>30</v>
      </c>
      <c r="G17" s="15">
        <v>20</v>
      </c>
      <c r="H17" s="15">
        <v>10</v>
      </c>
      <c r="I17" s="15">
        <v>0</v>
      </c>
      <c r="J17" s="29">
        <v>30</v>
      </c>
      <c r="K17" s="30">
        <v>1</v>
      </c>
      <c r="L17" s="15">
        <v>0</v>
      </c>
      <c r="M17" s="15">
        <v>0</v>
      </c>
      <c r="N17" s="15">
        <v>0</v>
      </c>
      <c r="O17" s="15">
        <v>1</v>
      </c>
    </row>
    <row r="18" spans="1:15" ht="60" customHeight="1" x14ac:dyDescent="0.25">
      <c r="A18" s="15">
        <v>2017</v>
      </c>
      <c r="B18" s="15" t="s">
        <v>5</v>
      </c>
      <c r="C18" s="34" t="s">
        <v>16</v>
      </c>
      <c r="D18" s="35" t="s">
        <v>46</v>
      </c>
      <c r="E18" s="15">
        <v>36</v>
      </c>
      <c r="F18" s="28">
        <v>36</v>
      </c>
      <c r="G18" s="15">
        <v>3</v>
      </c>
      <c r="H18" s="15">
        <v>6</v>
      </c>
      <c r="I18" s="15">
        <v>15</v>
      </c>
      <c r="J18" s="29">
        <v>24</v>
      </c>
      <c r="K18" s="30">
        <v>0.66669999999999996</v>
      </c>
      <c r="L18" s="15">
        <v>10</v>
      </c>
      <c r="M18" s="15">
        <v>2</v>
      </c>
      <c r="N18" s="15">
        <v>0</v>
      </c>
      <c r="O18" s="15">
        <v>0</v>
      </c>
    </row>
    <row r="19" spans="1:15" ht="60" customHeight="1" x14ac:dyDescent="0.25">
      <c r="A19" s="15">
        <v>2017</v>
      </c>
      <c r="B19" s="15" t="s">
        <v>5</v>
      </c>
      <c r="C19" s="34" t="s">
        <v>16</v>
      </c>
      <c r="D19" s="35" t="s">
        <v>47</v>
      </c>
      <c r="E19" s="15">
        <v>50</v>
      </c>
      <c r="F19" s="28">
        <v>46</v>
      </c>
      <c r="G19" s="15">
        <v>11</v>
      </c>
      <c r="H19" s="15">
        <v>10</v>
      </c>
      <c r="I19" s="15">
        <v>17</v>
      </c>
      <c r="J19" s="29">
        <v>38</v>
      </c>
      <c r="K19" s="30">
        <v>0.82609999999999995</v>
      </c>
      <c r="L19" s="15">
        <v>6</v>
      </c>
      <c r="M19" s="15">
        <v>2</v>
      </c>
      <c r="N19" s="15">
        <v>0</v>
      </c>
      <c r="O19" s="15">
        <v>4</v>
      </c>
    </row>
    <row r="20" spans="1:15" ht="60" customHeight="1" x14ac:dyDescent="0.25">
      <c r="A20" s="15">
        <v>2017</v>
      </c>
      <c r="B20" s="15" t="s">
        <v>5</v>
      </c>
      <c r="C20" s="34" t="s">
        <v>16</v>
      </c>
      <c r="D20" s="35" t="s">
        <v>48</v>
      </c>
      <c r="E20" s="15">
        <v>77</v>
      </c>
      <c r="F20" s="28">
        <v>72</v>
      </c>
      <c r="G20" s="15">
        <v>20</v>
      </c>
      <c r="H20" s="15">
        <v>33</v>
      </c>
      <c r="I20" s="15">
        <v>12</v>
      </c>
      <c r="J20" s="29">
        <v>65</v>
      </c>
      <c r="K20" s="30">
        <v>0.90280000000000005</v>
      </c>
      <c r="L20" s="15">
        <v>5</v>
      </c>
      <c r="M20" s="15">
        <v>1</v>
      </c>
      <c r="N20" s="15">
        <v>0</v>
      </c>
      <c r="O20" s="15">
        <v>6</v>
      </c>
    </row>
    <row r="21" spans="1:15" ht="60" customHeight="1" x14ac:dyDescent="0.25">
      <c r="A21" s="15">
        <v>2017</v>
      </c>
      <c r="B21" s="15" t="s">
        <v>5</v>
      </c>
      <c r="C21" s="34" t="s">
        <v>16</v>
      </c>
      <c r="D21" s="35" t="s">
        <v>49</v>
      </c>
      <c r="E21" s="15">
        <v>38</v>
      </c>
      <c r="F21" s="28">
        <v>34</v>
      </c>
      <c r="G21" s="15">
        <v>1</v>
      </c>
      <c r="H21" s="15">
        <v>7</v>
      </c>
      <c r="I21" s="15">
        <v>21</v>
      </c>
      <c r="J21" s="29">
        <v>29</v>
      </c>
      <c r="K21" s="30">
        <v>0.85289999999999999</v>
      </c>
      <c r="L21" s="15">
        <v>3</v>
      </c>
      <c r="M21" s="15">
        <v>1</v>
      </c>
      <c r="N21" s="15">
        <v>0</v>
      </c>
      <c r="O21" s="15">
        <v>5</v>
      </c>
    </row>
    <row r="22" spans="1:15" ht="60" customHeight="1" x14ac:dyDescent="0.25">
      <c r="A22" s="15">
        <v>2017</v>
      </c>
      <c r="B22" s="15" t="s">
        <v>5</v>
      </c>
      <c r="C22" s="34" t="s">
        <v>16</v>
      </c>
      <c r="D22" s="35" t="s">
        <v>50</v>
      </c>
      <c r="E22" s="15">
        <v>30</v>
      </c>
      <c r="F22" s="28">
        <v>30</v>
      </c>
      <c r="G22" s="15">
        <v>0</v>
      </c>
      <c r="H22" s="15">
        <v>4</v>
      </c>
      <c r="I22" s="15">
        <v>5</v>
      </c>
      <c r="J22" s="29">
        <v>9</v>
      </c>
      <c r="K22" s="30">
        <v>0.3</v>
      </c>
      <c r="L22" s="15">
        <v>10</v>
      </c>
      <c r="M22" s="15">
        <v>8</v>
      </c>
      <c r="N22" s="15">
        <v>3</v>
      </c>
      <c r="O22" s="15">
        <v>0</v>
      </c>
    </row>
    <row r="23" spans="1:15" ht="60" customHeight="1" x14ac:dyDescent="0.25">
      <c r="A23" s="15">
        <v>2017</v>
      </c>
      <c r="B23" s="15" t="s">
        <v>5</v>
      </c>
      <c r="C23" s="34" t="s">
        <v>16</v>
      </c>
      <c r="D23" s="35" t="s">
        <v>58</v>
      </c>
      <c r="E23" s="15">
        <v>20</v>
      </c>
      <c r="F23" s="28">
        <v>17</v>
      </c>
      <c r="G23" s="15">
        <v>3</v>
      </c>
      <c r="H23" s="15">
        <v>11</v>
      </c>
      <c r="I23" s="15">
        <v>2</v>
      </c>
      <c r="J23" s="29">
        <v>16</v>
      </c>
      <c r="K23" s="30">
        <v>0.94120000000000004</v>
      </c>
      <c r="L23" s="15">
        <v>1</v>
      </c>
      <c r="M23" s="15">
        <v>0</v>
      </c>
      <c r="N23" s="15">
        <v>0</v>
      </c>
      <c r="O23" s="15">
        <v>3</v>
      </c>
    </row>
    <row r="24" spans="1:15" ht="60" customHeight="1" x14ac:dyDescent="0.25">
      <c r="A24" s="15">
        <v>2017</v>
      </c>
      <c r="B24" s="15" t="s">
        <v>5</v>
      </c>
      <c r="C24" s="34" t="s">
        <v>16</v>
      </c>
      <c r="D24" s="35" t="s">
        <v>51</v>
      </c>
      <c r="E24" s="15">
        <v>10</v>
      </c>
      <c r="F24" s="28">
        <v>6</v>
      </c>
      <c r="G24" s="15">
        <v>0</v>
      </c>
      <c r="H24" s="15">
        <v>0</v>
      </c>
      <c r="I24" s="15">
        <v>2</v>
      </c>
      <c r="J24" s="29">
        <v>2</v>
      </c>
      <c r="K24" s="30">
        <v>0.33329999999999999</v>
      </c>
      <c r="L24" s="15">
        <v>3</v>
      </c>
      <c r="M24" s="15">
        <v>1</v>
      </c>
      <c r="N24" s="15">
        <v>0</v>
      </c>
      <c r="O24" s="15">
        <v>4</v>
      </c>
    </row>
    <row r="25" spans="1:15" ht="18.75" x14ac:dyDescent="0.25">
      <c r="A25" s="31" t="s">
        <v>63</v>
      </c>
      <c r="B25" s="31" t="s">
        <v>5</v>
      </c>
      <c r="C25" s="32" t="s">
        <v>16</v>
      </c>
      <c r="D25" s="32" t="str">
        <f>"TOTAL"</f>
        <v>TOTAL</v>
      </c>
      <c r="E25" s="37">
        <f>SUBTOTAL(109,[1]!Table8[Registered])</f>
        <v>898</v>
      </c>
      <c r="F25" s="31">
        <f>SUBTOTAL(109,[1]!Table8[Wrote])</f>
        <v>839</v>
      </c>
      <c r="G25" s="37">
        <f>SUBTOTAL(109,[1]!Table8[I])</f>
        <v>192</v>
      </c>
      <c r="H25" s="37">
        <f>SUBTOTAL(109,[1]!Table8[II])</f>
        <v>226</v>
      </c>
      <c r="I25" s="37">
        <f>SUBTOTAL(109,[1]!Table8[III])</f>
        <v>217</v>
      </c>
      <c r="J25" s="31">
        <f>SUBTOTAL(109,[1]!Table8[Total         I-III])</f>
        <v>635</v>
      </c>
      <c r="K25" s="36">
        <f>IF([1]!Table8[[#Totals],[Wrote]]&lt;&gt;0,[1]!Table8[[#Totals],[Total         I-III]]/[1]!Table8[[#Totals],[Wrote]],0%)</f>
        <v>0.75685339690107267</v>
      </c>
      <c r="L25" s="37">
        <f>SUBTOTAL(109,[1]!Table8[IV])</f>
        <v>123</v>
      </c>
      <c r="M25" s="37">
        <f>SUBTOTAL(109,[1]!Table8[V])</f>
        <v>66</v>
      </c>
      <c r="N25" s="37">
        <f>SUBTOTAL(109,[1]!Table8[VI])</f>
        <v>5</v>
      </c>
      <c r="O25" s="37">
        <f>SUBTOTAL(109,[1]!Table8[Other])</f>
        <v>69</v>
      </c>
    </row>
    <row r="26" spans="1:15" x14ac:dyDescent="0.25">
      <c r="C26" s="21"/>
      <c r="F26" s="21"/>
      <c r="J26" s="21"/>
      <c r="K26" s="22"/>
    </row>
    <row r="27" spans="1:15" x14ac:dyDescent="0.25">
      <c r="C27" s="21"/>
      <c r="F27" s="21"/>
      <c r="J27" s="21"/>
      <c r="K27" s="22"/>
    </row>
    <row r="28" spans="1:15" x14ac:dyDescent="0.25">
      <c r="C28" s="21"/>
      <c r="F28" s="21"/>
      <c r="J28" s="21"/>
      <c r="K28" s="22"/>
    </row>
    <row r="29" spans="1:15" x14ac:dyDescent="0.25">
      <c r="C29" s="21"/>
      <c r="F29" s="21"/>
      <c r="J29" s="21"/>
      <c r="K29" s="22"/>
    </row>
    <row r="30" spans="1:15" x14ac:dyDescent="0.25">
      <c r="C30" s="21"/>
      <c r="F30" s="21"/>
      <c r="J30" s="21"/>
      <c r="K30" s="22"/>
    </row>
    <row r="31" spans="1:15" x14ac:dyDescent="0.25">
      <c r="C31" s="21"/>
      <c r="F31" s="21"/>
      <c r="J31" s="21"/>
      <c r="K31" s="22"/>
    </row>
    <row r="32" spans="1:15" x14ac:dyDescent="0.25">
      <c r="C32" s="21"/>
      <c r="F32" s="21"/>
      <c r="J32" s="21"/>
      <c r="K32" s="22"/>
    </row>
    <row r="33" spans="3:11" x14ac:dyDescent="0.25">
      <c r="C33" s="21"/>
      <c r="F33" s="21"/>
      <c r="J33" s="21"/>
      <c r="K33" s="22"/>
    </row>
    <row r="34" spans="3:11" x14ac:dyDescent="0.25">
      <c r="C34" s="21"/>
      <c r="F34" s="21"/>
      <c r="J34" s="21"/>
      <c r="K34" s="22"/>
    </row>
    <row r="35" spans="3:11" x14ac:dyDescent="0.25">
      <c r="C35" s="21"/>
      <c r="F35" s="21"/>
      <c r="J35" s="21"/>
      <c r="K35" s="22"/>
    </row>
    <row r="36" spans="3:11" x14ac:dyDescent="0.25">
      <c r="C36" s="21"/>
      <c r="F36" s="21"/>
      <c r="J36" s="21"/>
      <c r="K36" s="22"/>
    </row>
    <row r="37" spans="3:11" x14ac:dyDescent="0.25">
      <c r="C37" s="21"/>
      <c r="F37" s="21"/>
      <c r="J37" s="21"/>
      <c r="K37" s="22"/>
    </row>
    <row r="38" spans="3:11" x14ac:dyDescent="0.25">
      <c r="C38" s="21"/>
      <c r="F38" s="21"/>
      <c r="J38" s="21"/>
      <c r="K38" s="22"/>
    </row>
    <row r="39" spans="3:11" x14ac:dyDescent="0.25">
      <c r="C39" s="21"/>
      <c r="F39" s="21"/>
      <c r="J39" s="21"/>
      <c r="K39" s="22"/>
    </row>
    <row r="40" spans="3:11" x14ac:dyDescent="0.25">
      <c r="C40" s="21"/>
      <c r="F40" s="21"/>
      <c r="J40" s="21"/>
      <c r="K40" s="22"/>
    </row>
    <row r="41" spans="3:11" x14ac:dyDescent="0.25">
      <c r="C41" s="21"/>
      <c r="F41" s="21"/>
      <c r="J41" s="21"/>
      <c r="K41" s="22"/>
    </row>
    <row r="42" spans="3:11" x14ac:dyDescent="0.25">
      <c r="C42" s="21"/>
      <c r="F42" s="21"/>
      <c r="J42" s="21"/>
      <c r="K42" s="22"/>
    </row>
    <row r="43" spans="3:11" x14ac:dyDescent="0.25">
      <c r="C43" s="21"/>
      <c r="F43" s="21"/>
      <c r="J43" s="21"/>
      <c r="K43" s="22"/>
    </row>
    <row r="44" spans="3:11" x14ac:dyDescent="0.25">
      <c r="C44" s="21"/>
      <c r="F44" s="21"/>
      <c r="J44" s="21"/>
      <c r="K44" s="22"/>
    </row>
    <row r="45" spans="3:11" x14ac:dyDescent="0.25">
      <c r="C45" s="21"/>
      <c r="F45" s="21"/>
      <c r="J45" s="21"/>
      <c r="K45" s="22"/>
    </row>
    <row r="46" spans="3:11" x14ac:dyDescent="0.25">
      <c r="C46" s="21"/>
      <c r="F46" s="21"/>
      <c r="J46" s="21"/>
      <c r="K46" s="22"/>
    </row>
    <row r="47" spans="3:11" x14ac:dyDescent="0.25">
      <c r="C47" s="21"/>
      <c r="F47" s="21"/>
      <c r="J47" s="21"/>
      <c r="K47" s="22"/>
    </row>
    <row r="48" spans="3:11" x14ac:dyDescent="0.25">
      <c r="C48" s="21"/>
      <c r="F48" s="21"/>
      <c r="J48" s="21"/>
      <c r="K48" s="22"/>
    </row>
    <row r="49" spans="3:11" x14ac:dyDescent="0.25">
      <c r="C49" s="21"/>
      <c r="F49" s="21"/>
      <c r="J49" s="21"/>
      <c r="K49" s="22"/>
    </row>
    <row r="50" spans="3:11" x14ac:dyDescent="0.25">
      <c r="C50" s="21"/>
      <c r="F50" s="21"/>
      <c r="J50" s="21"/>
      <c r="K50" s="22"/>
    </row>
    <row r="51" spans="3:11" x14ac:dyDescent="0.25">
      <c r="C51" s="21"/>
      <c r="F51" s="21"/>
      <c r="J51" s="21"/>
      <c r="K51" s="22"/>
    </row>
    <row r="52" spans="3:11" x14ac:dyDescent="0.25">
      <c r="C52" s="21"/>
      <c r="F52" s="21"/>
      <c r="J52" s="21"/>
      <c r="K52" s="22"/>
    </row>
    <row r="53" spans="3:11" x14ac:dyDescent="0.25">
      <c r="C53" s="21"/>
      <c r="F53" s="21"/>
      <c r="J53" s="21"/>
      <c r="K53" s="22"/>
    </row>
    <row r="54" spans="3:11" x14ac:dyDescent="0.25">
      <c r="C54" s="21"/>
      <c r="F54" s="21"/>
      <c r="J54" s="21"/>
      <c r="K54" s="22"/>
    </row>
    <row r="55" spans="3:11" x14ac:dyDescent="0.25">
      <c r="C55" s="21"/>
      <c r="F55" s="21"/>
      <c r="J55" s="21"/>
      <c r="K55" s="22"/>
    </row>
    <row r="56" spans="3:11" x14ac:dyDescent="0.25">
      <c r="C56" s="21"/>
      <c r="F56" s="21"/>
      <c r="J56" s="21"/>
      <c r="K56" s="22"/>
    </row>
    <row r="57" spans="3:11" x14ac:dyDescent="0.25">
      <c r="C57" s="21"/>
      <c r="F57" s="21"/>
      <c r="J57" s="21"/>
      <c r="K57" s="22"/>
    </row>
    <row r="58" spans="3:11" x14ac:dyDescent="0.25">
      <c r="C58" s="21"/>
      <c r="F58" s="21"/>
      <c r="J58" s="21"/>
      <c r="K58" s="22"/>
    </row>
    <row r="59" spans="3:11" x14ac:dyDescent="0.25">
      <c r="C59" s="21"/>
      <c r="F59" s="21"/>
      <c r="J59" s="21"/>
      <c r="K59" s="22"/>
    </row>
    <row r="60" spans="3:11" x14ac:dyDescent="0.25">
      <c r="C60" s="21"/>
      <c r="F60" s="21"/>
      <c r="J60" s="21"/>
      <c r="K60" s="22"/>
    </row>
    <row r="61" spans="3:11" x14ac:dyDescent="0.25">
      <c r="C61" s="21"/>
      <c r="F61" s="21"/>
      <c r="J61" s="21"/>
      <c r="K61" s="22"/>
    </row>
    <row r="62" spans="3:11" x14ac:dyDescent="0.25">
      <c r="C62" s="21"/>
      <c r="F62" s="21"/>
      <c r="J62" s="21"/>
      <c r="K62" s="22"/>
    </row>
    <row r="63" spans="3:11" x14ac:dyDescent="0.25">
      <c r="C63" s="21"/>
      <c r="F63" s="21"/>
      <c r="J63" s="21"/>
      <c r="K63" s="22"/>
    </row>
    <row r="64" spans="3:11" x14ac:dyDescent="0.25">
      <c r="C64" s="21"/>
      <c r="F64" s="21"/>
      <c r="J64" s="21"/>
      <c r="K64" s="22"/>
    </row>
    <row r="65" spans="3:11" x14ac:dyDescent="0.25">
      <c r="C65" s="21"/>
      <c r="F65" s="21"/>
      <c r="J65" s="21"/>
      <c r="K65" s="22"/>
    </row>
    <row r="66" spans="3:11" x14ac:dyDescent="0.25">
      <c r="C66" s="21"/>
      <c r="F66" s="21"/>
      <c r="J66" s="21"/>
      <c r="K66" s="22"/>
    </row>
    <row r="67" spans="3:11" x14ac:dyDescent="0.25">
      <c r="C67" s="21"/>
      <c r="F67" s="21"/>
      <c r="J67" s="21"/>
      <c r="K67" s="22"/>
    </row>
    <row r="68" spans="3:11" x14ac:dyDescent="0.25">
      <c r="C68" s="21"/>
      <c r="F68" s="21"/>
      <c r="J68" s="21"/>
      <c r="K68" s="22"/>
    </row>
    <row r="69" spans="3:11" x14ac:dyDescent="0.25">
      <c r="C69" s="21"/>
      <c r="F69" s="21"/>
      <c r="J69" s="21"/>
      <c r="K69" s="22"/>
    </row>
    <row r="70" spans="3:11" x14ac:dyDescent="0.25">
      <c r="C70" s="21"/>
      <c r="F70" s="21"/>
      <c r="J70" s="21"/>
      <c r="K70" s="22"/>
    </row>
    <row r="71" spans="3:11" x14ac:dyDescent="0.25">
      <c r="C71" s="21"/>
      <c r="F71" s="21"/>
      <c r="J71" s="21"/>
      <c r="K71" s="22"/>
    </row>
    <row r="72" spans="3:11" x14ac:dyDescent="0.25">
      <c r="C72" s="21"/>
      <c r="F72" s="21"/>
      <c r="J72" s="21"/>
      <c r="K72" s="22"/>
    </row>
    <row r="73" spans="3:11" x14ac:dyDescent="0.25">
      <c r="C73" s="21"/>
      <c r="F73" s="21"/>
      <c r="J73" s="21"/>
      <c r="K73" s="22"/>
    </row>
    <row r="74" spans="3:11" x14ac:dyDescent="0.25">
      <c r="C74" s="21"/>
      <c r="F74" s="21"/>
      <c r="J74" s="21"/>
      <c r="K74" s="22"/>
    </row>
    <row r="75" spans="3:11" x14ac:dyDescent="0.25">
      <c r="C75" s="21"/>
      <c r="F75" s="21"/>
      <c r="J75" s="21"/>
      <c r="K75" s="22"/>
    </row>
    <row r="76" spans="3:11" x14ac:dyDescent="0.25">
      <c r="C76" s="21"/>
      <c r="F76" s="21"/>
      <c r="J76" s="21"/>
      <c r="K76" s="22"/>
    </row>
    <row r="77" spans="3:11" x14ac:dyDescent="0.25">
      <c r="C77" s="21"/>
      <c r="F77" s="21"/>
      <c r="J77" s="21"/>
      <c r="K77" s="22"/>
    </row>
    <row r="78" spans="3:11" x14ac:dyDescent="0.25">
      <c r="C78" s="21"/>
      <c r="F78" s="21"/>
      <c r="J78" s="21"/>
      <c r="K78" s="22"/>
    </row>
    <row r="79" spans="3:11" x14ac:dyDescent="0.25">
      <c r="C79" s="21"/>
      <c r="F79" s="21"/>
      <c r="J79" s="21"/>
      <c r="K79" s="22"/>
    </row>
    <row r="80" spans="3:11" x14ac:dyDescent="0.25">
      <c r="C80" s="21"/>
      <c r="F80" s="21"/>
      <c r="J80" s="21"/>
      <c r="K80" s="22"/>
    </row>
    <row r="81" spans="3:11" x14ac:dyDescent="0.25">
      <c r="C81" s="21"/>
      <c r="F81" s="21"/>
      <c r="J81" s="21"/>
      <c r="K81" s="22"/>
    </row>
    <row r="82" spans="3:11" x14ac:dyDescent="0.25">
      <c r="C82" s="21"/>
      <c r="F82" s="21"/>
      <c r="J82" s="21"/>
      <c r="K82" s="22"/>
    </row>
    <row r="83" spans="3:11" x14ac:dyDescent="0.25">
      <c r="C83" s="21"/>
      <c r="F83" s="21"/>
      <c r="J83" s="21"/>
      <c r="K83" s="22"/>
    </row>
    <row r="84" spans="3:11" x14ac:dyDescent="0.25">
      <c r="C84" s="21"/>
      <c r="F84" s="21"/>
      <c r="J84" s="21"/>
      <c r="K84" s="22"/>
    </row>
    <row r="85" spans="3:11" x14ac:dyDescent="0.25">
      <c r="C85" s="21"/>
      <c r="F85" s="21"/>
      <c r="J85" s="21"/>
      <c r="K85" s="22"/>
    </row>
    <row r="86" spans="3:11" x14ac:dyDescent="0.25">
      <c r="C86" s="21"/>
      <c r="F86" s="21"/>
      <c r="J86" s="21"/>
      <c r="K86" s="22"/>
    </row>
    <row r="87" spans="3:11" x14ac:dyDescent="0.25">
      <c r="C87" s="21"/>
      <c r="F87" s="21"/>
      <c r="J87" s="21"/>
      <c r="K87" s="22"/>
    </row>
    <row r="88" spans="3:11" x14ac:dyDescent="0.25">
      <c r="C88" s="21"/>
      <c r="F88" s="21"/>
      <c r="J88" s="21"/>
      <c r="K88" s="22"/>
    </row>
    <row r="89" spans="3:11" x14ac:dyDescent="0.25">
      <c r="C89" s="21"/>
      <c r="F89" s="21"/>
      <c r="J89" s="21"/>
      <c r="K89" s="22"/>
    </row>
    <row r="90" spans="3:11" x14ac:dyDescent="0.25">
      <c r="C90" s="21"/>
      <c r="F90" s="21"/>
      <c r="J90" s="21"/>
      <c r="K90" s="22"/>
    </row>
    <row r="91" spans="3:11" x14ac:dyDescent="0.25">
      <c r="C91" s="21"/>
      <c r="F91" s="21"/>
      <c r="J91" s="21"/>
      <c r="K91" s="22"/>
    </row>
    <row r="92" spans="3:11" x14ac:dyDescent="0.25">
      <c r="C92" s="21"/>
      <c r="F92" s="21"/>
      <c r="J92" s="21"/>
      <c r="K92" s="22"/>
    </row>
    <row r="93" spans="3:11" x14ac:dyDescent="0.25">
      <c r="C93" s="21"/>
      <c r="F93" s="21"/>
      <c r="J93" s="21"/>
      <c r="K93" s="22"/>
    </row>
    <row r="94" spans="3:11" x14ac:dyDescent="0.25">
      <c r="C94" s="21"/>
      <c r="F94" s="21"/>
      <c r="J94" s="21"/>
      <c r="K94" s="22"/>
    </row>
    <row r="95" spans="3:11" x14ac:dyDescent="0.25">
      <c r="C95" s="21"/>
      <c r="F95" s="21"/>
      <c r="J95" s="21"/>
      <c r="K95" s="22"/>
    </row>
    <row r="96" spans="3:11" x14ac:dyDescent="0.25">
      <c r="C96" s="21"/>
      <c r="F96" s="21"/>
      <c r="J96" s="21"/>
      <c r="K96" s="22"/>
    </row>
    <row r="97" spans="3:11" x14ac:dyDescent="0.25">
      <c r="C97" s="21"/>
      <c r="F97" s="21"/>
      <c r="J97" s="21"/>
      <c r="K97" s="22"/>
    </row>
    <row r="98" spans="3:11" x14ac:dyDescent="0.25">
      <c r="C98" s="21"/>
      <c r="F98" s="21"/>
      <c r="J98" s="21"/>
      <c r="K98" s="22"/>
    </row>
    <row r="99" spans="3:11" x14ac:dyDescent="0.25">
      <c r="C99" s="21"/>
      <c r="F99" s="21"/>
      <c r="J99" s="21"/>
      <c r="K99" s="22"/>
    </row>
    <row r="100" spans="3:11" x14ac:dyDescent="0.25">
      <c r="C100" s="21"/>
      <c r="F100" s="21"/>
      <c r="J100" s="21"/>
      <c r="K100" s="22"/>
    </row>
    <row r="101" spans="3:11" x14ac:dyDescent="0.25">
      <c r="C101" s="21"/>
      <c r="F101" s="21"/>
      <c r="J101" s="21"/>
      <c r="K101" s="22"/>
    </row>
    <row r="102" spans="3:11" x14ac:dyDescent="0.25">
      <c r="C102" s="21"/>
      <c r="F102" s="21"/>
      <c r="J102" s="21"/>
      <c r="K102" s="22"/>
    </row>
    <row r="103" spans="3:11" x14ac:dyDescent="0.25">
      <c r="C103" s="21"/>
      <c r="F103" s="21"/>
      <c r="J103" s="21"/>
      <c r="K103" s="22"/>
    </row>
    <row r="104" spans="3:11" x14ac:dyDescent="0.25">
      <c r="C104" s="21"/>
      <c r="F104" s="21"/>
      <c r="J104" s="21"/>
      <c r="K104" s="22"/>
    </row>
    <row r="105" spans="3:11" x14ac:dyDescent="0.25">
      <c r="C105" s="21"/>
      <c r="F105" s="21"/>
      <c r="J105" s="21"/>
      <c r="K105" s="22"/>
    </row>
    <row r="106" spans="3:11" x14ac:dyDescent="0.25">
      <c r="C106" s="21"/>
      <c r="F106" s="21"/>
      <c r="J106" s="21"/>
      <c r="K106" s="22"/>
    </row>
    <row r="107" spans="3:11" x14ac:dyDescent="0.25">
      <c r="C107" s="21"/>
      <c r="F107" s="21"/>
      <c r="J107" s="21"/>
      <c r="K107" s="22"/>
    </row>
    <row r="108" spans="3:11" x14ac:dyDescent="0.25">
      <c r="C108" s="21"/>
      <c r="F108" s="21"/>
      <c r="J108" s="21"/>
      <c r="K108" s="22"/>
    </row>
    <row r="109" spans="3:11" x14ac:dyDescent="0.25">
      <c r="C109" s="21"/>
      <c r="F109" s="21"/>
      <c r="J109" s="21"/>
      <c r="K109" s="22"/>
    </row>
    <row r="110" spans="3:11" x14ac:dyDescent="0.25">
      <c r="C110" s="21"/>
      <c r="F110" s="21"/>
      <c r="J110" s="21"/>
      <c r="K110" s="22"/>
    </row>
    <row r="111" spans="3:11" x14ac:dyDescent="0.25">
      <c r="C111" s="21"/>
      <c r="F111" s="21"/>
      <c r="J111" s="21"/>
      <c r="K111" s="22"/>
    </row>
    <row r="112" spans="3:11" x14ac:dyDescent="0.25">
      <c r="C112" s="21"/>
      <c r="F112" s="21"/>
      <c r="J112" s="21"/>
      <c r="K112" s="22"/>
    </row>
    <row r="113" spans="3:11" x14ac:dyDescent="0.25">
      <c r="C113" s="21"/>
      <c r="F113" s="21"/>
      <c r="J113" s="21"/>
      <c r="K113" s="22"/>
    </row>
    <row r="114" spans="3:11" x14ac:dyDescent="0.25">
      <c r="C114" s="21"/>
      <c r="F114" s="21"/>
      <c r="J114" s="21"/>
      <c r="K114" s="22"/>
    </row>
    <row r="115" spans="3:11" x14ac:dyDescent="0.25">
      <c r="C115" s="21"/>
      <c r="F115" s="21"/>
      <c r="J115" s="21"/>
      <c r="K115" s="22"/>
    </row>
    <row r="116" spans="3:11" x14ac:dyDescent="0.25">
      <c r="C116" s="21"/>
      <c r="F116" s="21"/>
      <c r="J116" s="21"/>
      <c r="K116" s="22"/>
    </row>
    <row r="117" spans="3:11" x14ac:dyDescent="0.25">
      <c r="C117" s="21"/>
      <c r="F117" s="21"/>
      <c r="J117" s="21"/>
      <c r="K117" s="22"/>
    </row>
    <row r="118" spans="3:11" x14ac:dyDescent="0.25">
      <c r="C118" s="21"/>
      <c r="F118" s="21"/>
      <c r="J118" s="21"/>
      <c r="K118" s="22"/>
    </row>
    <row r="119" spans="3:11" x14ac:dyDescent="0.25">
      <c r="C119" s="21"/>
      <c r="F119" s="21"/>
      <c r="J119" s="21"/>
      <c r="K119" s="22"/>
    </row>
    <row r="120" spans="3:11" x14ac:dyDescent="0.25">
      <c r="C120" s="21"/>
      <c r="F120" s="21"/>
      <c r="J120" s="21"/>
      <c r="K120" s="22"/>
    </row>
    <row r="121" spans="3:11" x14ac:dyDescent="0.25">
      <c r="C121" s="21"/>
      <c r="F121" s="21"/>
      <c r="J121" s="21"/>
      <c r="K121" s="22"/>
    </row>
    <row r="122" spans="3:11" x14ac:dyDescent="0.25">
      <c r="C122" s="21"/>
      <c r="F122" s="21"/>
      <c r="J122" s="21"/>
      <c r="K122" s="22"/>
    </row>
    <row r="123" spans="3:11" x14ac:dyDescent="0.25">
      <c r="C123" s="21"/>
      <c r="F123" s="21"/>
      <c r="J123" s="21"/>
      <c r="K123" s="22"/>
    </row>
    <row r="124" spans="3:11" x14ac:dyDescent="0.25">
      <c r="C124" s="21"/>
      <c r="F124" s="21"/>
      <c r="J124" s="21"/>
      <c r="K124" s="22"/>
    </row>
    <row r="125" spans="3:11" x14ac:dyDescent="0.25">
      <c r="C125" s="21"/>
      <c r="F125" s="21"/>
      <c r="J125" s="21"/>
      <c r="K125" s="22"/>
    </row>
    <row r="126" spans="3:11" x14ac:dyDescent="0.25">
      <c r="C126" s="21"/>
      <c r="F126" s="21"/>
      <c r="J126" s="21"/>
      <c r="K126" s="22"/>
    </row>
    <row r="127" spans="3:11" x14ac:dyDescent="0.25">
      <c r="C127" s="21"/>
      <c r="F127" s="21"/>
      <c r="J127" s="21"/>
      <c r="K127" s="22"/>
    </row>
    <row r="128" spans="3:11" x14ac:dyDescent="0.25">
      <c r="C128" s="21"/>
      <c r="F128" s="21"/>
      <c r="J128" s="21"/>
      <c r="K128" s="22"/>
    </row>
    <row r="129" spans="3:11" x14ac:dyDescent="0.25">
      <c r="C129" s="21"/>
      <c r="F129" s="21"/>
      <c r="J129" s="21"/>
      <c r="K129" s="22"/>
    </row>
    <row r="130" spans="3:11" x14ac:dyDescent="0.25">
      <c r="C130" s="21"/>
      <c r="F130" s="21"/>
      <c r="J130" s="21"/>
      <c r="K130" s="22"/>
    </row>
    <row r="131" spans="3:11" x14ac:dyDescent="0.25">
      <c r="C131" s="21"/>
      <c r="F131" s="21"/>
      <c r="J131" s="21"/>
      <c r="K131" s="22"/>
    </row>
    <row r="132" spans="3:11" x14ac:dyDescent="0.25">
      <c r="C132" s="21"/>
      <c r="F132" s="21"/>
      <c r="J132" s="21"/>
      <c r="K132" s="22"/>
    </row>
    <row r="133" spans="3:11" x14ac:dyDescent="0.25">
      <c r="C133" s="21"/>
      <c r="F133" s="21"/>
      <c r="J133" s="21"/>
      <c r="K133" s="22"/>
    </row>
    <row r="134" spans="3:11" x14ac:dyDescent="0.25">
      <c r="C134" s="21"/>
      <c r="F134" s="21"/>
      <c r="J134" s="21"/>
      <c r="K134" s="22"/>
    </row>
    <row r="135" spans="3:11" x14ac:dyDescent="0.25">
      <c r="C135" s="21"/>
      <c r="F135" s="21"/>
      <c r="J135" s="21"/>
      <c r="K135" s="22"/>
    </row>
    <row r="136" spans="3:11" x14ac:dyDescent="0.25">
      <c r="C136" s="21"/>
      <c r="F136" s="21"/>
      <c r="J136" s="21"/>
      <c r="K136" s="22"/>
    </row>
    <row r="137" spans="3:11" x14ac:dyDescent="0.25">
      <c r="C137" s="21"/>
      <c r="F137" s="21"/>
      <c r="J137" s="21"/>
      <c r="K137" s="22"/>
    </row>
    <row r="138" spans="3:11" x14ac:dyDescent="0.25">
      <c r="C138" s="21"/>
      <c r="F138" s="21"/>
      <c r="J138" s="21"/>
      <c r="K138" s="22"/>
    </row>
    <row r="139" spans="3:11" x14ac:dyDescent="0.25">
      <c r="C139" s="21"/>
      <c r="F139" s="21"/>
      <c r="J139" s="21"/>
      <c r="K139" s="22"/>
    </row>
    <row r="140" spans="3:11" x14ac:dyDescent="0.25">
      <c r="C140" s="21"/>
      <c r="F140" s="21"/>
      <c r="J140" s="21"/>
      <c r="K140" s="22"/>
    </row>
    <row r="141" spans="3:11" x14ac:dyDescent="0.25">
      <c r="C141" s="21"/>
      <c r="F141" s="21"/>
      <c r="J141" s="21"/>
      <c r="K141" s="22"/>
    </row>
    <row r="142" spans="3:11" x14ac:dyDescent="0.25">
      <c r="C142" s="21"/>
      <c r="F142" s="21"/>
      <c r="J142" s="21"/>
      <c r="K142" s="22"/>
    </row>
    <row r="143" spans="3:11" x14ac:dyDescent="0.25">
      <c r="C143" s="21"/>
      <c r="F143" s="21"/>
      <c r="J143" s="21"/>
      <c r="K143" s="22"/>
    </row>
    <row r="144" spans="3:11" x14ac:dyDescent="0.25">
      <c r="C144" s="21"/>
      <c r="F144" s="21"/>
      <c r="J144" s="21"/>
      <c r="K144" s="22"/>
    </row>
    <row r="145" spans="3:11" x14ac:dyDescent="0.25">
      <c r="C145" s="21"/>
      <c r="F145" s="21"/>
      <c r="J145" s="21"/>
      <c r="K145" s="22"/>
    </row>
    <row r="146" spans="3:11" x14ac:dyDescent="0.25">
      <c r="C146" s="21"/>
      <c r="F146" s="21"/>
      <c r="J146" s="21"/>
      <c r="K146" s="22"/>
    </row>
    <row r="147" spans="3:11" x14ac:dyDescent="0.25">
      <c r="C147" s="21"/>
      <c r="F147" s="21"/>
      <c r="J147" s="21"/>
      <c r="K147" s="22"/>
    </row>
    <row r="148" spans="3:11" x14ac:dyDescent="0.25">
      <c r="C148" s="21"/>
      <c r="F148" s="21"/>
      <c r="J148" s="21"/>
      <c r="K148" s="22"/>
    </row>
    <row r="149" spans="3:11" x14ac:dyDescent="0.25">
      <c r="C149" s="21"/>
      <c r="F149" s="21"/>
      <c r="J149" s="21"/>
      <c r="K149" s="22"/>
    </row>
    <row r="150" spans="3:11" x14ac:dyDescent="0.25">
      <c r="C150" s="21"/>
      <c r="F150" s="21"/>
      <c r="J150" s="21"/>
      <c r="K150" s="22"/>
    </row>
    <row r="151" spans="3:11" x14ac:dyDescent="0.25">
      <c r="C151" s="21"/>
      <c r="F151" s="21"/>
      <c r="J151" s="21"/>
      <c r="K151" s="22"/>
    </row>
    <row r="152" spans="3:11" x14ac:dyDescent="0.25">
      <c r="C152" s="21"/>
      <c r="F152" s="21"/>
      <c r="J152" s="21"/>
      <c r="K152" s="22"/>
    </row>
    <row r="153" spans="3:11" x14ac:dyDescent="0.25">
      <c r="C153" s="21"/>
      <c r="F153" s="21"/>
      <c r="J153" s="21"/>
      <c r="K153" s="22"/>
    </row>
    <row r="154" spans="3:11" x14ac:dyDescent="0.25">
      <c r="C154" s="21"/>
      <c r="F154" s="21"/>
      <c r="J154" s="21"/>
      <c r="K154" s="22"/>
    </row>
    <row r="155" spans="3:11" x14ac:dyDescent="0.25">
      <c r="C155" s="21"/>
      <c r="F155" s="21"/>
      <c r="J155" s="21"/>
      <c r="K155" s="22"/>
    </row>
    <row r="156" spans="3:11" x14ac:dyDescent="0.25">
      <c r="C156" s="21"/>
      <c r="F156" s="21"/>
      <c r="J156" s="21"/>
      <c r="K156" s="22"/>
    </row>
    <row r="157" spans="3:11" x14ac:dyDescent="0.25">
      <c r="C157" s="21"/>
      <c r="F157" s="21"/>
      <c r="J157" s="21"/>
      <c r="K157" s="22"/>
    </row>
    <row r="158" spans="3:11" x14ac:dyDescent="0.25">
      <c r="C158" s="21"/>
      <c r="F158" s="21"/>
      <c r="J158" s="21"/>
      <c r="K158" s="22"/>
    </row>
    <row r="159" spans="3:11" x14ac:dyDescent="0.25">
      <c r="C159" s="21"/>
      <c r="F159" s="21"/>
      <c r="J159" s="21"/>
      <c r="K159" s="22"/>
    </row>
    <row r="160" spans="3:11" x14ac:dyDescent="0.25">
      <c r="C160" s="21"/>
      <c r="F160" s="21"/>
      <c r="J160" s="21"/>
      <c r="K160" s="22"/>
    </row>
    <row r="161" spans="3:11" x14ac:dyDescent="0.25">
      <c r="C161" s="21"/>
      <c r="F161" s="21"/>
      <c r="J161" s="21"/>
      <c r="K161" s="22"/>
    </row>
    <row r="162" spans="3:11" x14ac:dyDescent="0.25">
      <c r="C162" s="21"/>
      <c r="F162" s="21"/>
      <c r="J162" s="21"/>
      <c r="K162" s="22"/>
    </row>
    <row r="163" spans="3:11" x14ac:dyDescent="0.25">
      <c r="C163" s="21"/>
      <c r="F163" s="21"/>
      <c r="J163" s="21"/>
      <c r="K163" s="22"/>
    </row>
    <row r="164" spans="3:11" x14ac:dyDescent="0.25">
      <c r="C164" s="21"/>
      <c r="F164" s="21"/>
      <c r="J164" s="21"/>
      <c r="K164" s="22"/>
    </row>
    <row r="165" spans="3:11" x14ac:dyDescent="0.25">
      <c r="C165" s="21"/>
      <c r="F165" s="21"/>
      <c r="J165" s="21"/>
      <c r="K165" s="22"/>
    </row>
    <row r="166" spans="3:11" x14ac:dyDescent="0.25">
      <c r="C166" s="21"/>
      <c r="F166" s="21"/>
      <c r="J166" s="21"/>
      <c r="K166" s="22"/>
    </row>
    <row r="167" spans="3:11" x14ac:dyDescent="0.25">
      <c r="C167" s="21"/>
      <c r="F167" s="21"/>
      <c r="J167" s="21"/>
      <c r="K167" s="22"/>
    </row>
    <row r="168" spans="3:11" x14ac:dyDescent="0.25">
      <c r="C168" s="21"/>
      <c r="F168" s="21"/>
      <c r="J168" s="21"/>
      <c r="K168" s="22"/>
    </row>
    <row r="169" spans="3:11" x14ac:dyDescent="0.25">
      <c r="C169" s="21"/>
      <c r="F169" s="21"/>
      <c r="J169" s="21"/>
      <c r="K169" s="22"/>
    </row>
    <row r="170" spans="3:11" x14ac:dyDescent="0.25">
      <c r="C170" s="21"/>
      <c r="F170" s="21"/>
      <c r="J170" s="21"/>
      <c r="K170" s="22"/>
    </row>
    <row r="171" spans="3:11" x14ac:dyDescent="0.25">
      <c r="C171" s="21"/>
      <c r="F171" s="21"/>
      <c r="J171" s="21"/>
      <c r="K171" s="22"/>
    </row>
    <row r="172" spans="3:11" x14ac:dyDescent="0.25">
      <c r="C172" s="21"/>
      <c r="F172" s="21"/>
      <c r="J172" s="21"/>
      <c r="K172" s="22"/>
    </row>
    <row r="173" spans="3:11" x14ac:dyDescent="0.25">
      <c r="C173" s="21"/>
      <c r="F173" s="21"/>
      <c r="J173" s="21"/>
      <c r="K173" s="22"/>
    </row>
    <row r="174" spans="3:11" x14ac:dyDescent="0.25">
      <c r="C174" s="21"/>
      <c r="F174" s="21"/>
      <c r="J174" s="21"/>
      <c r="K174" s="22"/>
    </row>
    <row r="175" spans="3:11" x14ac:dyDescent="0.25">
      <c r="C175" s="21"/>
      <c r="F175" s="21"/>
      <c r="J175" s="21"/>
      <c r="K175" s="22"/>
    </row>
    <row r="176" spans="3:11" x14ac:dyDescent="0.25">
      <c r="C176" s="21"/>
      <c r="F176" s="21"/>
      <c r="J176" s="21"/>
      <c r="K176" s="22"/>
    </row>
    <row r="177" spans="3:11" x14ac:dyDescent="0.25">
      <c r="C177" s="21"/>
      <c r="F177" s="21"/>
      <c r="J177" s="21"/>
      <c r="K177" s="22"/>
    </row>
    <row r="178" spans="3:11" x14ac:dyDescent="0.25">
      <c r="C178" s="21"/>
      <c r="F178" s="21"/>
      <c r="J178" s="21"/>
      <c r="K178" s="22"/>
    </row>
    <row r="179" spans="3:11" x14ac:dyDescent="0.25">
      <c r="C179" s="21"/>
      <c r="F179" s="21"/>
      <c r="J179" s="21"/>
      <c r="K179" s="22"/>
    </row>
    <row r="180" spans="3:11" x14ac:dyDescent="0.25">
      <c r="C180" s="21"/>
      <c r="F180" s="21"/>
      <c r="J180" s="21"/>
      <c r="K180" s="22"/>
    </row>
    <row r="181" spans="3:11" x14ac:dyDescent="0.25">
      <c r="C181" s="21"/>
      <c r="F181" s="21"/>
      <c r="J181" s="21"/>
      <c r="K181" s="22"/>
    </row>
    <row r="182" spans="3:11" x14ac:dyDescent="0.25">
      <c r="C182" s="21"/>
      <c r="F182" s="21"/>
      <c r="J182" s="21"/>
      <c r="K182" s="22"/>
    </row>
    <row r="183" spans="3:11" x14ac:dyDescent="0.25">
      <c r="C183" s="21"/>
      <c r="F183" s="21"/>
      <c r="J183" s="21"/>
      <c r="K183" s="22"/>
    </row>
    <row r="184" spans="3:11" x14ac:dyDescent="0.25">
      <c r="C184" s="21"/>
      <c r="F184" s="21"/>
      <c r="J184" s="21"/>
      <c r="K184" s="22"/>
    </row>
    <row r="185" spans="3:11" x14ac:dyDescent="0.25">
      <c r="C185" s="21"/>
      <c r="F185" s="21"/>
      <c r="J185" s="21"/>
      <c r="K185" s="22"/>
    </row>
    <row r="186" spans="3:11" x14ac:dyDescent="0.25">
      <c r="C186" s="21"/>
      <c r="F186" s="21"/>
      <c r="J186" s="21"/>
      <c r="K186" s="22"/>
    </row>
    <row r="187" spans="3:11" x14ac:dyDescent="0.25">
      <c r="C187" s="21"/>
      <c r="F187" s="21"/>
      <c r="J187" s="21"/>
      <c r="K187" s="22"/>
    </row>
    <row r="188" spans="3:11" x14ac:dyDescent="0.25">
      <c r="C188" s="21"/>
      <c r="F188" s="21"/>
      <c r="J188" s="21"/>
      <c r="K188" s="22"/>
    </row>
    <row r="189" spans="3:11" x14ac:dyDescent="0.25">
      <c r="C189" s="21"/>
      <c r="F189" s="21"/>
      <c r="J189" s="21"/>
      <c r="K189" s="22"/>
    </row>
    <row r="190" spans="3:11" x14ac:dyDescent="0.25">
      <c r="C190" s="21"/>
      <c r="F190" s="21"/>
      <c r="J190" s="21"/>
      <c r="K190" s="22"/>
    </row>
    <row r="191" spans="3:11" x14ac:dyDescent="0.25">
      <c r="C191" s="21"/>
      <c r="F191" s="21"/>
      <c r="J191" s="21"/>
      <c r="K191" s="22"/>
    </row>
    <row r="192" spans="3:11" x14ac:dyDescent="0.25">
      <c r="C192" s="21"/>
      <c r="F192" s="21"/>
      <c r="J192" s="21"/>
      <c r="K192" s="22"/>
    </row>
    <row r="193" spans="3:11" x14ac:dyDescent="0.25">
      <c r="C193" s="21"/>
      <c r="F193" s="21"/>
      <c r="J193" s="21"/>
      <c r="K193" s="22"/>
    </row>
    <row r="194" spans="3:11" x14ac:dyDescent="0.25">
      <c r="C194" s="21"/>
      <c r="F194" s="21"/>
      <c r="J194" s="21"/>
      <c r="K194" s="22"/>
    </row>
    <row r="195" spans="3:11" x14ac:dyDescent="0.25">
      <c r="C195" s="21"/>
      <c r="F195" s="21"/>
      <c r="J195" s="21"/>
      <c r="K195" s="22"/>
    </row>
    <row r="196" spans="3:11" x14ac:dyDescent="0.25">
      <c r="C196" s="21"/>
      <c r="F196" s="21"/>
      <c r="J196" s="21"/>
      <c r="K196" s="22"/>
    </row>
    <row r="197" spans="3:11" x14ac:dyDescent="0.25">
      <c r="C197" s="21"/>
      <c r="F197" s="21"/>
      <c r="J197" s="21"/>
      <c r="K197" s="22"/>
    </row>
    <row r="198" spans="3:11" x14ac:dyDescent="0.25">
      <c r="C198" s="21"/>
      <c r="F198" s="21"/>
      <c r="J198" s="21"/>
      <c r="K198" s="22"/>
    </row>
    <row r="199" spans="3:11" x14ac:dyDescent="0.25">
      <c r="C199" s="21"/>
      <c r="F199" s="21"/>
      <c r="J199" s="21"/>
      <c r="K199" s="22"/>
    </row>
    <row r="200" spans="3:11" x14ac:dyDescent="0.25">
      <c r="C200" s="21"/>
      <c r="F200" s="21"/>
      <c r="J200" s="21"/>
      <c r="K200" s="22"/>
    </row>
    <row r="201" spans="3:11" x14ac:dyDescent="0.25">
      <c r="C201" s="21"/>
      <c r="F201" s="21"/>
      <c r="J201" s="21"/>
      <c r="K201" s="22"/>
    </row>
    <row r="202" spans="3:11" x14ac:dyDescent="0.25">
      <c r="C202" s="21"/>
      <c r="F202" s="21"/>
      <c r="J202" s="21"/>
      <c r="K202" s="22"/>
    </row>
    <row r="203" spans="3:11" x14ac:dyDescent="0.25">
      <c r="C203" s="21"/>
      <c r="F203" s="21"/>
      <c r="J203" s="21"/>
      <c r="K203" s="22"/>
    </row>
    <row r="204" spans="3:11" x14ac:dyDescent="0.25">
      <c r="C204" s="21"/>
      <c r="F204" s="21"/>
      <c r="J204" s="21"/>
      <c r="K204" s="22"/>
    </row>
    <row r="205" spans="3:11" x14ac:dyDescent="0.25">
      <c r="C205" s="21"/>
      <c r="F205" s="21"/>
      <c r="J205" s="21"/>
      <c r="K205" s="22"/>
    </row>
    <row r="206" spans="3:11" x14ac:dyDescent="0.25">
      <c r="C206" s="21"/>
      <c r="F206" s="21"/>
      <c r="J206" s="21"/>
      <c r="K206" s="22"/>
    </row>
    <row r="207" spans="3:11" x14ac:dyDescent="0.25">
      <c r="C207" s="21"/>
      <c r="F207" s="21"/>
      <c r="J207" s="21"/>
      <c r="K207" s="22"/>
    </row>
    <row r="208" spans="3:11" x14ac:dyDescent="0.25">
      <c r="C208" s="21"/>
      <c r="F208" s="21"/>
      <c r="J208" s="21"/>
      <c r="K208" s="22"/>
    </row>
    <row r="209" spans="3:11" x14ac:dyDescent="0.25">
      <c r="C209" s="21"/>
      <c r="F209" s="21"/>
      <c r="J209" s="21"/>
      <c r="K209" s="22"/>
    </row>
    <row r="210" spans="3:11" x14ac:dyDescent="0.25">
      <c r="C210" s="21"/>
      <c r="F210" s="21"/>
      <c r="J210" s="21"/>
      <c r="K210" s="22"/>
    </row>
    <row r="211" spans="3:11" x14ac:dyDescent="0.25">
      <c r="C211" s="21"/>
      <c r="F211" s="21"/>
      <c r="J211" s="21"/>
      <c r="K211" s="22"/>
    </row>
    <row r="212" spans="3:11" x14ac:dyDescent="0.25">
      <c r="C212" s="21"/>
      <c r="F212" s="21"/>
      <c r="J212" s="21"/>
      <c r="K212" s="22"/>
    </row>
    <row r="213" spans="3:11" x14ac:dyDescent="0.25">
      <c r="C213" s="21"/>
      <c r="F213" s="21"/>
      <c r="J213" s="21"/>
      <c r="K213" s="22"/>
    </row>
    <row r="214" spans="3:11" x14ac:dyDescent="0.25">
      <c r="C214" s="21"/>
      <c r="F214" s="21"/>
      <c r="J214" s="21"/>
      <c r="K214" s="22"/>
    </row>
    <row r="215" spans="3:11" x14ac:dyDescent="0.25">
      <c r="C215" s="21"/>
      <c r="F215" s="21"/>
      <c r="J215" s="21"/>
      <c r="K215" s="22"/>
    </row>
    <row r="216" spans="3:11" x14ac:dyDescent="0.25">
      <c r="C216" s="21"/>
      <c r="F216" s="21"/>
      <c r="J216" s="21"/>
      <c r="K216" s="22"/>
    </row>
    <row r="217" spans="3:11" x14ac:dyDescent="0.25">
      <c r="C217" s="21"/>
      <c r="F217" s="21"/>
      <c r="J217" s="21"/>
      <c r="K217" s="22"/>
    </row>
    <row r="218" spans="3:11" x14ac:dyDescent="0.25">
      <c r="C218" s="21"/>
      <c r="F218" s="21"/>
      <c r="J218" s="21"/>
      <c r="K218" s="22"/>
    </row>
    <row r="219" spans="3:11" x14ac:dyDescent="0.25">
      <c r="C219" s="21"/>
      <c r="F219" s="21"/>
      <c r="J219" s="21"/>
      <c r="K219" s="22"/>
    </row>
    <row r="220" spans="3:11" x14ac:dyDescent="0.25">
      <c r="C220" s="21"/>
      <c r="F220" s="21"/>
      <c r="J220" s="21"/>
      <c r="K220" s="22"/>
    </row>
    <row r="221" spans="3:11" x14ac:dyDescent="0.25">
      <c r="C221" s="21"/>
      <c r="F221" s="21"/>
      <c r="J221" s="21"/>
      <c r="K221" s="22"/>
    </row>
    <row r="222" spans="3:11" x14ac:dyDescent="0.25">
      <c r="C222" s="21"/>
      <c r="F222" s="21"/>
      <c r="J222" s="21"/>
      <c r="K222" s="22"/>
    </row>
    <row r="223" spans="3:11" x14ac:dyDescent="0.25">
      <c r="C223" s="21"/>
      <c r="F223" s="21"/>
      <c r="J223" s="21"/>
      <c r="K223" s="22"/>
    </row>
    <row r="224" spans="3:11" x14ac:dyDescent="0.25">
      <c r="C224" s="21"/>
      <c r="F224" s="21"/>
      <c r="J224" s="21"/>
      <c r="K224" s="22"/>
    </row>
    <row r="225" spans="3:11" x14ac:dyDescent="0.25">
      <c r="C225" s="21"/>
      <c r="F225" s="21"/>
      <c r="J225" s="21"/>
      <c r="K225" s="22"/>
    </row>
    <row r="226" spans="3:11" x14ac:dyDescent="0.25">
      <c r="C226" s="21"/>
      <c r="F226" s="21"/>
      <c r="J226" s="21"/>
      <c r="K226" s="22"/>
    </row>
    <row r="227" spans="3:11" x14ac:dyDescent="0.25">
      <c r="C227" s="21"/>
      <c r="F227" s="21"/>
      <c r="J227" s="21"/>
      <c r="K227" s="22"/>
    </row>
    <row r="228" spans="3:11" x14ac:dyDescent="0.25">
      <c r="C228" s="21"/>
      <c r="F228" s="21"/>
      <c r="J228" s="21"/>
      <c r="K228" s="22"/>
    </row>
    <row r="229" spans="3:11" x14ac:dyDescent="0.25">
      <c r="C229" s="21"/>
      <c r="F229" s="21"/>
      <c r="J229" s="21"/>
      <c r="K229" s="22"/>
    </row>
    <row r="230" spans="3:11" x14ac:dyDescent="0.25">
      <c r="C230" s="21"/>
      <c r="F230" s="21"/>
      <c r="J230" s="21"/>
      <c r="K230" s="22"/>
    </row>
    <row r="231" spans="3:11" x14ac:dyDescent="0.25">
      <c r="C231" s="21"/>
      <c r="F231" s="21"/>
      <c r="J231" s="21"/>
      <c r="K231" s="22"/>
    </row>
    <row r="232" spans="3:11" x14ac:dyDescent="0.25">
      <c r="C232" s="21"/>
      <c r="F232" s="21"/>
      <c r="J232" s="21"/>
      <c r="K232" s="22"/>
    </row>
    <row r="233" spans="3:11" x14ac:dyDescent="0.25">
      <c r="C233" s="21"/>
      <c r="F233" s="21"/>
      <c r="J233" s="21"/>
      <c r="K233" s="22"/>
    </row>
    <row r="234" spans="3:11" x14ac:dyDescent="0.25">
      <c r="C234" s="21"/>
      <c r="F234" s="21"/>
      <c r="J234" s="21"/>
      <c r="K234" s="22"/>
    </row>
    <row r="235" spans="3:11" x14ac:dyDescent="0.25">
      <c r="C235" s="21"/>
      <c r="F235" s="21"/>
      <c r="J235" s="21"/>
      <c r="K235" s="22"/>
    </row>
    <row r="236" spans="3:11" x14ac:dyDescent="0.25">
      <c r="C236" s="21"/>
      <c r="F236" s="21"/>
      <c r="J236" s="21"/>
      <c r="K236" s="22"/>
    </row>
    <row r="237" spans="3:11" x14ac:dyDescent="0.25">
      <c r="C237" s="21"/>
      <c r="F237" s="21"/>
      <c r="J237" s="21"/>
      <c r="K237" s="22"/>
    </row>
    <row r="238" spans="3:11" x14ac:dyDescent="0.25">
      <c r="C238" s="21"/>
      <c r="F238" s="21"/>
      <c r="J238" s="21"/>
      <c r="K238" s="22"/>
    </row>
    <row r="239" spans="3:11" x14ac:dyDescent="0.25">
      <c r="C239" s="21"/>
      <c r="F239" s="21"/>
      <c r="J239" s="21"/>
      <c r="K239" s="22"/>
    </row>
    <row r="240" spans="3:11" x14ac:dyDescent="0.25">
      <c r="C240" s="21"/>
      <c r="F240" s="21"/>
      <c r="J240" s="21"/>
      <c r="K240" s="22"/>
    </row>
    <row r="241" spans="3:11" x14ac:dyDescent="0.25">
      <c r="C241" s="21"/>
      <c r="F241" s="21"/>
      <c r="J241" s="21"/>
      <c r="K241" s="22"/>
    </row>
    <row r="242" spans="3:11" x14ac:dyDescent="0.25">
      <c r="C242" s="21"/>
      <c r="F242" s="21"/>
      <c r="J242" s="21"/>
      <c r="K242" s="22"/>
    </row>
    <row r="243" spans="3:11" x14ac:dyDescent="0.25">
      <c r="C243" s="21"/>
      <c r="F243" s="21"/>
      <c r="J243" s="21"/>
      <c r="K243" s="22"/>
    </row>
    <row r="244" spans="3:11" x14ac:dyDescent="0.25">
      <c r="C244" s="21"/>
      <c r="F244" s="21"/>
      <c r="J244" s="21"/>
      <c r="K244" s="22"/>
    </row>
    <row r="245" spans="3:11" x14ac:dyDescent="0.25">
      <c r="C245" s="21"/>
      <c r="F245" s="21"/>
      <c r="J245" s="21"/>
      <c r="K245" s="22"/>
    </row>
    <row r="246" spans="3:11" x14ac:dyDescent="0.25">
      <c r="C246" s="21"/>
      <c r="F246" s="21"/>
      <c r="J246" s="21"/>
      <c r="K246" s="22"/>
    </row>
    <row r="247" spans="3:11" x14ac:dyDescent="0.25">
      <c r="C247" s="21"/>
      <c r="F247" s="21"/>
      <c r="J247" s="21"/>
      <c r="K247" s="22"/>
    </row>
    <row r="248" spans="3:11" x14ac:dyDescent="0.25">
      <c r="C248" s="21"/>
      <c r="F248" s="21"/>
      <c r="J248" s="21"/>
      <c r="K248" s="22"/>
    </row>
    <row r="249" spans="3:11" x14ac:dyDescent="0.25">
      <c r="C249" s="21"/>
      <c r="F249" s="21"/>
      <c r="J249" s="21"/>
      <c r="K249" s="22"/>
    </row>
    <row r="250" spans="3:11" x14ac:dyDescent="0.25">
      <c r="C250" s="21"/>
      <c r="F250" s="21"/>
      <c r="J250" s="21"/>
      <c r="K250" s="22"/>
    </row>
    <row r="251" spans="3:11" x14ac:dyDescent="0.25">
      <c r="C251" s="21"/>
      <c r="F251" s="21"/>
      <c r="J251" s="21"/>
      <c r="K251" s="22"/>
    </row>
    <row r="252" spans="3:11" x14ac:dyDescent="0.25">
      <c r="C252" s="21"/>
      <c r="F252" s="21"/>
      <c r="J252" s="21"/>
      <c r="K252" s="22"/>
    </row>
    <row r="253" spans="3:11" x14ac:dyDescent="0.25">
      <c r="C253" s="21"/>
      <c r="F253" s="21"/>
      <c r="J253" s="21"/>
      <c r="K253" s="22"/>
    </row>
    <row r="254" spans="3:11" x14ac:dyDescent="0.25">
      <c r="C254" s="21"/>
      <c r="F254" s="21"/>
      <c r="J254" s="21"/>
      <c r="K254" s="22"/>
    </row>
    <row r="255" spans="3:11" x14ac:dyDescent="0.25">
      <c r="C255" s="21"/>
      <c r="F255" s="21"/>
      <c r="J255" s="21"/>
      <c r="K255" s="22"/>
    </row>
    <row r="256" spans="3:11" x14ac:dyDescent="0.25">
      <c r="C256" s="21"/>
      <c r="F256" s="21"/>
      <c r="J256" s="21"/>
      <c r="K256" s="22"/>
    </row>
    <row r="257" spans="3:11" x14ac:dyDescent="0.25">
      <c r="C257" s="21"/>
      <c r="F257" s="21"/>
      <c r="J257" s="21"/>
      <c r="K257" s="22"/>
    </row>
    <row r="258" spans="3:11" x14ac:dyDescent="0.25">
      <c r="C258" s="21"/>
      <c r="F258" s="21"/>
      <c r="J258" s="21"/>
      <c r="K258" s="22"/>
    </row>
    <row r="259" spans="3:11" x14ac:dyDescent="0.25">
      <c r="C259" s="21"/>
      <c r="F259" s="21"/>
      <c r="J259" s="21"/>
      <c r="K259" s="22"/>
    </row>
    <row r="260" spans="3:11" x14ac:dyDescent="0.25">
      <c r="C260" s="21"/>
      <c r="F260" s="21"/>
      <c r="J260" s="21"/>
      <c r="K260" s="22"/>
    </row>
    <row r="261" spans="3:11" x14ac:dyDescent="0.25">
      <c r="C261" s="21"/>
      <c r="F261" s="21"/>
      <c r="J261" s="21"/>
      <c r="K261" s="22"/>
    </row>
    <row r="262" spans="3:11" x14ac:dyDescent="0.25">
      <c r="C262" s="21"/>
      <c r="F262" s="21"/>
      <c r="J262" s="21"/>
      <c r="K262" s="22"/>
    </row>
    <row r="263" spans="3:11" x14ac:dyDescent="0.25">
      <c r="C263" s="21"/>
      <c r="F263" s="21"/>
      <c r="J263" s="21"/>
      <c r="K263" s="22"/>
    </row>
    <row r="264" spans="3:11" x14ac:dyDescent="0.25">
      <c r="C264" s="21"/>
      <c r="F264" s="21"/>
      <c r="J264" s="21"/>
      <c r="K264" s="22"/>
    </row>
    <row r="265" spans="3:11" x14ac:dyDescent="0.25">
      <c r="C265" s="21"/>
      <c r="F265" s="21"/>
      <c r="J265" s="21"/>
      <c r="K265" s="22"/>
    </row>
    <row r="266" spans="3:11" x14ac:dyDescent="0.25">
      <c r="C266" s="21"/>
      <c r="F266" s="21"/>
      <c r="J266" s="21"/>
      <c r="K266" s="22"/>
    </row>
    <row r="267" spans="3:11" x14ac:dyDescent="0.25">
      <c r="C267" s="21"/>
      <c r="F267" s="21"/>
      <c r="J267" s="21"/>
      <c r="K267" s="22"/>
    </row>
    <row r="268" spans="3:11" x14ac:dyDescent="0.25">
      <c r="C268" s="21"/>
      <c r="F268" s="21"/>
      <c r="J268" s="21"/>
      <c r="K268" s="22"/>
    </row>
    <row r="269" spans="3:11" x14ac:dyDescent="0.25">
      <c r="C269" s="21"/>
      <c r="F269" s="21"/>
      <c r="J269" s="21"/>
      <c r="K269" s="22"/>
    </row>
    <row r="270" spans="3:11" x14ac:dyDescent="0.25">
      <c r="C270" s="21"/>
      <c r="F270" s="21"/>
      <c r="J270" s="21"/>
      <c r="K270" s="22"/>
    </row>
    <row r="271" spans="3:11" x14ac:dyDescent="0.25">
      <c r="C271" s="21"/>
      <c r="F271" s="21"/>
      <c r="J271" s="21"/>
      <c r="K271" s="22"/>
    </row>
    <row r="272" spans="3:11" x14ac:dyDescent="0.25">
      <c r="C272" s="21"/>
      <c r="F272" s="21"/>
      <c r="J272" s="21"/>
      <c r="K272" s="22"/>
    </row>
    <row r="273" spans="3:11" x14ac:dyDescent="0.25">
      <c r="C273" s="21"/>
      <c r="F273" s="21"/>
      <c r="J273" s="21"/>
      <c r="K273" s="22"/>
    </row>
    <row r="274" spans="3:11" x14ac:dyDescent="0.25">
      <c r="C274" s="21"/>
      <c r="F274" s="21"/>
      <c r="J274" s="21"/>
      <c r="K274" s="22"/>
    </row>
    <row r="275" spans="3:11" x14ac:dyDescent="0.25">
      <c r="C275" s="21"/>
      <c r="F275" s="21"/>
      <c r="J275" s="21"/>
      <c r="K275" s="22"/>
    </row>
    <row r="276" spans="3:11" x14ac:dyDescent="0.25">
      <c r="C276" s="21"/>
      <c r="F276" s="21"/>
      <c r="J276" s="21"/>
      <c r="K276" s="22"/>
    </row>
    <row r="277" spans="3:11" x14ac:dyDescent="0.25">
      <c r="C277" s="21"/>
      <c r="F277" s="21"/>
      <c r="J277" s="21"/>
      <c r="K277" s="22"/>
    </row>
    <row r="278" spans="3:11" x14ac:dyDescent="0.25">
      <c r="C278" s="21"/>
      <c r="F278" s="21"/>
      <c r="J278" s="21"/>
      <c r="K278" s="22"/>
    </row>
    <row r="279" spans="3:11" x14ac:dyDescent="0.25">
      <c r="C279" s="21"/>
      <c r="F279" s="21"/>
      <c r="J279" s="21"/>
      <c r="K279" s="22"/>
    </row>
    <row r="280" spans="3:11" x14ac:dyDescent="0.25">
      <c r="C280" s="21"/>
      <c r="F280" s="21"/>
      <c r="J280" s="21"/>
      <c r="K280" s="22"/>
    </row>
    <row r="281" spans="3:11" x14ac:dyDescent="0.25">
      <c r="C281" s="21"/>
      <c r="F281" s="21"/>
      <c r="J281" s="21"/>
      <c r="K281" s="22"/>
    </row>
    <row r="282" spans="3:11" x14ac:dyDescent="0.25">
      <c r="C282" s="21"/>
      <c r="F282" s="21"/>
      <c r="J282" s="21"/>
      <c r="K282" s="22"/>
    </row>
    <row r="283" spans="3:11" x14ac:dyDescent="0.25">
      <c r="C283" s="21"/>
      <c r="F283" s="21"/>
      <c r="J283" s="21"/>
      <c r="K283" s="22"/>
    </row>
    <row r="284" spans="3:11" x14ac:dyDescent="0.25">
      <c r="C284" s="21"/>
      <c r="F284" s="21"/>
      <c r="J284" s="21"/>
      <c r="K284" s="22"/>
    </row>
    <row r="285" spans="3:11" x14ac:dyDescent="0.25">
      <c r="C285" s="21"/>
      <c r="F285" s="21"/>
      <c r="J285" s="21"/>
      <c r="K285" s="22"/>
    </row>
    <row r="286" spans="3:11" x14ac:dyDescent="0.25">
      <c r="C286" s="21"/>
      <c r="F286" s="21"/>
      <c r="J286" s="21"/>
      <c r="K286" s="22"/>
    </row>
    <row r="287" spans="3:11" x14ac:dyDescent="0.25">
      <c r="C287" s="21"/>
      <c r="F287" s="21"/>
      <c r="J287" s="21"/>
      <c r="K287" s="22"/>
    </row>
    <row r="288" spans="3:11" x14ac:dyDescent="0.25">
      <c r="C288" s="21"/>
      <c r="F288" s="21"/>
      <c r="J288" s="21"/>
      <c r="K288" s="22"/>
    </row>
    <row r="289" spans="3:11" x14ac:dyDescent="0.25">
      <c r="C289" s="21"/>
      <c r="F289" s="21"/>
      <c r="J289" s="21"/>
      <c r="K289" s="22"/>
    </row>
    <row r="290" spans="3:11" x14ac:dyDescent="0.25">
      <c r="C290" s="21"/>
      <c r="F290" s="21"/>
      <c r="J290" s="21"/>
      <c r="K290" s="22"/>
    </row>
    <row r="291" spans="3:11" x14ac:dyDescent="0.25">
      <c r="C291" s="21"/>
      <c r="F291" s="21"/>
      <c r="J291" s="21"/>
      <c r="K291" s="22"/>
    </row>
    <row r="292" spans="3:11" x14ac:dyDescent="0.25">
      <c r="C292" s="21"/>
      <c r="F292" s="21"/>
      <c r="J292" s="21"/>
      <c r="K292" s="22"/>
    </row>
    <row r="293" spans="3:11" x14ac:dyDescent="0.25">
      <c r="C293" s="21"/>
      <c r="F293" s="21"/>
      <c r="J293" s="21"/>
      <c r="K293" s="22"/>
    </row>
    <row r="294" spans="3:11" x14ac:dyDescent="0.25">
      <c r="C294" s="21"/>
      <c r="F294" s="21"/>
      <c r="J294" s="21"/>
      <c r="K294" s="22"/>
    </row>
    <row r="295" spans="3:11" x14ac:dyDescent="0.25">
      <c r="C295" s="21"/>
      <c r="F295" s="21"/>
      <c r="J295" s="21"/>
      <c r="K295" s="22"/>
    </row>
    <row r="296" spans="3:11" x14ac:dyDescent="0.25">
      <c r="C296" s="21"/>
      <c r="F296" s="21"/>
      <c r="J296" s="21"/>
      <c r="K296" s="22"/>
    </row>
    <row r="297" spans="3:11" x14ac:dyDescent="0.25">
      <c r="C297" s="21"/>
      <c r="F297" s="21"/>
      <c r="J297" s="21"/>
      <c r="K297" s="22"/>
    </row>
    <row r="298" spans="3:11" x14ac:dyDescent="0.25">
      <c r="C298" s="21"/>
      <c r="F298" s="21"/>
      <c r="J298" s="21"/>
      <c r="K298" s="22"/>
    </row>
    <row r="299" spans="3:11" x14ac:dyDescent="0.25">
      <c r="C299" s="21"/>
      <c r="F299" s="21"/>
      <c r="J299" s="21"/>
      <c r="K299" s="22"/>
    </row>
    <row r="300" spans="3:11" x14ac:dyDescent="0.25">
      <c r="C300" s="21"/>
      <c r="F300" s="21"/>
      <c r="J300" s="21"/>
      <c r="K300" s="22"/>
    </row>
    <row r="301" spans="3:11" x14ac:dyDescent="0.25">
      <c r="C301" s="21"/>
      <c r="F301" s="21"/>
      <c r="J301" s="21"/>
      <c r="K301" s="22"/>
    </row>
    <row r="302" spans="3:11" x14ac:dyDescent="0.25">
      <c r="C302" s="21"/>
      <c r="F302" s="21"/>
      <c r="J302" s="21"/>
      <c r="K302" s="22"/>
    </row>
    <row r="303" spans="3:11" x14ac:dyDescent="0.25">
      <c r="C303" s="21"/>
      <c r="F303" s="21"/>
      <c r="J303" s="21"/>
      <c r="K303" s="22"/>
    </row>
    <row r="304" spans="3:11" x14ac:dyDescent="0.25">
      <c r="C304" s="21"/>
      <c r="F304" s="21"/>
      <c r="J304" s="21"/>
      <c r="K304" s="22"/>
    </row>
    <row r="305" spans="3:11" x14ac:dyDescent="0.25">
      <c r="C305" s="21"/>
      <c r="F305" s="21"/>
      <c r="J305" s="21"/>
      <c r="K305" s="22"/>
    </row>
    <row r="306" spans="3:11" x14ac:dyDescent="0.25">
      <c r="C306" s="21"/>
      <c r="F306" s="21"/>
      <c r="J306" s="21"/>
      <c r="K306" s="22"/>
    </row>
    <row r="307" spans="3:11" x14ac:dyDescent="0.25">
      <c r="C307" s="21"/>
      <c r="F307" s="21"/>
      <c r="J307" s="21"/>
      <c r="K307" s="22"/>
    </row>
    <row r="308" spans="3:11" x14ac:dyDescent="0.25">
      <c r="C308" s="21"/>
      <c r="F308" s="21"/>
      <c r="J308" s="21"/>
      <c r="K308" s="22"/>
    </row>
    <row r="309" spans="3:11" x14ac:dyDescent="0.25">
      <c r="C309" s="21"/>
      <c r="F309" s="21"/>
      <c r="J309" s="21"/>
      <c r="K309" s="22"/>
    </row>
    <row r="310" spans="3:11" x14ac:dyDescent="0.25">
      <c r="C310" s="21"/>
      <c r="F310" s="21"/>
      <c r="J310" s="21"/>
      <c r="K310" s="22"/>
    </row>
    <row r="311" spans="3:11" x14ac:dyDescent="0.25">
      <c r="C311" s="21"/>
      <c r="F311" s="21"/>
      <c r="J311" s="21"/>
      <c r="K311" s="22"/>
    </row>
    <row r="312" spans="3:11" x14ac:dyDescent="0.25">
      <c r="C312" s="21"/>
      <c r="F312" s="21"/>
      <c r="J312" s="21"/>
      <c r="K312" s="22"/>
    </row>
    <row r="313" spans="3:11" x14ac:dyDescent="0.25">
      <c r="C313" s="21"/>
      <c r="F313" s="21"/>
      <c r="J313" s="21"/>
      <c r="K313" s="22"/>
    </row>
    <row r="314" spans="3:11" x14ac:dyDescent="0.25">
      <c r="C314" s="21"/>
      <c r="F314" s="21"/>
      <c r="J314" s="21"/>
      <c r="K314" s="22"/>
    </row>
    <row r="315" spans="3:11" x14ac:dyDescent="0.25">
      <c r="C315" s="21"/>
      <c r="F315" s="21"/>
      <c r="J315" s="21"/>
      <c r="K315" s="22"/>
    </row>
    <row r="316" spans="3:11" x14ac:dyDescent="0.25">
      <c r="C316" s="21"/>
      <c r="F316" s="21"/>
      <c r="J316" s="21"/>
      <c r="K316" s="22"/>
    </row>
    <row r="317" spans="3:11" x14ac:dyDescent="0.25">
      <c r="C317" s="21"/>
      <c r="F317" s="21"/>
      <c r="J317" s="21"/>
      <c r="K317" s="22"/>
    </row>
    <row r="318" spans="3:11" x14ac:dyDescent="0.25">
      <c r="C318" s="21"/>
      <c r="F318" s="21"/>
      <c r="J318" s="21"/>
      <c r="K318" s="22"/>
    </row>
    <row r="319" spans="3:11" x14ac:dyDescent="0.25">
      <c r="C319" s="21"/>
      <c r="F319" s="21"/>
      <c r="J319" s="21"/>
      <c r="K319" s="22"/>
    </row>
    <row r="320" spans="3:11" x14ac:dyDescent="0.25">
      <c r="C320" s="21"/>
      <c r="F320" s="21"/>
      <c r="J320" s="21"/>
      <c r="K320" s="22"/>
    </row>
    <row r="321" spans="3:11" x14ac:dyDescent="0.25">
      <c r="C321" s="21"/>
      <c r="F321" s="21"/>
      <c r="J321" s="21"/>
      <c r="K321" s="22"/>
    </row>
    <row r="322" spans="3:11" x14ac:dyDescent="0.25">
      <c r="C322" s="21"/>
      <c r="F322" s="21"/>
      <c r="J322" s="21"/>
      <c r="K322" s="22"/>
    </row>
    <row r="323" spans="3:11" x14ac:dyDescent="0.25">
      <c r="C323" s="21"/>
      <c r="F323" s="21"/>
      <c r="J323" s="21"/>
      <c r="K323" s="22"/>
    </row>
    <row r="324" spans="3:11" x14ac:dyDescent="0.25">
      <c r="C324" s="21"/>
      <c r="F324" s="21"/>
      <c r="J324" s="21"/>
      <c r="K324" s="22"/>
    </row>
    <row r="325" spans="3:11" x14ac:dyDescent="0.25">
      <c r="C325" s="21"/>
      <c r="F325" s="21"/>
      <c r="J325" s="21"/>
      <c r="K325" s="22"/>
    </row>
    <row r="326" spans="3:11" x14ac:dyDescent="0.25">
      <c r="C326" s="21"/>
      <c r="F326" s="21"/>
      <c r="J326" s="21"/>
      <c r="K326" s="22"/>
    </row>
    <row r="327" spans="3:11" x14ac:dyDescent="0.25">
      <c r="C327" s="21"/>
      <c r="F327" s="21"/>
      <c r="J327" s="21"/>
      <c r="K327" s="22"/>
    </row>
    <row r="328" spans="3:11" x14ac:dyDescent="0.25">
      <c r="C328" s="21"/>
      <c r="F328" s="21"/>
      <c r="J328" s="21"/>
      <c r="K328" s="22"/>
    </row>
    <row r="329" spans="3:11" x14ac:dyDescent="0.25">
      <c r="C329" s="21"/>
      <c r="F329" s="21"/>
      <c r="J329" s="21"/>
      <c r="K329" s="22"/>
    </row>
    <row r="330" spans="3:11" x14ac:dyDescent="0.25">
      <c r="C330" s="21"/>
      <c r="F330" s="21"/>
      <c r="J330" s="21"/>
      <c r="K330" s="22"/>
    </row>
    <row r="331" spans="3:11" x14ac:dyDescent="0.25">
      <c r="C331" s="21"/>
      <c r="F331" s="21"/>
      <c r="J331" s="21"/>
      <c r="K331" s="22"/>
    </row>
    <row r="332" spans="3:11" x14ac:dyDescent="0.25">
      <c r="C332" s="21"/>
      <c r="F332" s="21"/>
      <c r="J332" s="21"/>
      <c r="K332" s="22"/>
    </row>
    <row r="333" spans="3:11" x14ac:dyDescent="0.25">
      <c r="C333" s="21"/>
      <c r="F333" s="21"/>
      <c r="J333" s="21"/>
      <c r="K333" s="22"/>
    </row>
    <row r="334" spans="3:11" x14ac:dyDescent="0.25">
      <c r="C334" s="21"/>
      <c r="F334" s="21"/>
      <c r="J334" s="21"/>
      <c r="K334" s="22"/>
    </row>
    <row r="335" spans="3:11" x14ac:dyDescent="0.25">
      <c r="C335" s="21"/>
      <c r="F335" s="21"/>
      <c r="J335" s="21"/>
      <c r="K335" s="22"/>
    </row>
    <row r="336" spans="3:11" x14ac:dyDescent="0.25">
      <c r="C336" s="21"/>
      <c r="F336" s="21"/>
      <c r="J336" s="21"/>
      <c r="K336" s="22"/>
    </row>
    <row r="337" spans="3:11" x14ac:dyDescent="0.25">
      <c r="C337" s="21"/>
      <c r="F337" s="21"/>
      <c r="J337" s="21"/>
      <c r="K337" s="22"/>
    </row>
    <row r="338" spans="3:11" x14ac:dyDescent="0.25">
      <c r="C338" s="21"/>
      <c r="F338" s="21"/>
      <c r="J338" s="21"/>
      <c r="K338" s="22"/>
    </row>
    <row r="339" spans="3:11" x14ac:dyDescent="0.25">
      <c r="C339" s="21"/>
      <c r="F339" s="21"/>
      <c r="J339" s="21"/>
      <c r="K339" s="22"/>
    </row>
    <row r="340" spans="3:11" x14ac:dyDescent="0.25">
      <c r="C340" s="21"/>
      <c r="F340" s="21"/>
      <c r="J340" s="21"/>
      <c r="K340" s="22"/>
    </row>
    <row r="341" spans="3:11" x14ac:dyDescent="0.25">
      <c r="C341" s="21"/>
      <c r="F341" s="21"/>
      <c r="J341" s="21"/>
      <c r="K341" s="22"/>
    </row>
    <row r="342" spans="3:11" x14ac:dyDescent="0.25">
      <c r="C342" s="21"/>
      <c r="F342" s="21"/>
      <c r="J342" s="21"/>
      <c r="K342" s="22"/>
    </row>
    <row r="343" spans="3:11" x14ac:dyDescent="0.25">
      <c r="C343" s="21"/>
      <c r="F343" s="21"/>
      <c r="J343" s="21"/>
      <c r="K343" s="22"/>
    </row>
    <row r="344" spans="3:11" x14ac:dyDescent="0.25">
      <c r="C344" s="21"/>
      <c r="F344" s="21"/>
      <c r="J344" s="21"/>
      <c r="K344" s="22"/>
    </row>
    <row r="345" spans="3:11" x14ac:dyDescent="0.25">
      <c r="C345" s="21"/>
      <c r="F345" s="21"/>
      <c r="J345" s="21"/>
      <c r="K345" s="22"/>
    </row>
    <row r="346" spans="3:11" x14ac:dyDescent="0.25">
      <c r="C346" s="21"/>
      <c r="F346" s="21"/>
      <c r="J346" s="21"/>
      <c r="K346" s="22"/>
    </row>
    <row r="347" spans="3:11" x14ac:dyDescent="0.25">
      <c r="C347" s="21"/>
      <c r="F347" s="21"/>
      <c r="J347" s="21"/>
      <c r="K347" s="22"/>
    </row>
    <row r="348" spans="3:11" x14ac:dyDescent="0.25">
      <c r="C348" s="21"/>
      <c r="F348" s="21"/>
      <c r="J348" s="21"/>
      <c r="K348" s="22"/>
    </row>
    <row r="349" spans="3:11" x14ac:dyDescent="0.25">
      <c r="C349" s="21"/>
      <c r="F349" s="21"/>
      <c r="J349" s="21"/>
      <c r="K349" s="22"/>
    </row>
    <row r="350" spans="3:11" x14ac:dyDescent="0.25">
      <c r="C350" s="21"/>
      <c r="F350" s="21"/>
      <c r="J350" s="21"/>
      <c r="K350" s="22"/>
    </row>
    <row r="351" spans="3:11" x14ac:dyDescent="0.25">
      <c r="C351" s="21"/>
      <c r="F351" s="21"/>
      <c r="J351" s="21"/>
      <c r="K351" s="22"/>
    </row>
    <row r="352" spans="3:11" x14ac:dyDescent="0.25">
      <c r="C352" s="21"/>
      <c r="F352" s="21"/>
      <c r="J352" s="21"/>
      <c r="K352" s="22"/>
    </row>
    <row r="353" spans="3:11" x14ac:dyDescent="0.25">
      <c r="C353" s="21"/>
      <c r="F353" s="21"/>
      <c r="J353" s="21"/>
      <c r="K353" s="22"/>
    </row>
    <row r="354" spans="3:11" x14ac:dyDescent="0.25">
      <c r="C354" s="21"/>
      <c r="F354" s="21"/>
      <c r="J354" s="21"/>
      <c r="K354" s="22"/>
    </row>
    <row r="355" spans="3:11" x14ac:dyDescent="0.25">
      <c r="C355" s="21"/>
      <c r="F355" s="21"/>
      <c r="J355" s="21"/>
      <c r="K355" s="22"/>
    </row>
    <row r="356" spans="3:11" x14ac:dyDescent="0.25">
      <c r="C356" s="21"/>
      <c r="F356" s="21"/>
      <c r="J356" s="21"/>
      <c r="K356" s="22"/>
    </row>
    <row r="357" spans="3:11" x14ac:dyDescent="0.25">
      <c r="C357" s="21"/>
      <c r="F357" s="21"/>
      <c r="J357" s="21"/>
      <c r="K357" s="22"/>
    </row>
    <row r="358" spans="3:11" x14ac:dyDescent="0.25">
      <c r="C358" s="21"/>
      <c r="F358" s="21"/>
      <c r="J358" s="21"/>
      <c r="K358" s="22"/>
    </row>
    <row r="359" spans="3:11" x14ac:dyDescent="0.25">
      <c r="C359" s="21"/>
      <c r="F359" s="21"/>
      <c r="J359" s="21"/>
      <c r="K359" s="22"/>
    </row>
    <row r="360" spans="3:11" x14ac:dyDescent="0.25">
      <c r="C360" s="21"/>
      <c r="F360" s="21"/>
      <c r="J360" s="21"/>
      <c r="K360" s="22"/>
    </row>
    <row r="361" spans="3:11" x14ac:dyDescent="0.25">
      <c r="C361" s="21"/>
      <c r="F361" s="21"/>
      <c r="J361" s="21"/>
      <c r="K361" s="22"/>
    </row>
    <row r="362" spans="3:11" x14ac:dyDescent="0.25">
      <c r="C362" s="21"/>
      <c r="F362" s="21"/>
      <c r="J362" s="21"/>
      <c r="K362" s="22"/>
    </row>
    <row r="363" spans="3:11" x14ac:dyDescent="0.25">
      <c r="C363" s="21"/>
      <c r="F363" s="21"/>
      <c r="J363" s="21"/>
      <c r="K363" s="22"/>
    </row>
    <row r="364" spans="3:11" x14ac:dyDescent="0.25">
      <c r="C364" s="21"/>
      <c r="F364" s="21"/>
      <c r="J364" s="21"/>
      <c r="K364" s="22"/>
    </row>
    <row r="365" spans="3:11" x14ac:dyDescent="0.25">
      <c r="C365" s="21"/>
      <c r="F365" s="21"/>
      <c r="J365" s="21"/>
      <c r="K365" s="22"/>
    </row>
    <row r="366" spans="3:11" x14ac:dyDescent="0.25">
      <c r="C366" s="21"/>
      <c r="F366" s="21"/>
      <c r="J366" s="21"/>
      <c r="K366" s="22"/>
    </row>
    <row r="367" spans="3:11" x14ac:dyDescent="0.25">
      <c r="C367" s="21"/>
      <c r="F367" s="21"/>
      <c r="J367" s="21"/>
      <c r="K367" s="22"/>
    </row>
    <row r="368" spans="3:11" x14ac:dyDescent="0.25">
      <c r="C368" s="21"/>
      <c r="F368" s="21"/>
      <c r="J368" s="21"/>
      <c r="K368" s="22"/>
    </row>
    <row r="369" spans="3:11" x14ac:dyDescent="0.25">
      <c r="C369" s="21"/>
      <c r="F369" s="21"/>
      <c r="J369" s="21"/>
      <c r="K369" s="22"/>
    </row>
    <row r="370" spans="3:11" x14ac:dyDescent="0.25">
      <c r="C370" s="21"/>
      <c r="F370" s="21"/>
      <c r="J370" s="21"/>
      <c r="K370" s="22"/>
    </row>
    <row r="371" spans="3:11" x14ac:dyDescent="0.25">
      <c r="C371" s="21"/>
      <c r="F371" s="21"/>
      <c r="J371" s="21"/>
      <c r="K371" s="22"/>
    </row>
    <row r="372" spans="3:11" x14ac:dyDescent="0.25">
      <c r="C372" s="21"/>
      <c r="F372" s="21"/>
      <c r="J372" s="21"/>
      <c r="K372" s="22"/>
    </row>
    <row r="373" spans="3:11" x14ac:dyDescent="0.25">
      <c r="C373" s="21"/>
      <c r="F373" s="21"/>
      <c r="J373" s="21"/>
      <c r="K373" s="22"/>
    </row>
    <row r="374" spans="3:11" x14ac:dyDescent="0.25">
      <c r="C374" s="21"/>
      <c r="F374" s="21"/>
      <c r="J374" s="21"/>
      <c r="K374" s="22"/>
    </row>
    <row r="375" spans="3:11" x14ac:dyDescent="0.25">
      <c r="C375" s="21"/>
      <c r="F375" s="21"/>
      <c r="J375" s="21"/>
      <c r="K375" s="22"/>
    </row>
    <row r="376" spans="3:11" x14ac:dyDescent="0.25">
      <c r="C376" s="21"/>
      <c r="F376" s="21"/>
      <c r="J376" s="21"/>
      <c r="K376" s="22"/>
    </row>
    <row r="377" spans="3:11" x14ac:dyDescent="0.25">
      <c r="C377" s="21"/>
      <c r="F377" s="21"/>
      <c r="J377" s="21"/>
      <c r="K377" s="22"/>
    </row>
    <row r="378" spans="3:11" x14ac:dyDescent="0.25">
      <c r="C378" s="21"/>
      <c r="F378" s="21"/>
      <c r="J378" s="21"/>
      <c r="K378" s="22"/>
    </row>
    <row r="379" spans="3:11" x14ac:dyDescent="0.25">
      <c r="C379" s="21"/>
      <c r="F379" s="21"/>
      <c r="J379" s="21"/>
      <c r="K379" s="22"/>
    </row>
    <row r="380" spans="3:11" x14ac:dyDescent="0.25">
      <c r="C380" s="21"/>
      <c r="F380" s="21"/>
      <c r="J380" s="21"/>
      <c r="K380" s="22"/>
    </row>
    <row r="381" spans="3:11" x14ac:dyDescent="0.25">
      <c r="C381" s="21"/>
      <c r="F381" s="21"/>
      <c r="J381" s="21"/>
      <c r="K381" s="22"/>
    </row>
    <row r="382" spans="3:11" x14ac:dyDescent="0.25">
      <c r="C382" s="21"/>
      <c r="F382" s="21"/>
      <c r="J382" s="21"/>
      <c r="K382" s="22"/>
    </row>
    <row r="383" spans="3:11" x14ac:dyDescent="0.25">
      <c r="C383" s="21"/>
      <c r="F383" s="21"/>
      <c r="J383" s="21"/>
      <c r="K383" s="22"/>
    </row>
    <row r="384" spans="3:11" x14ac:dyDescent="0.25">
      <c r="C384" s="21"/>
      <c r="F384" s="21"/>
      <c r="J384" s="21"/>
      <c r="K384" s="22"/>
    </row>
    <row r="385" spans="3:11" x14ac:dyDescent="0.25">
      <c r="C385" s="21"/>
      <c r="F385" s="21"/>
      <c r="J385" s="21"/>
      <c r="K385" s="22"/>
    </row>
    <row r="386" spans="3:11" x14ac:dyDescent="0.25">
      <c r="C386" s="21"/>
      <c r="F386" s="21"/>
      <c r="J386" s="21"/>
      <c r="K386" s="22"/>
    </row>
    <row r="387" spans="3:11" x14ac:dyDescent="0.25">
      <c r="C387" s="21"/>
      <c r="F387" s="21"/>
      <c r="J387" s="21"/>
      <c r="K387" s="22"/>
    </row>
    <row r="388" spans="3:11" x14ac:dyDescent="0.25">
      <c r="C388" s="21"/>
      <c r="F388" s="21"/>
      <c r="J388" s="21"/>
      <c r="K388" s="22"/>
    </row>
    <row r="389" spans="3:11" x14ac:dyDescent="0.25">
      <c r="C389" s="21"/>
      <c r="F389" s="21"/>
      <c r="J389" s="21"/>
      <c r="K389" s="22"/>
    </row>
    <row r="390" spans="3:11" x14ac:dyDescent="0.25">
      <c r="C390" s="21"/>
      <c r="F390" s="21"/>
      <c r="J390" s="21"/>
      <c r="K390" s="22"/>
    </row>
    <row r="391" spans="3:11" x14ac:dyDescent="0.25">
      <c r="C391" s="21"/>
      <c r="F391" s="21"/>
      <c r="J391" s="21"/>
      <c r="K391" s="22"/>
    </row>
    <row r="392" spans="3:11" x14ac:dyDescent="0.25">
      <c r="C392" s="21"/>
      <c r="F392" s="21"/>
      <c r="J392" s="21"/>
      <c r="K392" s="22"/>
    </row>
    <row r="393" spans="3:11" x14ac:dyDescent="0.25">
      <c r="C393" s="21"/>
      <c r="F393" s="21"/>
      <c r="J393" s="21"/>
      <c r="K393" s="22"/>
    </row>
    <row r="394" spans="3:11" x14ac:dyDescent="0.25">
      <c r="C394" s="21"/>
      <c r="F394" s="21"/>
      <c r="J394" s="21"/>
      <c r="K394" s="22"/>
    </row>
    <row r="395" spans="3:11" x14ac:dyDescent="0.25">
      <c r="C395" s="21"/>
      <c r="F395" s="21"/>
      <c r="J395" s="21"/>
      <c r="K395" s="22"/>
    </row>
    <row r="396" spans="3:11" x14ac:dyDescent="0.25">
      <c r="C396" s="21"/>
      <c r="F396" s="21"/>
      <c r="J396" s="21"/>
      <c r="K396" s="22"/>
    </row>
    <row r="397" spans="3:11" x14ac:dyDescent="0.25">
      <c r="C397" s="21"/>
      <c r="F397" s="21"/>
      <c r="J397" s="21"/>
      <c r="K397" s="22"/>
    </row>
    <row r="398" spans="3:11" x14ac:dyDescent="0.25">
      <c r="C398" s="21"/>
      <c r="F398" s="21"/>
      <c r="J398" s="21"/>
      <c r="K398" s="22"/>
    </row>
    <row r="399" spans="3:11" x14ac:dyDescent="0.25">
      <c r="C399" s="21"/>
      <c r="F399" s="21"/>
      <c r="J399" s="21"/>
      <c r="K399" s="22"/>
    </row>
    <row r="400" spans="3:11" x14ac:dyDescent="0.25">
      <c r="C400" s="21"/>
      <c r="F400" s="21"/>
      <c r="J400" s="21"/>
      <c r="K400" s="22"/>
    </row>
    <row r="401" spans="3:11" x14ac:dyDescent="0.25">
      <c r="C401" s="21"/>
      <c r="F401" s="21"/>
      <c r="J401" s="21"/>
      <c r="K401" s="22"/>
    </row>
    <row r="402" spans="3:11" x14ac:dyDescent="0.25">
      <c r="C402" s="21"/>
      <c r="F402" s="21"/>
      <c r="J402" s="21"/>
      <c r="K402" s="22"/>
    </row>
    <row r="403" spans="3:11" x14ac:dyDescent="0.25">
      <c r="C403" s="21"/>
      <c r="F403" s="21"/>
      <c r="J403" s="21"/>
      <c r="K403" s="22"/>
    </row>
    <row r="404" spans="3:11" x14ac:dyDescent="0.25">
      <c r="C404" s="21"/>
      <c r="F404" s="21"/>
      <c r="J404" s="21"/>
      <c r="K404" s="22"/>
    </row>
    <row r="405" spans="3:11" x14ac:dyDescent="0.25">
      <c r="C405" s="21"/>
      <c r="F405" s="21"/>
      <c r="J405" s="21"/>
      <c r="K405" s="22"/>
    </row>
    <row r="406" spans="3:11" x14ac:dyDescent="0.25">
      <c r="C406" s="21"/>
      <c r="F406" s="21"/>
      <c r="J406" s="21"/>
      <c r="K406" s="22"/>
    </row>
    <row r="407" spans="3:11" x14ac:dyDescent="0.25">
      <c r="C407" s="21"/>
      <c r="F407" s="21"/>
      <c r="J407" s="21"/>
      <c r="K407" s="22"/>
    </row>
    <row r="408" spans="3:11" x14ac:dyDescent="0.25">
      <c r="C408" s="21"/>
      <c r="F408" s="21"/>
      <c r="J408" s="21"/>
      <c r="K408" s="22"/>
    </row>
    <row r="409" spans="3:11" x14ac:dyDescent="0.25">
      <c r="C409" s="21"/>
      <c r="F409" s="21"/>
      <c r="J409" s="21"/>
      <c r="K409" s="22"/>
    </row>
    <row r="410" spans="3:11" x14ac:dyDescent="0.25">
      <c r="C410" s="21"/>
      <c r="F410" s="21"/>
      <c r="J410" s="21"/>
      <c r="K410" s="22"/>
    </row>
    <row r="411" spans="3:11" x14ac:dyDescent="0.25">
      <c r="C411" s="21"/>
      <c r="F411" s="21"/>
      <c r="J411" s="21"/>
      <c r="K411" s="22"/>
    </row>
    <row r="412" spans="3:11" x14ac:dyDescent="0.25">
      <c r="C412" s="21"/>
      <c r="F412" s="21"/>
      <c r="J412" s="21"/>
      <c r="K412" s="22"/>
    </row>
    <row r="413" spans="3:11" x14ac:dyDescent="0.25">
      <c r="C413" s="21"/>
      <c r="F413" s="21"/>
      <c r="J413" s="21"/>
      <c r="K413" s="22"/>
    </row>
    <row r="414" spans="3:11" x14ac:dyDescent="0.25">
      <c r="C414" s="21"/>
      <c r="F414" s="21"/>
      <c r="J414" s="21"/>
      <c r="K414" s="22"/>
    </row>
    <row r="415" spans="3:11" x14ac:dyDescent="0.25">
      <c r="C415" s="21"/>
      <c r="F415" s="21"/>
      <c r="J415" s="21"/>
      <c r="K415" s="22"/>
    </row>
    <row r="416" spans="3:11" x14ac:dyDescent="0.25">
      <c r="C416" s="21"/>
      <c r="F416" s="21"/>
      <c r="J416" s="21"/>
      <c r="K416" s="22"/>
    </row>
    <row r="417" spans="3:11" x14ac:dyDescent="0.25">
      <c r="C417" s="21"/>
      <c r="F417" s="21"/>
      <c r="J417" s="21"/>
      <c r="K417" s="22"/>
    </row>
    <row r="418" spans="3:11" x14ac:dyDescent="0.25">
      <c r="C418" s="21"/>
      <c r="F418" s="21"/>
      <c r="J418" s="21"/>
      <c r="K418" s="22"/>
    </row>
    <row r="419" spans="3:11" x14ac:dyDescent="0.25">
      <c r="C419" s="21"/>
      <c r="F419" s="21"/>
      <c r="J419" s="21"/>
      <c r="K419" s="22"/>
    </row>
    <row r="420" spans="3:11" x14ac:dyDescent="0.25">
      <c r="C420" s="21"/>
      <c r="F420" s="21"/>
      <c r="J420" s="21"/>
      <c r="K420" s="22"/>
    </row>
    <row r="421" spans="3:11" x14ac:dyDescent="0.25">
      <c r="C421" s="21"/>
      <c r="F421" s="21"/>
      <c r="J421" s="21"/>
      <c r="K421" s="22"/>
    </row>
    <row r="422" spans="3:11" x14ac:dyDescent="0.25">
      <c r="C422" s="21"/>
      <c r="F422" s="21"/>
      <c r="J422" s="21"/>
      <c r="K422" s="22"/>
    </row>
    <row r="423" spans="3:11" x14ac:dyDescent="0.25">
      <c r="C423" s="21"/>
      <c r="F423" s="21"/>
      <c r="J423" s="21"/>
      <c r="K423" s="22"/>
    </row>
    <row r="424" spans="3:11" x14ac:dyDescent="0.25">
      <c r="C424" s="21"/>
      <c r="F424" s="21"/>
      <c r="J424" s="21"/>
      <c r="K424" s="22"/>
    </row>
    <row r="425" spans="3:11" x14ac:dyDescent="0.25">
      <c r="C425" s="21"/>
      <c r="F425" s="21"/>
      <c r="J425" s="21"/>
      <c r="K425" s="22"/>
    </row>
    <row r="426" spans="3:11" x14ac:dyDescent="0.25">
      <c r="C426" s="21"/>
      <c r="F426" s="21"/>
      <c r="J426" s="21"/>
      <c r="K426" s="22"/>
    </row>
    <row r="427" spans="3:11" x14ac:dyDescent="0.25">
      <c r="C427" s="21"/>
      <c r="F427" s="21"/>
      <c r="J427" s="21"/>
      <c r="K427" s="22"/>
    </row>
    <row r="428" spans="3:11" x14ac:dyDescent="0.25">
      <c r="C428" s="21"/>
      <c r="F428" s="21"/>
      <c r="J428" s="21"/>
      <c r="K428" s="22"/>
    </row>
    <row r="429" spans="3:11" x14ac:dyDescent="0.25">
      <c r="C429" s="21"/>
      <c r="F429" s="21"/>
      <c r="J429" s="21"/>
      <c r="K429" s="22"/>
    </row>
    <row r="430" spans="3:11" x14ac:dyDescent="0.25">
      <c r="C430" s="21"/>
      <c r="F430" s="21"/>
      <c r="J430" s="21"/>
      <c r="K430" s="22"/>
    </row>
    <row r="431" spans="3:11" x14ac:dyDescent="0.25">
      <c r="C431" s="21"/>
      <c r="F431" s="21"/>
      <c r="J431" s="21"/>
      <c r="K431" s="22"/>
    </row>
    <row r="432" spans="3:11" x14ac:dyDescent="0.25">
      <c r="C432" s="21"/>
      <c r="F432" s="21"/>
      <c r="J432" s="21"/>
      <c r="K432" s="22"/>
    </row>
    <row r="433" spans="3:11" x14ac:dyDescent="0.25">
      <c r="C433" s="21"/>
      <c r="F433" s="21"/>
      <c r="J433" s="21"/>
      <c r="K433" s="22"/>
    </row>
    <row r="434" spans="3:11" x14ac:dyDescent="0.25">
      <c r="C434" s="21"/>
      <c r="F434" s="21"/>
      <c r="J434" s="21"/>
      <c r="K434" s="22"/>
    </row>
    <row r="435" spans="3:11" x14ac:dyDescent="0.25">
      <c r="C435" s="21"/>
      <c r="F435" s="21"/>
      <c r="J435" s="21"/>
      <c r="K435" s="22"/>
    </row>
    <row r="436" spans="3:11" x14ac:dyDescent="0.25">
      <c r="C436" s="21"/>
      <c r="F436" s="21"/>
      <c r="J436" s="21"/>
      <c r="K436" s="22"/>
    </row>
    <row r="437" spans="3:11" x14ac:dyDescent="0.25">
      <c r="C437" s="21"/>
      <c r="F437" s="21"/>
      <c r="J437" s="21"/>
      <c r="K437" s="22"/>
    </row>
    <row r="438" spans="3:11" x14ac:dyDescent="0.25">
      <c r="C438" s="21"/>
      <c r="F438" s="21"/>
      <c r="J438" s="21"/>
      <c r="K438" s="22"/>
    </row>
    <row r="439" spans="3:11" x14ac:dyDescent="0.25">
      <c r="C439" s="21"/>
      <c r="F439" s="21"/>
      <c r="J439" s="21"/>
      <c r="K439" s="22"/>
    </row>
    <row r="440" spans="3:11" x14ac:dyDescent="0.25">
      <c r="C440" s="21"/>
      <c r="F440" s="21"/>
      <c r="J440" s="21"/>
      <c r="K440" s="22"/>
    </row>
    <row r="441" spans="3:11" x14ac:dyDescent="0.25">
      <c r="C441" s="21"/>
      <c r="F441" s="21"/>
      <c r="J441" s="21"/>
      <c r="K441" s="22"/>
    </row>
    <row r="442" spans="3:11" x14ac:dyDescent="0.25">
      <c r="C442" s="21"/>
      <c r="F442" s="21"/>
      <c r="J442" s="21"/>
      <c r="K442" s="22"/>
    </row>
    <row r="443" spans="3:11" x14ac:dyDescent="0.25">
      <c r="C443" s="21"/>
      <c r="F443" s="21"/>
      <c r="J443" s="21"/>
      <c r="K443" s="22"/>
    </row>
    <row r="444" spans="3:11" x14ac:dyDescent="0.25">
      <c r="C444" s="21"/>
      <c r="F444" s="21"/>
      <c r="J444" s="21"/>
      <c r="K444" s="22"/>
    </row>
    <row r="445" spans="3:11" x14ac:dyDescent="0.25">
      <c r="C445" s="21"/>
      <c r="F445" s="21"/>
      <c r="J445" s="21"/>
      <c r="K445" s="22"/>
    </row>
    <row r="446" spans="3:11" x14ac:dyDescent="0.25">
      <c r="C446" s="21"/>
      <c r="F446" s="21"/>
      <c r="J446" s="21"/>
      <c r="K446" s="22"/>
    </row>
    <row r="447" spans="3:11" x14ac:dyDescent="0.25">
      <c r="C447" s="21"/>
      <c r="F447" s="21"/>
      <c r="J447" s="21"/>
      <c r="K447" s="22"/>
    </row>
    <row r="448" spans="3:11" x14ac:dyDescent="0.25">
      <c r="C448" s="21"/>
      <c r="F448" s="21"/>
      <c r="J448" s="21"/>
      <c r="K448" s="22"/>
    </row>
    <row r="449" spans="3:11" x14ac:dyDescent="0.25">
      <c r="C449" s="21"/>
      <c r="F449" s="21"/>
      <c r="J449" s="21"/>
      <c r="K449" s="22"/>
    </row>
    <row r="450" spans="3:11" x14ac:dyDescent="0.25">
      <c r="C450" s="21"/>
      <c r="F450" s="21"/>
      <c r="J450" s="21"/>
      <c r="K450" s="22"/>
    </row>
    <row r="451" spans="3:11" x14ac:dyDescent="0.25">
      <c r="C451" s="21"/>
      <c r="F451" s="21"/>
      <c r="J451" s="21"/>
      <c r="K451" s="22"/>
    </row>
    <row r="452" spans="3:11" x14ac:dyDescent="0.25">
      <c r="C452" s="21"/>
      <c r="F452" s="21"/>
      <c r="J452" s="21"/>
      <c r="K452" s="22"/>
    </row>
    <row r="453" spans="3:11" x14ac:dyDescent="0.25">
      <c r="C453" s="21"/>
      <c r="F453" s="21"/>
      <c r="J453" s="21"/>
      <c r="K453" s="22"/>
    </row>
    <row r="454" spans="3:11" x14ac:dyDescent="0.25">
      <c r="C454" s="21"/>
      <c r="F454" s="21"/>
      <c r="J454" s="21"/>
      <c r="K454" s="22"/>
    </row>
    <row r="455" spans="3:11" x14ac:dyDescent="0.25">
      <c r="C455" s="21"/>
      <c r="F455" s="21"/>
      <c r="J455" s="21"/>
      <c r="K455" s="22"/>
    </row>
    <row r="456" spans="3:11" x14ac:dyDescent="0.25">
      <c r="C456" s="21"/>
      <c r="F456" s="21"/>
      <c r="J456" s="21"/>
      <c r="K456" s="22"/>
    </row>
    <row r="457" spans="3:11" x14ac:dyDescent="0.25">
      <c r="C457" s="21"/>
      <c r="F457" s="21"/>
      <c r="J457" s="21"/>
      <c r="K457" s="22"/>
    </row>
    <row r="458" spans="3:11" x14ac:dyDescent="0.25">
      <c r="C458" s="21"/>
      <c r="F458" s="21"/>
      <c r="J458" s="21"/>
      <c r="K458" s="22"/>
    </row>
    <row r="459" spans="3:11" x14ac:dyDescent="0.25">
      <c r="C459" s="21"/>
      <c r="F459" s="21"/>
      <c r="J459" s="21"/>
      <c r="K459" s="22"/>
    </row>
    <row r="460" spans="3:11" x14ac:dyDescent="0.25">
      <c r="C460" s="21"/>
      <c r="F460" s="21"/>
      <c r="J460" s="21"/>
      <c r="K460" s="22"/>
    </row>
    <row r="461" spans="3:11" x14ac:dyDescent="0.25">
      <c r="C461" s="21"/>
      <c r="F461" s="21"/>
      <c r="J461" s="21"/>
      <c r="K461" s="22"/>
    </row>
    <row r="462" spans="3:11" x14ac:dyDescent="0.25">
      <c r="C462" s="21"/>
      <c r="F462" s="21"/>
      <c r="J462" s="21"/>
      <c r="K462" s="22"/>
    </row>
    <row r="463" spans="3:11" x14ac:dyDescent="0.25">
      <c r="C463" s="21"/>
      <c r="F463" s="21"/>
      <c r="J463" s="21"/>
      <c r="K463" s="22"/>
    </row>
    <row r="464" spans="3:11" x14ac:dyDescent="0.25">
      <c r="C464" s="21"/>
      <c r="F464" s="21"/>
      <c r="J464" s="21"/>
      <c r="K464" s="22"/>
    </row>
    <row r="465" spans="3:11" x14ac:dyDescent="0.25">
      <c r="C465" s="21"/>
      <c r="F465" s="21"/>
      <c r="J465" s="21"/>
      <c r="K465" s="22"/>
    </row>
    <row r="466" spans="3:11" x14ac:dyDescent="0.25">
      <c r="C466" s="21"/>
      <c r="F466" s="21"/>
      <c r="J466" s="21"/>
      <c r="K466" s="22"/>
    </row>
    <row r="467" spans="3:11" x14ac:dyDescent="0.25">
      <c r="C467" s="21"/>
      <c r="F467" s="21"/>
      <c r="J467" s="21"/>
      <c r="K467" s="22"/>
    </row>
    <row r="468" spans="3:11" x14ac:dyDescent="0.25">
      <c r="C468" s="21"/>
      <c r="F468" s="21"/>
      <c r="J468" s="21"/>
      <c r="K468" s="22"/>
    </row>
    <row r="469" spans="3:11" x14ac:dyDescent="0.25">
      <c r="C469" s="21"/>
      <c r="F469" s="21"/>
      <c r="J469" s="21"/>
      <c r="K469" s="22"/>
    </row>
    <row r="470" spans="3:11" x14ac:dyDescent="0.25">
      <c r="C470" s="21"/>
      <c r="F470" s="21"/>
      <c r="J470" s="21"/>
      <c r="K470" s="22"/>
    </row>
    <row r="471" spans="3:11" x14ac:dyDescent="0.25">
      <c r="C471" s="21"/>
      <c r="F471" s="21"/>
      <c r="J471" s="21"/>
      <c r="K471" s="22"/>
    </row>
    <row r="472" spans="3:11" x14ac:dyDescent="0.25">
      <c r="C472" s="21"/>
      <c r="F472" s="21"/>
      <c r="J472" s="21"/>
      <c r="K472" s="22"/>
    </row>
    <row r="473" spans="3:11" x14ac:dyDescent="0.25">
      <c r="C473" s="21"/>
      <c r="F473" s="21"/>
      <c r="J473" s="21"/>
      <c r="K473" s="22"/>
    </row>
    <row r="474" spans="3:11" x14ac:dyDescent="0.25">
      <c r="C474" s="21"/>
      <c r="F474" s="21"/>
      <c r="J474" s="21"/>
      <c r="K474" s="22"/>
    </row>
    <row r="475" spans="3:11" x14ac:dyDescent="0.25">
      <c r="C475" s="21"/>
      <c r="F475" s="21"/>
      <c r="J475" s="21"/>
      <c r="K475" s="22"/>
    </row>
    <row r="476" spans="3:11" x14ac:dyDescent="0.25">
      <c r="C476" s="21"/>
      <c r="F476" s="21"/>
      <c r="J476" s="21"/>
      <c r="K476" s="22"/>
    </row>
    <row r="477" spans="3:11" x14ac:dyDescent="0.25">
      <c r="C477" s="21"/>
      <c r="F477" s="21"/>
      <c r="J477" s="21"/>
      <c r="K477" s="22"/>
    </row>
    <row r="478" spans="3:11" x14ac:dyDescent="0.25">
      <c r="C478" s="21"/>
      <c r="F478" s="21"/>
      <c r="J478" s="21"/>
      <c r="K478" s="22"/>
    </row>
    <row r="479" spans="3:11" x14ac:dyDescent="0.25">
      <c r="C479" s="21"/>
      <c r="F479" s="21"/>
      <c r="J479" s="21"/>
      <c r="K479" s="22"/>
    </row>
    <row r="480" spans="3:11" x14ac:dyDescent="0.25">
      <c r="C480" s="21"/>
      <c r="F480" s="21"/>
      <c r="J480" s="21"/>
      <c r="K480" s="22"/>
    </row>
    <row r="481" spans="3:11" x14ac:dyDescent="0.25">
      <c r="C481" s="21"/>
      <c r="F481" s="21"/>
      <c r="J481" s="21"/>
      <c r="K481" s="22"/>
    </row>
    <row r="482" spans="3:11" x14ac:dyDescent="0.25">
      <c r="C482" s="21"/>
      <c r="F482" s="21"/>
      <c r="J482" s="21"/>
      <c r="K482" s="22"/>
    </row>
    <row r="483" spans="3:11" x14ac:dyDescent="0.25">
      <c r="C483" s="21"/>
      <c r="F483" s="21"/>
      <c r="J483" s="21"/>
      <c r="K483" s="22"/>
    </row>
    <row r="484" spans="3:11" x14ac:dyDescent="0.25">
      <c r="C484" s="21"/>
      <c r="F484" s="21"/>
      <c r="J484" s="21"/>
      <c r="K484" s="22"/>
    </row>
    <row r="485" spans="3:11" x14ac:dyDescent="0.25">
      <c r="C485" s="21"/>
      <c r="F485" s="21"/>
      <c r="J485" s="21"/>
      <c r="K485" s="22"/>
    </row>
    <row r="486" spans="3:11" x14ac:dyDescent="0.25">
      <c r="C486" s="21"/>
      <c r="F486" s="21"/>
      <c r="J486" s="21"/>
      <c r="K486" s="22"/>
    </row>
    <row r="487" spans="3:11" x14ac:dyDescent="0.25">
      <c r="C487" s="21"/>
      <c r="F487" s="21"/>
      <c r="J487" s="21"/>
      <c r="K487" s="22"/>
    </row>
    <row r="488" spans="3:11" x14ac:dyDescent="0.25">
      <c r="C488" s="21"/>
      <c r="F488" s="21"/>
      <c r="J488" s="21"/>
      <c r="K488" s="22"/>
    </row>
    <row r="489" spans="3:11" x14ac:dyDescent="0.25">
      <c r="C489" s="21"/>
      <c r="F489" s="21"/>
      <c r="J489" s="21"/>
      <c r="K489" s="22"/>
    </row>
    <row r="490" spans="3:11" x14ac:dyDescent="0.25">
      <c r="C490" s="21"/>
      <c r="F490" s="21"/>
      <c r="J490" s="21"/>
      <c r="K490" s="22"/>
    </row>
    <row r="491" spans="3:11" x14ac:dyDescent="0.25">
      <c r="C491" s="21"/>
      <c r="F491" s="21"/>
      <c r="J491" s="21"/>
      <c r="K491" s="22"/>
    </row>
    <row r="492" spans="3:11" x14ac:dyDescent="0.25">
      <c r="C492" s="21"/>
      <c r="F492" s="21"/>
      <c r="J492" s="21"/>
      <c r="K492" s="22"/>
    </row>
    <row r="493" spans="3:11" x14ac:dyDescent="0.25">
      <c r="C493" s="21"/>
      <c r="F493" s="21"/>
      <c r="J493" s="21"/>
      <c r="K493" s="22"/>
    </row>
    <row r="494" spans="3:11" x14ac:dyDescent="0.25">
      <c r="C494" s="21"/>
      <c r="F494" s="21"/>
      <c r="J494" s="21"/>
      <c r="K494" s="22"/>
    </row>
    <row r="495" spans="3:11" x14ac:dyDescent="0.25">
      <c r="C495" s="21"/>
      <c r="F495" s="21"/>
      <c r="J495" s="21"/>
      <c r="K495" s="22"/>
    </row>
    <row r="496" spans="3:11" x14ac:dyDescent="0.25">
      <c r="C496" s="21"/>
      <c r="F496" s="21"/>
      <c r="J496" s="21"/>
      <c r="K496" s="22"/>
    </row>
    <row r="497" spans="3:11" x14ac:dyDescent="0.25">
      <c r="C497" s="21"/>
      <c r="F497" s="21"/>
      <c r="J497" s="21"/>
      <c r="K497" s="22"/>
    </row>
    <row r="498" spans="3:11" x14ac:dyDescent="0.25">
      <c r="C498" s="21"/>
      <c r="F498" s="21"/>
      <c r="J498" s="21"/>
      <c r="K498" s="22"/>
    </row>
    <row r="499" spans="3:11" x14ac:dyDescent="0.25">
      <c r="C499" s="21"/>
      <c r="F499" s="21"/>
      <c r="J499" s="21"/>
      <c r="K499" s="22"/>
    </row>
    <row r="500" spans="3:11" x14ac:dyDescent="0.25">
      <c r="C500" s="21"/>
      <c r="F500" s="21"/>
      <c r="J500" s="21"/>
      <c r="K500" s="22"/>
    </row>
    <row r="501" spans="3:11" x14ac:dyDescent="0.25">
      <c r="C501" s="21"/>
      <c r="F501" s="21"/>
      <c r="J501" s="21"/>
      <c r="K501" s="22"/>
    </row>
    <row r="502" spans="3:11" x14ac:dyDescent="0.25">
      <c r="C502" s="21"/>
      <c r="F502" s="21"/>
      <c r="J502" s="21"/>
      <c r="K502" s="22"/>
    </row>
    <row r="503" spans="3:11" x14ac:dyDescent="0.25">
      <c r="C503" s="21"/>
      <c r="F503" s="21"/>
      <c r="J503" s="21"/>
      <c r="K503" s="22"/>
    </row>
    <row r="504" spans="3:11" x14ac:dyDescent="0.25">
      <c r="C504" s="21"/>
      <c r="F504" s="21"/>
      <c r="J504" s="21"/>
      <c r="K504" s="22"/>
    </row>
    <row r="505" spans="3:11" x14ac:dyDescent="0.25">
      <c r="C505" s="21"/>
      <c r="F505" s="21"/>
      <c r="J505" s="21"/>
      <c r="K505" s="22"/>
    </row>
    <row r="506" spans="3:11" x14ac:dyDescent="0.25">
      <c r="C506" s="21"/>
      <c r="F506" s="21"/>
      <c r="J506" s="21"/>
      <c r="K506" s="22"/>
    </row>
    <row r="507" spans="3:11" x14ac:dyDescent="0.25">
      <c r="C507" s="21"/>
      <c r="F507" s="21"/>
      <c r="J507" s="21"/>
      <c r="K507" s="22"/>
    </row>
    <row r="508" spans="3:11" x14ac:dyDescent="0.25">
      <c r="C508" s="21"/>
      <c r="F508" s="21"/>
      <c r="J508" s="21"/>
      <c r="K508" s="22"/>
    </row>
    <row r="509" spans="3:11" x14ac:dyDescent="0.25">
      <c r="C509" s="21"/>
      <c r="F509" s="21"/>
      <c r="J509" s="21"/>
      <c r="K509" s="22"/>
    </row>
    <row r="510" spans="3:11" x14ac:dyDescent="0.25">
      <c r="C510" s="21"/>
      <c r="F510" s="21"/>
      <c r="J510" s="21"/>
      <c r="K510" s="22"/>
    </row>
    <row r="511" spans="3:11" x14ac:dyDescent="0.25">
      <c r="C511" s="21"/>
      <c r="F511" s="21"/>
      <c r="J511" s="21"/>
      <c r="K511" s="22"/>
    </row>
    <row r="512" spans="3:11" x14ac:dyDescent="0.25">
      <c r="C512" s="21"/>
      <c r="F512" s="21"/>
      <c r="J512" s="21"/>
      <c r="K512" s="22"/>
    </row>
    <row r="513" spans="3:11" x14ac:dyDescent="0.25">
      <c r="C513" s="21"/>
      <c r="F513" s="21"/>
      <c r="J513" s="21"/>
      <c r="K513" s="22"/>
    </row>
    <row r="514" spans="3:11" x14ac:dyDescent="0.25">
      <c r="C514" s="21"/>
      <c r="F514" s="21"/>
      <c r="J514" s="21"/>
      <c r="K514" s="22"/>
    </row>
    <row r="515" spans="3:11" x14ac:dyDescent="0.25">
      <c r="C515" s="21"/>
      <c r="F515" s="21"/>
      <c r="J515" s="21"/>
      <c r="K515" s="22"/>
    </row>
    <row r="516" spans="3:11" x14ac:dyDescent="0.25">
      <c r="C516" s="21"/>
      <c r="F516" s="21"/>
      <c r="J516" s="21"/>
      <c r="K516" s="22"/>
    </row>
    <row r="517" spans="3:11" x14ac:dyDescent="0.25">
      <c r="C517" s="21"/>
      <c r="F517" s="21"/>
      <c r="J517" s="21"/>
      <c r="K517" s="22"/>
    </row>
    <row r="518" spans="3:11" x14ac:dyDescent="0.25">
      <c r="C518" s="21"/>
      <c r="F518" s="21"/>
      <c r="J518" s="21"/>
      <c r="K518" s="22"/>
    </row>
    <row r="519" spans="3:11" x14ac:dyDescent="0.25">
      <c r="C519" s="21"/>
      <c r="F519" s="21"/>
      <c r="J519" s="21"/>
      <c r="K519" s="22"/>
    </row>
    <row r="520" spans="3:11" x14ac:dyDescent="0.25">
      <c r="C520" s="21"/>
      <c r="F520" s="21"/>
      <c r="J520" s="21"/>
      <c r="K520" s="22"/>
    </row>
    <row r="521" spans="3:11" x14ac:dyDescent="0.25">
      <c r="C521" s="21"/>
      <c r="F521" s="21"/>
      <c r="J521" s="21"/>
      <c r="K521" s="22"/>
    </row>
    <row r="522" spans="3:11" x14ac:dyDescent="0.25">
      <c r="C522" s="21"/>
      <c r="F522" s="21"/>
      <c r="J522" s="21"/>
      <c r="K522" s="22"/>
    </row>
    <row r="523" spans="3:11" x14ac:dyDescent="0.25">
      <c r="C523" s="21"/>
      <c r="F523" s="21"/>
      <c r="J523" s="21"/>
      <c r="K523" s="22"/>
    </row>
    <row r="524" spans="3:11" x14ac:dyDescent="0.25">
      <c r="C524" s="21"/>
      <c r="F524" s="21"/>
      <c r="J524" s="21"/>
      <c r="K524" s="22"/>
    </row>
    <row r="525" spans="3:11" x14ac:dyDescent="0.25">
      <c r="C525" s="21"/>
      <c r="F525" s="21"/>
      <c r="J525" s="21"/>
      <c r="K525" s="22"/>
    </row>
    <row r="526" spans="3:11" x14ac:dyDescent="0.25">
      <c r="C526" s="21"/>
      <c r="F526" s="21"/>
      <c r="J526" s="21"/>
      <c r="K526" s="22"/>
    </row>
    <row r="527" spans="3:11" x14ac:dyDescent="0.25">
      <c r="C527" s="21"/>
      <c r="F527" s="21"/>
      <c r="J527" s="21"/>
      <c r="K527" s="22"/>
    </row>
    <row r="528" spans="3:11" x14ac:dyDescent="0.25">
      <c r="C528" s="21"/>
      <c r="F528" s="21"/>
      <c r="J528" s="21"/>
      <c r="K528" s="22"/>
    </row>
    <row r="529" spans="3:11" x14ac:dyDescent="0.25">
      <c r="C529" s="21"/>
      <c r="F529" s="21"/>
      <c r="J529" s="21"/>
      <c r="K529" s="22"/>
    </row>
    <row r="530" spans="3:11" x14ac:dyDescent="0.25">
      <c r="C530" s="21"/>
      <c r="F530" s="21"/>
      <c r="J530" s="21"/>
      <c r="K530" s="22"/>
    </row>
    <row r="531" spans="3:11" x14ac:dyDescent="0.25">
      <c r="C531" s="21"/>
      <c r="F531" s="21"/>
      <c r="J531" s="21"/>
      <c r="K531" s="22"/>
    </row>
    <row r="532" spans="3:11" x14ac:dyDescent="0.25">
      <c r="C532" s="21"/>
      <c r="F532" s="21"/>
      <c r="J532" s="21"/>
      <c r="K532" s="22"/>
    </row>
    <row r="533" spans="3:11" x14ac:dyDescent="0.25">
      <c r="C533" s="21"/>
      <c r="F533" s="21"/>
      <c r="J533" s="21"/>
      <c r="K533" s="22"/>
    </row>
    <row r="534" spans="3:11" x14ac:dyDescent="0.25">
      <c r="C534" s="21"/>
      <c r="F534" s="21"/>
      <c r="J534" s="21"/>
      <c r="K534" s="22"/>
    </row>
    <row r="535" spans="3:11" x14ac:dyDescent="0.25">
      <c r="C535" s="21"/>
      <c r="F535" s="21"/>
      <c r="J535" s="21"/>
      <c r="K535" s="22"/>
    </row>
    <row r="536" spans="3:11" x14ac:dyDescent="0.25">
      <c r="C536" s="21"/>
      <c r="F536" s="21"/>
      <c r="J536" s="21"/>
      <c r="K536" s="22"/>
    </row>
    <row r="537" spans="3:11" x14ac:dyDescent="0.25">
      <c r="C537" s="21"/>
      <c r="F537" s="21"/>
      <c r="J537" s="21"/>
      <c r="K537" s="22"/>
    </row>
    <row r="538" spans="3:11" x14ac:dyDescent="0.25">
      <c r="C538" s="21"/>
      <c r="F538" s="21"/>
      <c r="J538" s="21"/>
      <c r="K538" s="22"/>
    </row>
    <row r="539" spans="3:11" x14ac:dyDescent="0.25">
      <c r="C539" s="21"/>
      <c r="F539" s="21"/>
      <c r="J539" s="21"/>
      <c r="K539" s="22"/>
    </row>
    <row r="540" spans="3:11" x14ac:dyDescent="0.25">
      <c r="C540" s="21"/>
      <c r="F540" s="21"/>
      <c r="J540" s="21"/>
      <c r="K540" s="22"/>
    </row>
    <row r="541" spans="3:11" x14ac:dyDescent="0.25">
      <c r="C541" s="21"/>
      <c r="F541" s="21"/>
      <c r="J541" s="21"/>
      <c r="K541" s="22"/>
    </row>
    <row r="542" spans="3:11" x14ac:dyDescent="0.25">
      <c r="C542" s="21"/>
      <c r="F542" s="21"/>
      <c r="J542" s="21"/>
      <c r="K542" s="22"/>
    </row>
    <row r="543" spans="3:11" x14ac:dyDescent="0.25">
      <c r="C543" s="21"/>
      <c r="F543" s="21"/>
      <c r="J543" s="21"/>
      <c r="K543" s="22"/>
    </row>
    <row r="544" spans="3:11" x14ac:dyDescent="0.25">
      <c r="C544" s="21"/>
      <c r="F544" s="21"/>
      <c r="J544" s="21"/>
      <c r="K544" s="22"/>
    </row>
    <row r="545" spans="3:11" x14ac:dyDescent="0.25">
      <c r="C545" s="21"/>
      <c r="F545" s="21"/>
      <c r="J545" s="21"/>
      <c r="K545" s="22"/>
    </row>
    <row r="546" spans="3:11" x14ac:dyDescent="0.25">
      <c r="C546" s="21"/>
      <c r="F546" s="21"/>
      <c r="J546" s="21"/>
      <c r="K546" s="22"/>
    </row>
    <row r="547" spans="3:11" x14ac:dyDescent="0.25">
      <c r="C547" s="21"/>
      <c r="F547" s="21"/>
      <c r="J547" s="21"/>
      <c r="K547" s="22"/>
    </row>
    <row r="548" spans="3:11" x14ac:dyDescent="0.25">
      <c r="C548" s="21"/>
      <c r="F548" s="21"/>
      <c r="J548" s="21"/>
      <c r="K548" s="22"/>
    </row>
    <row r="549" spans="3:11" x14ac:dyDescent="0.25">
      <c r="C549" s="21"/>
      <c r="F549" s="21"/>
      <c r="J549" s="21"/>
      <c r="K549" s="22"/>
    </row>
    <row r="550" spans="3:11" x14ac:dyDescent="0.25">
      <c r="C550" s="21"/>
      <c r="F550" s="21"/>
      <c r="J550" s="21"/>
      <c r="K550" s="22"/>
    </row>
    <row r="551" spans="3:11" x14ac:dyDescent="0.25">
      <c r="C551" s="21"/>
      <c r="F551" s="21"/>
      <c r="J551" s="21"/>
      <c r="K551" s="22"/>
    </row>
    <row r="552" spans="3:11" x14ac:dyDescent="0.25">
      <c r="C552" s="21"/>
      <c r="F552" s="21"/>
      <c r="J552" s="21"/>
      <c r="K552" s="22"/>
    </row>
    <row r="553" spans="3:11" x14ac:dyDescent="0.25">
      <c r="C553" s="21"/>
      <c r="F553" s="21"/>
      <c r="J553" s="21"/>
      <c r="K553" s="22"/>
    </row>
    <row r="554" spans="3:11" x14ac:dyDescent="0.25">
      <c r="C554" s="21"/>
      <c r="F554" s="21"/>
      <c r="J554" s="21"/>
      <c r="K554" s="22"/>
    </row>
    <row r="555" spans="3:11" x14ac:dyDescent="0.25">
      <c r="C555" s="21"/>
      <c r="F555" s="21"/>
      <c r="J555" s="21"/>
      <c r="K555" s="22"/>
    </row>
    <row r="556" spans="3:11" x14ac:dyDescent="0.25">
      <c r="C556" s="21"/>
      <c r="F556" s="21"/>
      <c r="J556" s="21"/>
      <c r="K556" s="22"/>
    </row>
    <row r="557" spans="3:11" x14ac:dyDescent="0.25">
      <c r="C557" s="21"/>
      <c r="F557" s="21"/>
      <c r="J557" s="21"/>
      <c r="K557" s="22"/>
    </row>
    <row r="558" spans="3:11" x14ac:dyDescent="0.25">
      <c r="C558" s="21"/>
      <c r="F558" s="21"/>
      <c r="J558" s="21"/>
      <c r="K558" s="22"/>
    </row>
    <row r="559" spans="3:11" x14ac:dyDescent="0.25">
      <c r="C559" s="21"/>
      <c r="F559" s="21"/>
      <c r="J559" s="21"/>
      <c r="K559" s="22"/>
    </row>
    <row r="560" spans="3:11" x14ac:dyDescent="0.25">
      <c r="C560" s="21"/>
      <c r="F560" s="21"/>
      <c r="J560" s="21"/>
      <c r="K560" s="22"/>
    </row>
    <row r="561" spans="3:11" x14ac:dyDescent="0.25">
      <c r="C561" s="21"/>
      <c r="F561" s="21"/>
      <c r="J561" s="21"/>
      <c r="K561" s="22"/>
    </row>
    <row r="562" spans="3:11" x14ac:dyDescent="0.25">
      <c r="C562" s="21"/>
      <c r="F562" s="21"/>
      <c r="J562" s="21"/>
      <c r="K562" s="22"/>
    </row>
    <row r="563" spans="3:11" x14ac:dyDescent="0.25">
      <c r="C563" s="21"/>
      <c r="F563" s="21"/>
      <c r="J563" s="21"/>
      <c r="K563" s="22"/>
    </row>
    <row r="564" spans="3:11" x14ac:dyDescent="0.25">
      <c r="C564" s="21"/>
      <c r="F564" s="21"/>
      <c r="J564" s="21"/>
      <c r="K564" s="22"/>
    </row>
    <row r="565" spans="3:11" x14ac:dyDescent="0.25">
      <c r="C565" s="21"/>
      <c r="F565" s="21"/>
      <c r="J565" s="21"/>
      <c r="K565" s="22"/>
    </row>
    <row r="566" spans="3:11" x14ac:dyDescent="0.25">
      <c r="C566" s="21"/>
      <c r="F566" s="21"/>
      <c r="J566" s="21"/>
      <c r="K566" s="22"/>
    </row>
    <row r="567" spans="3:11" x14ac:dyDescent="0.25">
      <c r="C567" s="21"/>
      <c r="F567" s="21"/>
      <c r="J567" s="21"/>
      <c r="K567" s="22"/>
    </row>
    <row r="568" spans="3:11" x14ac:dyDescent="0.25">
      <c r="C568" s="21"/>
      <c r="F568" s="21"/>
      <c r="J568" s="21"/>
      <c r="K568" s="22"/>
    </row>
    <row r="569" spans="3:11" x14ac:dyDescent="0.25">
      <c r="C569" s="21"/>
      <c r="F569" s="21"/>
      <c r="J569" s="21"/>
      <c r="K569" s="22"/>
    </row>
    <row r="570" spans="3:11" x14ac:dyDescent="0.25">
      <c r="C570" s="21"/>
      <c r="F570" s="21"/>
      <c r="J570" s="21"/>
      <c r="K570" s="22"/>
    </row>
    <row r="571" spans="3:11" x14ac:dyDescent="0.25">
      <c r="C571" s="21"/>
      <c r="F571" s="21"/>
      <c r="J571" s="21"/>
      <c r="K571" s="22"/>
    </row>
    <row r="572" spans="3:11" x14ac:dyDescent="0.25">
      <c r="C572" s="21"/>
      <c r="F572" s="21"/>
      <c r="J572" s="21"/>
      <c r="K572" s="22"/>
    </row>
    <row r="573" spans="3:11" x14ac:dyDescent="0.25">
      <c r="C573" s="21"/>
      <c r="F573" s="21"/>
      <c r="J573" s="21"/>
      <c r="K573" s="22"/>
    </row>
    <row r="574" spans="3:11" x14ac:dyDescent="0.25">
      <c r="C574" s="21"/>
      <c r="F574" s="21"/>
      <c r="J574" s="21"/>
      <c r="K574" s="22"/>
    </row>
    <row r="575" spans="3:11" x14ac:dyDescent="0.25">
      <c r="C575" s="21"/>
      <c r="F575" s="21"/>
      <c r="J575" s="21"/>
      <c r="K575" s="22"/>
    </row>
    <row r="576" spans="3:11" x14ac:dyDescent="0.25">
      <c r="C576" s="21"/>
      <c r="F576" s="21"/>
      <c r="J576" s="21"/>
      <c r="K576" s="22"/>
    </row>
    <row r="577" spans="3:11" x14ac:dyDescent="0.25">
      <c r="C577" s="21"/>
      <c r="F577" s="21"/>
      <c r="J577" s="21"/>
      <c r="K577" s="22"/>
    </row>
    <row r="578" spans="3:11" x14ac:dyDescent="0.25">
      <c r="C578" s="21"/>
      <c r="F578" s="21"/>
      <c r="J578" s="21"/>
      <c r="K578" s="22"/>
    </row>
    <row r="579" spans="3:11" x14ac:dyDescent="0.25">
      <c r="C579" s="21"/>
      <c r="F579" s="21"/>
      <c r="J579" s="21"/>
      <c r="K579" s="22"/>
    </row>
    <row r="580" spans="3:11" x14ac:dyDescent="0.25">
      <c r="C580" s="21"/>
      <c r="F580" s="21"/>
      <c r="J580" s="21"/>
      <c r="K580" s="22"/>
    </row>
    <row r="581" spans="3:11" x14ac:dyDescent="0.25">
      <c r="C581" s="21"/>
      <c r="F581" s="21"/>
      <c r="J581" s="21"/>
      <c r="K581" s="22"/>
    </row>
    <row r="582" spans="3:11" x14ac:dyDescent="0.25">
      <c r="C582" s="21"/>
      <c r="F582" s="21"/>
      <c r="J582" s="21"/>
      <c r="K582" s="22"/>
    </row>
    <row r="583" spans="3:11" x14ac:dyDescent="0.25">
      <c r="C583" s="21"/>
      <c r="F583" s="21"/>
      <c r="J583" s="21"/>
      <c r="K583" s="22"/>
    </row>
    <row r="584" spans="3:11" x14ac:dyDescent="0.25">
      <c r="C584" s="21"/>
      <c r="F584" s="21"/>
      <c r="J584" s="21"/>
      <c r="K584" s="22"/>
    </row>
    <row r="585" spans="3:11" x14ac:dyDescent="0.25">
      <c r="C585" s="21"/>
      <c r="F585" s="21"/>
      <c r="J585" s="21"/>
      <c r="K585" s="22"/>
    </row>
    <row r="586" spans="3:11" x14ac:dyDescent="0.25">
      <c r="C586" s="21"/>
      <c r="F586" s="21"/>
      <c r="J586" s="21"/>
      <c r="K586" s="22"/>
    </row>
    <row r="587" spans="3:11" x14ac:dyDescent="0.25">
      <c r="C587" s="21"/>
      <c r="F587" s="21"/>
      <c r="J587" s="21"/>
      <c r="K587" s="22"/>
    </row>
    <row r="588" spans="3:11" x14ac:dyDescent="0.25">
      <c r="C588" s="21"/>
      <c r="F588" s="21"/>
      <c r="J588" s="21"/>
      <c r="K588" s="22"/>
    </row>
    <row r="589" spans="3:11" x14ac:dyDescent="0.25">
      <c r="C589" s="21"/>
      <c r="F589" s="21"/>
      <c r="J589" s="21"/>
      <c r="K589" s="22"/>
    </row>
    <row r="590" spans="3:11" x14ac:dyDescent="0.25">
      <c r="C590" s="21"/>
      <c r="F590" s="21"/>
      <c r="J590" s="21"/>
      <c r="K590" s="22"/>
    </row>
    <row r="591" spans="3:11" x14ac:dyDescent="0.25">
      <c r="C591" s="21"/>
      <c r="F591" s="21"/>
      <c r="J591" s="21"/>
      <c r="K591" s="22"/>
    </row>
    <row r="592" spans="3:11" x14ac:dyDescent="0.25">
      <c r="C592" s="21"/>
      <c r="F592" s="21"/>
      <c r="J592" s="21"/>
      <c r="K592" s="22"/>
    </row>
    <row r="593" spans="3:11" x14ac:dyDescent="0.25">
      <c r="C593" s="21"/>
      <c r="F593" s="21"/>
      <c r="J593" s="21"/>
      <c r="K593" s="22"/>
    </row>
    <row r="594" spans="3:11" x14ac:dyDescent="0.25">
      <c r="C594" s="21"/>
      <c r="F594" s="21"/>
      <c r="J594" s="21"/>
      <c r="K594" s="22"/>
    </row>
    <row r="595" spans="3:11" x14ac:dyDescent="0.25">
      <c r="C595" s="21"/>
      <c r="F595" s="21"/>
      <c r="J595" s="21"/>
      <c r="K595" s="22"/>
    </row>
    <row r="596" spans="3:11" x14ac:dyDescent="0.25">
      <c r="C596" s="21"/>
      <c r="F596" s="21"/>
      <c r="J596" s="21"/>
      <c r="K596" s="22"/>
    </row>
    <row r="597" spans="3:11" x14ac:dyDescent="0.25">
      <c r="C597" s="21"/>
      <c r="F597" s="21"/>
      <c r="J597" s="21"/>
      <c r="K597" s="22"/>
    </row>
    <row r="598" spans="3:11" x14ac:dyDescent="0.25">
      <c r="C598" s="21"/>
      <c r="F598" s="21"/>
      <c r="J598" s="21"/>
      <c r="K598" s="22"/>
    </row>
    <row r="599" spans="3:11" x14ac:dyDescent="0.25">
      <c r="C599" s="21"/>
      <c r="F599" s="21"/>
      <c r="J599" s="21"/>
      <c r="K599" s="22"/>
    </row>
    <row r="600" spans="3:11" x14ac:dyDescent="0.25">
      <c r="C600" s="21"/>
      <c r="F600" s="21"/>
      <c r="J600" s="21"/>
      <c r="K600" s="22"/>
    </row>
    <row r="601" spans="3:11" x14ac:dyDescent="0.25">
      <c r="C601" s="21"/>
      <c r="F601" s="21"/>
      <c r="J601" s="21"/>
      <c r="K601" s="22"/>
    </row>
    <row r="602" spans="3:11" x14ac:dyDescent="0.25">
      <c r="C602" s="21"/>
      <c r="F602" s="21"/>
      <c r="J602" s="21"/>
      <c r="K602" s="22"/>
    </row>
    <row r="603" spans="3:11" x14ac:dyDescent="0.25">
      <c r="C603" s="21"/>
      <c r="F603" s="21"/>
      <c r="J603" s="21"/>
      <c r="K603" s="22"/>
    </row>
    <row r="604" spans="3:11" x14ac:dyDescent="0.25">
      <c r="C604" s="21"/>
      <c r="F604" s="21"/>
      <c r="J604" s="21"/>
      <c r="K604" s="22"/>
    </row>
    <row r="605" spans="3:11" x14ac:dyDescent="0.25">
      <c r="C605" s="21"/>
      <c r="F605" s="21"/>
      <c r="J605" s="21"/>
      <c r="K605" s="22"/>
    </row>
    <row r="606" spans="3:11" x14ac:dyDescent="0.25">
      <c r="C606" s="21"/>
      <c r="F606" s="21"/>
      <c r="J606" s="21"/>
      <c r="K606" s="22"/>
    </row>
    <row r="607" spans="3:11" x14ac:dyDescent="0.25">
      <c r="C607" s="21"/>
      <c r="F607" s="21"/>
      <c r="J607" s="21"/>
      <c r="K607" s="22"/>
    </row>
    <row r="608" spans="3:11" x14ac:dyDescent="0.25">
      <c r="C608" s="21"/>
      <c r="F608" s="21"/>
      <c r="J608" s="21"/>
      <c r="K608" s="22"/>
    </row>
    <row r="609" spans="3:11" x14ac:dyDescent="0.25">
      <c r="C609" s="21"/>
      <c r="F609" s="21"/>
      <c r="J609" s="21"/>
      <c r="K609" s="22"/>
    </row>
    <row r="610" spans="3:11" x14ac:dyDescent="0.25">
      <c r="C610" s="21"/>
      <c r="F610" s="21"/>
      <c r="J610" s="21"/>
      <c r="K610" s="22"/>
    </row>
    <row r="611" spans="3:11" x14ac:dyDescent="0.25">
      <c r="C611" s="21"/>
      <c r="F611" s="21"/>
      <c r="J611" s="21"/>
      <c r="K611" s="22"/>
    </row>
    <row r="612" spans="3:11" x14ac:dyDescent="0.25">
      <c r="C612" s="21"/>
      <c r="F612" s="21"/>
      <c r="J612" s="21"/>
      <c r="K612" s="22"/>
    </row>
    <row r="613" spans="3:11" x14ac:dyDescent="0.25">
      <c r="C613" s="21"/>
      <c r="F613" s="21"/>
      <c r="J613" s="21"/>
      <c r="K613" s="22"/>
    </row>
    <row r="614" spans="3:11" x14ac:dyDescent="0.25">
      <c r="C614" s="21"/>
      <c r="F614" s="21"/>
      <c r="J614" s="21"/>
      <c r="K614" s="22"/>
    </row>
    <row r="615" spans="3:11" x14ac:dyDescent="0.25">
      <c r="C615" s="21"/>
      <c r="F615" s="21"/>
      <c r="J615" s="21"/>
      <c r="K615" s="22"/>
    </row>
    <row r="616" spans="3:11" x14ac:dyDescent="0.25">
      <c r="C616" s="21"/>
      <c r="F616" s="21"/>
      <c r="J616" s="21"/>
      <c r="K616" s="22"/>
    </row>
    <row r="617" spans="3:11" x14ac:dyDescent="0.25">
      <c r="C617" s="21"/>
      <c r="F617" s="21"/>
      <c r="J617" s="21"/>
      <c r="K617" s="22"/>
    </row>
    <row r="618" spans="3:11" x14ac:dyDescent="0.25">
      <c r="C618" s="21"/>
      <c r="F618" s="21"/>
      <c r="J618" s="21"/>
      <c r="K618" s="22"/>
    </row>
    <row r="619" spans="3:11" x14ac:dyDescent="0.25">
      <c r="C619" s="21"/>
      <c r="F619" s="21"/>
      <c r="J619" s="21"/>
      <c r="K619" s="22"/>
    </row>
    <row r="620" spans="3:11" x14ac:dyDescent="0.25">
      <c r="C620" s="21"/>
      <c r="F620" s="21"/>
      <c r="J620" s="21"/>
      <c r="K620" s="22"/>
    </row>
    <row r="621" spans="3:11" x14ac:dyDescent="0.25">
      <c r="C621" s="21"/>
      <c r="F621" s="21"/>
      <c r="J621" s="21"/>
      <c r="K621" s="22"/>
    </row>
    <row r="622" spans="3:11" x14ac:dyDescent="0.25">
      <c r="C622" s="21"/>
      <c r="F622" s="21"/>
      <c r="J622" s="21"/>
      <c r="K622" s="22"/>
    </row>
    <row r="623" spans="3:11" x14ac:dyDescent="0.25">
      <c r="C623" s="21"/>
      <c r="F623" s="21"/>
      <c r="J623" s="21"/>
      <c r="K623" s="22"/>
    </row>
    <row r="624" spans="3:11" x14ac:dyDescent="0.25">
      <c r="C624" s="21"/>
      <c r="F624" s="21"/>
      <c r="J624" s="21"/>
      <c r="K624" s="22"/>
    </row>
    <row r="625" spans="3:11" x14ac:dyDescent="0.25">
      <c r="C625" s="21"/>
      <c r="F625" s="21"/>
      <c r="J625" s="21"/>
      <c r="K625" s="22"/>
    </row>
    <row r="626" spans="3:11" x14ac:dyDescent="0.25">
      <c r="C626" s="21"/>
      <c r="F626" s="21"/>
      <c r="J626" s="21"/>
      <c r="K626" s="22"/>
    </row>
    <row r="627" spans="3:11" x14ac:dyDescent="0.25">
      <c r="C627" s="21"/>
      <c r="F627" s="21"/>
      <c r="J627" s="21"/>
      <c r="K627" s="22"/>
    </row>
    <row r="628" spans="3:11" x14ac:dyDescent="0.25">
      <c r="C628" s="21"/>
      <c r="F628" s="21"/>
      <c r="J628" s="21"/>
      <c r="K628" s="22"/>
    </row>
    <row r="629" spans="3:11" x14ac:dyDescent="0.25">
      <c r="C629" s="21"/>
      <c r="F629" s="21"/>
      <c r="J629" s="21"/>
      <c r="K629" s="22"/>
    </row>
    <row r="630" spans="3:11" x14ac:dyDescent="0.25">
      <c r="C630" s="21"/>
      <c r="F630" s="21"/>
      <c r="J630" s="21"/>
      <c r="K630" s="22"/>
    </row>
    <row r="631" spans="3:11" x14ac:dyDescent="0.25">
      <c r="C631" s="21"/>
      <c r="F631" s="21"/>
      <c r="J631" s="21"/>
      <c r="K631" s="22"/>
    </row>
    <row r="632" spans="3:11" x14ac:dyDescent="0.25">
      <c r="C632" s="21"/>
      <c r="F632" s="21"/>
      <c r="J632" s="21"/>
      <c r="K632" s="22"/>
    </row>
    <row r="633" spans="3:11" x14ac:dyDescent="0.25">
      <c r="C633" s="21"/>
      <c r="F633" s="21"/>
      <c r="J633" s="21"/>
      <c r="K633" s="22"/>
    </row>
    <row r="634" spans="3:11" x14ac:dyDescent="0.25">
      <c r="C634" s="21"/>
      <c r="F634" s="21"/>
      <c r="J634" s="21"/>
      <c r="K634" s="22"/>
    </row>
    <row r="635" spans="3:11" x14ac:dyDescent="0.25">
      <c r="C635" s="21"/>
      <c r="F635" s="21"/>
      <c r="J635" s="21"/>
      <c r="K635" s="22"/>
    </row>
    <row r="636" spans="3:11" x14ac:dyDescent="0.25">
      <c r="C636" s="21"/>
      <c r="F636" s="21"/>
      <c r="J636" s="21"/>
      <c r="K636" s="22"/>
    </row>
    <row r="637" spans="3:11" x14ac:dyDescent="0.25">
      <c r="C637" s="21"/>
      <c r="F637" s="21"/>
      <c r="J637" s="21"/>
      <c r="K637" s="22"/>
    </row>
    <row r="638" spans="3:11" x14ac:dyDescent="0.25">
      <c r="C638" s="21"/>
      <c r="F638" s="21"/>
      <c r="J638" s="21"/>
      <c r="K638" s="22"/>
    </row>
    <row r="639" spans="3:11" x14ac:dyDescent="0.25">
      <c r="C639" s="21"/>
      <c r="F639" s="21"/>
      <c r="J639" s="21"/>
      <c r="K639" s="22"/>
    </row>
    <row r="640" spans="3:11" x14ac:dyDescent="0.25">
      <c r="C640" s="21"/>
      <c r="F640" s="21"/>
      <c r="J640" s="21"/>
      <c r="K640" s="22"/>
    </row>
    <row r="641" spans="3:11" x14ac:dyDescent="0.25">
      <c r="C641" s="21"/>
      <c r="F641" s="21"/>
      <c r="J641" s="21"/>
      <c r="K641" s="22"/>
    </row>
    <row r="642" spans="3:11" x14ac:dyDescent="0.25">
      <c r="C642" s="21"/>
      <c r="F642" s="21"/>
      <c r="J642" s="21"/>
      <c r="K642" s="22"/>
    </row>
    <row r="643" spans="3:11" x14ac:dyDescent="0.25">
      <c r="C643" s="21"/>
      <c r="F643" s="21"/>
      <c r="J643" s="21"/>
      <c r="K643" s="22"/>
    </row>
    <row r="644" spans="3:11" x14ac:dyDescent="0.25">
      <c r="C644" s="21"/>
      <c r="F644" s="21"/>
      <c r="J644" s="21"/>
      <c r="K644" s="22"/>
    </row>
    <row r="645" spans="3:11" x14ac:dyDescent="0.25">
      <c r="C645" s="21"/>
      <c r="F645" s="21"/>
      <c r="J645" s="21"/>
      <c r="K645" s="22"/>
    </row>
    <row r="646" spans="3:11" x14ac:dyDescent="0.25">
      <c r="C646" s="21"/>
      <c r="F646" s="21"/>
      <c r="J646" s="21"/>
      <c r="K646" s="22"/>
    </row>
    <row r="647" spans="3:11" x14ac:dyDescent="0.25">
      <c r="C647" s="21"/>
      <c r="F647" s="21"/>
      <c r="J647" s="21"/>
      <c r="K647" s="22"/>
    </row>
    <row r="648" spans="3:11" x14ac:dyDescent="0.25">
      <c r="C648" s="21"/>
      <c r="F648" s="21"/>
      <c r="J648" s="21"/>
      <c r="K648" s="22"/>
    </row>
    <row r="649" spans="3:11" x14ac:dyDescent="0.25">
      <c r="C649" s="21"/>
      <c r="F649" s="21"/>
      <c r="J649" s="21"/>
      <c r="K649" s="22"/>
    </row>
    <row r="650" spans="3:11" x14ac:dyDescent="0.25">
      <c r="C650" s="21"/>
      <c r="F650" s="21"/>
      <c r="J650" s="21"/>
      <c r="K650" s="22"/>
    </row>
    <row r="651" spans="3:11" x14ac:dyDescent="0.25">
      <c r="C651" s="21"/>
      <c r="F651" s="21"/>
      <c r="J651" s="21"/>
      <c r="K651" s="22"/>
    </row>
    <row r="652" spans="3:11" x14ac:dyDescent="0.25">
      <c r="C652" s="21"/>
      <c r="F652" s="21"/>
      <c r="J652" s="21"/>
      <c r="K652" s="22"/>
    </row>
    <row r="653" spans="3:11" x14ac:dyDescent="0.25">
      <c r="C653" s="21"/>
      <c r="F653" s="21"/>
      <c r="J653" s="21"/>
      <c r="K653" s="22"/>
    </row>
    <row r="654" spans="3:11" x14ac:dyDescent="0.25">
      <c r="C654" s="21"/>
      <c r="F654" s="21"/>
      <c r="J654" s="21"/>
      <c r="K654" s="22"/>
    </row>
    <row r="655" spans="3:11" x14ac:dyDescent="0.25">
      <c r="C655" s="21"/>
      <c r="F655" s="21"/>
      <c r="J655" s="21"/>
      <c r="K655" s="22"/>
    </row>
    <row r="656" spans="3:11" x14ac:dyDescent="0.25">
      <c r="C656" s="21"/>
      <c r="F656" s="21"/>
      <c r="J656" s="21"/>
      <c r="K656" s="22"/>
    </row>
    <row r="657" spans="3:11" x14ac:dyDescent="0.25">
      <c r="C657" s="21"/>
      <c r="F657" s="21"/>
      <c r="J657" s="21"/>
      <c r="K657" s="22"/>
    </row>
    <row r="658" spans="3:11" x14ac:dyDescent="0.25">
      <c r="C658" s="21"/>
      <c r="F658" s="21"/>
      <c r="J658" s="21"/>
      <c r="K658" s="22"/>
    </row>
    <row r="659" spans="3:11" x14ac:dyDescent="0.25">
      <c r="C659" s="21"/>
      <c r="F659" s="21"/>
      <c r="J659" s="21"/>
      <c r="K659" s="22"/>
    </row>
    <row r="660" spans="3:11" x14ac:dyDescent="0.25">
      <c r="C660" s="21"/>
      <c r="F660" s="21"/>
      <c r="J660" s="21"/>
      <c r="K660" s="22"/>
    </row>
    <row r="661" spans="3:11" x14ac:dyDescent="0.25">
      <c r="C661" s="21"/>
      <c r="F661" s="21"/>
      <c r="J661" s="21"/>
      <c r="K661" s="22"/>
    </row>
    <row r="662" spans="3:11" x14ac:dyDescent="0.25">
      <c r="C662" s="21"/>
      <c r="F662" s="21"/>
      <c r="J662" s="21"/>
      <c r="K662" s="22"/>
    </row>
    <row r="663" spans="3:11" x14ac:dyDescent="0.25">
      <c r="C663" s="21"/>
      <c r="F663" s="21"/>
      <c r="J663" s="21"/>
      <c r="K663" s="22"/>
    </row>
    <row r="664" spans="3:11" x14ac:dyDescent="0.25">
      <c r="C664" s="21"/>
      <c r="F664" s="21"/>
      <c r="J664" s="21"/>
      <c r="K664" s="22"/>
    </row>
    <row r="665" spans="3:11" x14ac:dyDescent="0.25">
      <c r="C665" s="21"/>
      <c r="F665" s="21"/>
      <c r="J665" s="21"/>
      <c r="K665" s="22"/>
    </row>
    <row r="666" spans="3:11" x14ac:dyDescent="0.25">
      <c r="C666" s="21"/>
      <c r="F666" s="21"/>
      <c r="J666" s="21"/>
      <c r="K666" s="22"/>
    </row>
    <row r="667" spans="3:11" x14ac:dyDescent="0.25">
      <c r="C667" s="21"/>
      <c r="F667" s="21"/>
      <c r="J667" s="21"/>
      <c r="K667" s="22"/>
    </row>
    <row r="668" spans="3:11" x14ac:dyDescent="0.25">
      <c r="C668" s="21"/>
      <c r="F668" s="21"/>
      <c r="J668" s="21"/>
      <c r="K668" s="22"/>
    </row>
    <row r="669" spans="3:11" x14ac:dyDescent="0.25">
      <c r="C669" s="21"/>
      <c r="F669" s="21"/>
      <c r="J669" s="21"/>
      <c r="K669" s="22"/>
    </row>
    <row r="670" spans="3:11" x14ac:dyDescent="0.25">
      <c r="C670" s="21"/>
      <c r="F670" s="21"/>
      <c r="J670" s="21"/>
      <c r="K670" s="22"/>
    </row>
    <row r="671" spans="3:11" x14ac:dyDescent="0.25">
      <c r="C671" s="21"/>
      <c r="F671" s="21"/>
      <c r="J671" s="21"/>
      <c r="K671" s="22"/>
    </row>
    <row r="672" spans="3:11" x14ac:dyDescent="0.25">
      <c r="C672" s="21"/>
      <c r="F672" s="21"/>
      <c r="J672" s="21"/>
      <c r="K672" s="22"/>
    </row>
    <row r="673" spans="3:11" x14ac:dyDescent="0.25">
      <c r="C673" s="21"/>
      <c r="F673" s="21"/>
      <c r="J673" s="21"/>
      <c r="K673" s="22"/>
    </row>
    <row r="674" spans="3:11" x14ac:dyDescent="0.25">
      <c r="C674" s="21"/>
      <c r="F674" s="21"/>
      <c r="J674" s="21"/>
      <c r="K674" s="22"/>
    </row>
    <row r="675" spans="3:11" x14ac:dyDescent="0.25">
      <c r="C675" s="21"/>
      <c r="F675" s="21"/>
      <c r="J675" s="21"/>
      <c r="K675" s="22"/>
    </row>
    <row r="676" spans="3:11" x14ac:dyDescent="0.25">
      <c r="C676" s="21"/>
      <c r="F676" s="21"/>
      <c r="J676" s="21"/>
      <c r="K676" s="22"/>
    </row>
    <row r="677" spans="3:11" x14ac:dyDescent="0.25">
      <c r="C677" s="21"/>
      <c r="F677" s="21"/>
      <c r="J677" s="21"/>
      <c r="K677" s="22"/>
    </row>
    <row r="678" spans="3:11" x14ac:dyDescent="0.25">
      <c r="C678" s="21"/>
      <c r="F678" s="21"/>
      <c r="J678" s="21"/>
      <c r="K678" s="22"/>
    </row>
    <row r="679" spans="3:11" x14ac:dyDescent="0.25">
      <c r="C679" s="21"/>
      <c r="F679" s="21"/>
      <c r="J679" s="21"/>
      <c r="K679" s="22"/>
    </row>
    <row r="680" spans="3:11" x14ac:dyDescent="0.25">
      <c r="C680" s="21"/>
      <c r="F680" s="21"/>
      <c r="J680" s="21"/>
      <c r="K680" s="22"/>
    </row>
    <row r="681" spans="3:11" x14ac:dyDescent="0.25">
      <c r="C681" s="21"/>
      <c r="F681" s="21"/>
      <c r="J681" s="21"/>
      <c r="K681" s="22"/>
    </row>
    <row r="682" spans="3:11" x14ac:dyDescent="0.25">
      <c r="C682" s="21"/>
      <c r="F682" s="21"/>
      <c r="J682" s="21"/>
      <c r="K682" s="22"/>
    </row>
    <row r="683" spans="3:11" x14ac:dyDescent="0.25">
      <c r="C683" s="21"/>
      <c r="F683" s="21"/>
      <c r="J683" s="21"/>
      <c r="K683" s="22"/>
    </row>
    <row r="684" spans="3:11" x14ac:dyDescent="0.25">
      <c r="C684" s="21"/>
      <c r="F684" s="21"/>
      <c r="J684" s="21"/>
      <c r="K684" s="22"/>
    </row>
    <row r="685" spans="3:11" x14ac:dyDescent="0.25">
      <c r="C685" s="21"/>
      <c r="F685" s="21"/>
      <c r="J685" s="21"/>
      <c r="K685" s="22"/>
    </row>
    <row r="686" spans="3:11" x14ac:dyDescent="0.25">
      <c r="C686" s="21"/>
      <c r="F686" s="21"/>
      <c r="J686" s="21"/>
      <c r="K686" s="22"/>
    </row>
    <row r="687" spans="3:11" x14ac:dyDescent="0.25">
      <c r="C687" s="21"/>
      <c r="F687" s="21"/>
      <c r="J687" s="21"/>
      <c r="K687" s="22"/>
    </row>
    <row r="688" spans="3:11" x14ac:dyDescent="0.25">
      <c r="C688" s="21"/>
      <c r="F688" s="21"/>
      <c r="J688" s="21"/>
      <c r="K688" s="22"/>
    </row>
    <row r="689" spans="3:11" x14ac:dyDescent="0.25">
      <c r="C689" s="21"/>
      <c r="F689" s="21"/>
      <c r="J689" s="21"/>
      <c r="K689" s="22"/>
    </row>
    <row r="690" spans="3:11" x14ac:dyDescent="0.25">
      <c r="C690" s="21"/>
      <c r="F690" s="21"/>
      <c r="J690" s="21"/>
      <c r="K690" s="22"/>
    </row>
    <row r="691" spans="3:11" x14ac:dyDescent="0.25">
      <c r="C691" s="21"/>
      <c r="F691" s="21"/>
      <c r="J691" s="21"/>
      <c r="K691" s="22"/>
    </row>
    <row r="692" spans="3:11" x14ac:dyDescent="0.25">
      <c r="C692" s="21"/>
      <c r="F692" s="21"/>
      <c r="J692" s="21"/>
      <c r="K692" s="22"/>
    </row>
    <row r="693" spans="3:11" x14ac:dyDescent="0.25">
      <c r="C693" s="21"/>
      <c r="F693" s="21"/>
      <c r="J693" s="21"/>
      <c r="K693" s="22"/>
    </row>
    <row r="694" spans="3:11" x14ac:dyDescent="0.25">
      <c r="C694" s="21"/>
      <c r="F694" s="21"/>
      <c r="J694" s="21"/>
      <c r="K694" s="22"/>
    </row>
    <row r="695" spans="3:11" x14ac:dyDescent="0.25">
      <c r="C695" s="21"/>
      <c r="F695" s="21"/>
      <c r="J695" s="21"/>
      <c r="K695" s="22"/>
    </row>
    <row r="696" spans="3:11" x14ac:dyDescent="0.25">
      <c r="C696" s="21"/>
      <c r="F696" s="21"/>
      <c r="J696" s="21"/>
      <c r="K696" s="22"/>
    </row>
    <row r="697" spans="3:11" x14ac:dyDescent="0.25">
      <c r="C697" s="21"/>
      <c r="F697" s="21"/>
      <c r="J697" s="21"/>
      <c r="K697" s="22"/>
    </row>
    <row r="698" spans="3:11" x14ac:dyDescent="0.25">
      <c r="C698" s="21"/>
      <c r="F698" s="21"/>
      <c r="J698" s="21"/>
      <c r="K698" s="22"/>
    </row>
    <row r="699" spans="3:11" x14ac:dyDescent="0.25">
      <c r="C699" s="21"/>
      <c r="F699" s="21"/>
      <c r="J699" s="21"/>
      <c r="K699" s="22"/>
    </row>
    <row r="700" spans="3:11" x14ac:dyDescent="0.25">
      <c r="C700" s="21"/>
      <c r="F700" s="21"/>
      <c r="J700" s="21"/>
      <c r="K700" s="22"/>
    </row>
    <row r="701" spans="3:11" x14ac:dyDescent="0.25">
      <c r="C701" s="21"/>
      <c r="F701" s="21"/>
      <c r="J701" s="21"/>
      <c r="K701" s="22"/>
    </row>
    <row r="702" spans="3:11" x14ac:dyDescent="0.25">
      <c r="C702" s="21"/>
      <c r="F702" s="21"/>
      <c r="J702" s="21"/>
      <c r="K702" s="22"/>
    </row>
    <row r="703" spans="3:11" x14ac:dyDescent="0.25">
      <c r="C703" s="21"/>
      <c r="F703" s="21"/>
      <c r="J703" s="21"/>
      <c r="K703" s="22"/>
    </row>
    <row r="704" spans="3:11" x14ac:dyDescent="0.25">
      <c r="C704" s="21"/>
      <c r="F704" s="21"/>
      <c r="J704" s="21"/>
      <c r="K704" s="22"/>
    </row>
    <row r="705" spans="3:11" x14ac:dyDescent="0.25">
      <c r="C705" s="21"/>
      <c r="F705" s="21"/>
      <c r="J705" s="21"/>
      <c r="K705" s="22"/>
    </row>
    <row r="706" spans="3:11" x14ac:dyDescent="0.25">
      <c r="C706" s="21"/>
      <c r="F706" s="21"/>
      <c r="J706" s="21"/>
      <c r="K706" s="22"/>
    </row>
    <row r="707" spans="3:11" x14ac:dyDescent="0.25">
      <c r="C707" s="21"/>
      <c r="F707" s="21"/>
      <c r="J707" s="21"/>
      <c r="K707" s="22"/>
    </row>
    <row r="708" spans="3:11" x14ac:dyDescent="0.25">
      <c r="C708" s="21"/>
      <c r="F708" s="21"/>
      <c r="J708" s="21"/>
      <c r="K708" s="22"/>
    </row>
    <row r="709" spans="3:11" x14ac:dyDescent="0.25">
      <c r="C709" s="21"/>
      <c r="F709" s="21"/>
      <c r="J709" s="21"/>
      <c r="K709" s="22"/>
    </row>
    <row r="710" spans="3:11" x14ac:dyDescent="0.25">
      <c r="C710" s="21"/>
      <c r="F710" s="21"/>
      <c r="J710" s="21"/>
      <c r="K710" s="22"/>
    </row>
    <row r="711" spans="3:11" x14ac:dyDescent="0.25">
      <c r="C711" s="21"/>
      <c r="F711" s="21"/>
      <c r="J711" s="21"/>
      <c r="K711" s="22"/>
    </row>
    <row r="712" spans="3:11" x14ac:dyDescent="0.25">
      <c r="C712" s="21"/>
      <c r="F712" s="21"/>
      <c r="J712" s="21"/>
      <c r="K712" s="22"/>
    </row>
    <row r="713" spans="3:11" x14ac:dyDescent="0.25">
      <c r="C713" s="21"/>
      <c r="F713" s="21"/>
      <c r="J713" s="21"/>
      <c r="K713" s="22"/>
    </row>
    <row r="714" spans="3:11" x14ac:dyDescent="0.25">
      <c r="C714" s="21"/>
      <c r="F714" s="21"/>
      <c r="J714" s="21"/>
      <c r="K714" s="22"/>
    </row>
    <row r="715" spans="3:11" x14ac:dyDescent="0.25">
      <c r="C715" s="21"/>
      <c r="F715" s="21"/>
      <c r="J715" s="21"/>
      <c r="K715" s="22"/>
    </row>
    <row r="716" spans="3:11" x14ac:dyDescent="0.25">
      <c r="C716" s="21"/>
      <c r="F716" s="21"/>
      <c r="J716" s="21"/>
      <c r="K716" s="22"/>
    </row>
    <row r="717" spans="3:11" x14ac:dyDescent="0.25">
      <c r="C717" s="21"/>
      <c r="F717" s="21"/>
      <c r="J717" s="21"/>
      <c r="K717" s="22"/>
    </row>
    <row r="718" spans="3:11" x14ac:dyDescent="0.25">
      <c r="C718" s="21"/>
      <c r="F718" s="21"/>
      <c r="J718" s="21"/>
      <c r="K718" s="22"/>
    </row>
    <row r="719" spans="3:11" x14ac:dyDescent="0.25">
      <c r="C719" s="21"/>
      <c r="F719" s="21"/>
      <c r="J719" s="21"/>
      <c r="K719" s="22"/>
    </row>
    <row r="720" spans="3:11" x14ac:dyDescent="0.25">
      <c r="C720" s="21"/>
      <c r="F720" s="21"/>
      <c r="J720" s="21"/>
      <c r="K720" s="22"/>
    </row>
    <row r="721" spans="3:11" x14ac:dyDescent="0.25">
      <c r="C721" s="21"/>
      <c r="F721" s="21"/>
      <c r="J721" s="21"/>
      <c r="K721" s="22"/>
    </row>
    <row r="722" spans="3:11" x14ac:dyDescent="0.25">
      <c r="C722" s="21"/>
      <c r="F722" s="21"/>
      <c r="J722" s="21"/>
      <c r="K722" s="22"/>
    </row>
    <row r="723" spans="3:11" x14ac:dyDescent="0.25">
      <c r="C723" s="21"/>
      <c r="F723" s="21"/>
      <c r="J723" s="21"/>
      <c r="K723" s="22"/>
    </row>
    <row r="724" spans="3:11" x14ac:dyDescent="0.25">
      <c r="C724" s="21"/>
      <c r="F724" s="21"/>
      <c r="J724" s="21"/>
      <c r="K724" s="22"/>
    </row>
    <row r="725" spans="3:11" x14ac:dyDescent="0.25">
      <c r="C725" s="21"/>
      <c r="F725" s="21"/>
      <c r="J725" s="21"/>
      <c r="K725" s="22"/>
    </row>
    <row r="726" spans="3:11" x14ac:dyDescent="0.25">
      <c r="C726" s="21"/>
      <c r="F726" s="21"/>
      <c r="J726" s="21"/>
      <c r="K726" s="22"/>
    </row>
    <row r="727" spans="3:11" x14ac:dyDescent="0.25">
      <c r="C727" s="21"/>
      <c r="F727" s="21"/>
      <c r="J727" s="21"/>
      <c r="K727" s="22"/>
    </row>
    <row r="728" spans="3:11" x14ac:dyDescent="0.25">
      <c r="C728" s="21"/>
      <c r="F728" s="21"/>
      <c r="J728" s="21"/>
      <c r="K728" s="22"/>
    </row>
    <row r="729" spans="3:11" x14ac:dyDescent="0.25">
      <c r="C729" s="21"/>
      <c r="F729" s="21"/>
      <c r="J729" s="21"/>
      <c r="K729" s="22"/>
    </row>
    <row r="730" spans="3:11" x14ac:dyDescent="0.25">
      <c r="C730" s="21"/>
      <c r="F730" s="21"/>
      <c r="J730" s="21"/>
      <c r="K730" s="22"/>
    </row>
    <row r="731" spans="3:11" x14ac:dyDescent="0.25">
      <c r="C731" s="21"/>
      <c r="F731" s="21"/>
      <c r="J731" s="21"/>
      <c r="K731" s="22"/>
    </row>
    <row r="732" spans="3:11" x14ac:dyDescent="0.25">
      <c r="C732" s="21"/>
      <c r="F732" s="21"/>
      <c r="J732" s="21"/>
      <c r="K732" s="22"/>
    </row>
    <row r="733" spans="3:11" x14ac:dyDescent="0.25">
      <c r="C733" s="21"/>
      <c r="F733" s="21"/>
      <c r="J733" s="21"/>
      <c r="K733" s="22"/>
    </row>
    <row r="734" spans="3:11" x14ac:dyDescent="0.25">
      <c r="C734" s="21"/>
      <c r="F734" s="21"/>
      <c r="J734" s="21"/>
      <c r="K734" s="22"/>
    </row>
    <row r="735" spans="3:11" x14ac:dyDescent="0.25">
      <c r="C735" s="21"/>
      <c r="F735" s="21"/>
      <c r="J735" s="21"/>
      <c r="K735" s="22"/>
    </row>
    <row r="736" spans="3:11" x14ac:dyDescent="0.25">
      <c r="C736" s="21"/>
      <c r="F736" s="21"/>
      <c r="J736" s="21"/>
      <c r="K736" s="22"/>
    </row>
    <row r="737" spans="3:11" x14ac:dyDescent="0.25">
      <c r="C737" s="21"/>
      <c r="F737" s="21"/>
      <c r="J737" s="21"/>
      <c r="K737" s="22"/>
    </row>
    <row r="738" spans="3:11" x14ac:dyDescent="0.25">
      <c r="C738" s="21"/>
      <c r="F738" s="21"/>
      <c r="J738" s="21"/>
      <c r="K738" s="22"/>
    </row>
    <row r="739" spans="3:11" x14ac:dyDescent="0.25">
      <c r="C739" s="21"/>
      <c r="F739" s="21"/>
      <c r="J739" s="21"/>
      <c r="K739" s="22"/>
    </row>
    <row r="740" spans="3:11" x14ac:dyDescent="0.25">
      <c r="C740" s="21"/>
      <c r="F740" s="21"/>
      <c r="J740" s="21"/>
      <c r="K740" s="22"/>
    </row>
    <row r="741" spans="3:11" x14ac:dyDescent="0.25">
      <c r="C741" s="21"/>
      <c r="F741" s="21"/>
      <c r="J741" s="21"/>
      <c r="K741" s="22"/>
    </row>
    <row r="742" spans="3:11" x14ac:dyDescent="0.25">
      <c r="C742" s="21"/>
      <c r="F742" s="21"/>
      <c r="J742" s="21"/>
      <c r="K742" s="22"/>
    </row>
    <row r="743" spans="3:11" x14ac:dyDescent="0.25">
      <c r="C743" s="21"/>
      <c r="F743" s="21"/>
      <c r="J743" s="21"/>
      <c r="K743" s="22"/>
    </row>
    <row r="744" spans="3:11" x14ac:dyDescent="0.25">
      <c r="C744" s="21"/>
      <c r="F744" s="21"/>
      <c r="J744" s="21"/>
      <c r="K744" s="22"/>
    </row>
    <row r="745" spans="3:11" x14ac:dyDescent="0.25">
      <c r="C745" s="21"/>
      <c r="F745" s="21"/>
      <c r="J745" s="21"/>
      <c r="K745" s="22"/>
    </row>
    <row r="746" spans="3:11" x14ac:dyDescent="0.25">
      <c r="C746" s="21"/>
      <c r="F746" s="21"/>
      <c r="J746" s="21"/>
      <c r="K746" s="22"/>
    </row>
    <row r="747" spans="3:11" x14ac:dyDescent="0.25">
      <c r="C747" s="21"/>
      <c r="F747" s="21"/>
      <c r="J747" s="21"/>
      <c r="K747" s="22"/>
    </row>
    <row r="748" spans="3:11" x14ac:dyDescent="0.25">
      <c r="C748" s="21"/>
      <c r="F748" s="21"/>
      <c r="J748" s="21"/>
      <c r="K748" s="22"/>
    </row>
    <row r="749" spans="3:11" x14ac:dyDescent="0.25">
      <c r="C749" s="21"/>
      <c r="F749" s="21"/>
      <c r="J749" s="21"/>
      <c r="K749" s="22"/>
    </row>
    <row r="750" spans="3:11" x14ac:dyDescent="0.25">
      <c r="C750" s="21"/>
      <c r="F750" s="21"/>
      <c r="J750" s="21"/>
      <c r="K750" s="22"/>
    </row>
    <row r="751" spans="3:11" x14ac:dyDescent="0.25">
      <c r="C751" s="21"/>
      <c r="F751" s="21"/>
      <c r="J751" s="21"/>
      <c r="K751" s="22"/>
    </row>
    <row r="752" spans="3:11" x14ac:dyDescent="0.25">
      <c r="C752" s="21"/>
      <c r="F752" s="21"/>
      <c r="J752" s="21"/>
      <c r="K752" s="22"/>
    </row>
    <row r="753" spans="3:11" x14ac:dyDescent="0.25">
      <c r="C753" s="21"/>
      <c r="F753" s="21"/>
      <c r="J753" s="21"/>
      <c r="K753" s="22"/>
    </row>
    <row r="754" spans="3:11" x14ac:dyDescent="0.25">
      <c r="C754" s="21"/>
      <c r="F754" s="21"/>
      <c r="J754" s="21"/>
      <c r="K754" s="22"/>
    </row>
    <row r="755" spans="3:11" x14ac:dyDescent="0.25">
      <c r="C755" s="21"/>
      <c r="F755" s="21"/>
      <c r="J755" s="21"/>
      <c r="K755" s="22"/>
    </row>
    <row r="756" spans="3:11" x14ac:dyDescent="0.25">
      <c r="C756" s="21"/>
      <c r="F756" s="21"/>
      <c r="J756" s="21"/>
      <c r="K756" s="22"/>
    </row>
    <row r="757" spans="3:11" x14ac:dyDescent="0.25">
      <c r="C757" s="21"/>
      <c r="F757" s="21"/>
      <c r="J757" s="21"/>
      <c r="K757" s="22"/>
    </row>
    <row r="758" spans="3:11" x14ac:dyDescent="0.25">
      <c r="C758" s="21"/>
      <c r="F758" s="21"/>
      <c r="J758" s="21"/>
      <c r="K758" s="22"/>
    </row>
    <row r="759" spans="3:11" x14ac:dyDescent="0.25">
      <c r="C759" s="21"/>
      <c r="F759" s="21"/>
      <c r="J759" s="21"/>
      <c r="K759" s="22"/>
    </row>
    <row r="760" spans="3:11" x14ac:dyDescent="0.25">
      <c r="C760" s="21"/>
      <c r="F760" s="21"/>
      <c r="J760" s="21"/>
      <c r="K760" s="22"/>
    </row>
    <row r="761" spans="3:11" x14ac:dyDescent="0.25">
      <c r="C761" s="21"/>
      <c r="F761" s="21"/>
      <c r="J761" s="21"/>
      <c r="K761" s="22"/>
    </row>
    <row r="762" spans="3:11" x14ac:dyDescent="0.25">
      <c r="C762" s="21"/>
      <c r="F762" s="21"/>
      <c r="J762" s="21"/>
      <c r="K762" s="22"/>
    </row>
    <row r="763" spans="3:11" x14ac:dyDescent="0.25">
      <c r="C763" s="21"/>
      <c r="F763" s="21"/>
      <c r="J763" s="21"/>
      <c r="K763" s="22"/>
    </row>
    <row r="764" spans="3:11" x14ac:dyDescent="0.25">
      <c r="C764" s="21"/>
      <c r="F764" s="21"/>
      <c r="J764" s="21"/>
      <c r="K764" s="22"/>
    </row>
    <row r="765" spans="3:11" x14ac:dyDescent="0.25">
      <c r="C765" s="21"/>
      <c r="F765" s="21"/>
      <c r="J765" s="21"/>
      <c r="K765" s="22"/>
    </row>
    <row r="766" spans="3:11" x14ac:dyDescent="0.25">
      <c r="C766" s="21"/>
      <c r="F766" s="21"/>
      <c r="J766" s="21"/>
      <c r="K766" s="22"/>
    </row>
    <row r="767" spans="3:11" x14ac:dyDescent="0.25">
      <c r="C767" s="21"/>
      <c r="F767" s="21"/>
      <c r="J767" s="21"/>
      <c r="K767" s="22"/>
    </row>
    <row r="768" spans="3:11" x14ac:dyDescent="0.25">
      <c r="C768" s="21"/>
      <c r="F768" s="21"/>
      <c r="J768" s="21"/>
      <c r="K768" s="22"/>
    </row>
    <row r="769" spans="3:11" x14ac:dyDescent="0.25">
      <c r="C769" s="21"/>
      <c r="F769" s="21"/>
      <c r="J769" s="21"/>
      <c r="K769" s="22"/>
    </row>
    <row r="770" spans="3:11" x14ac:dyDescent="0.25">
      <c r="C770" s="21"/>
      <c r="F770" s="21"/>
      <c r="J770" s="21"/>
      <c r="K770" s="22"/>
    </row>
    <row r="771" spans="3:11" x14ac:dyDescent="0.25">
      <c r="C771" s="21"/>
      <c r="F771" s="21"/>
      <c r="J771" s="21"/>
      <c r="K771" s="22"/>
    </row>
    <row r="772" spans="3:11" x14ac:dyDescent="0.25">
      <c r="C772" s="21"/>
      <c r="F772" s="21"/>
      <c r="J772" s="21"/>
      <c r="K772" s="22"/>
    </row>
    <row r="773" spans="3:11" x14ac:dyDescent="0.25">
      <c r="C773" s="21"/>
      <c r="F773" s="21"/>
      <c r="J773" s="21"/>
      <c r="K773" s="22"/>
    </row>
    <row r="774" spans="3:11" x14ac:dyDescent="0.25">
      <c r="C774" s="21"/>
      <c r="F774" s="21"/>
      <c r="J774" s="21"/>
      <c r="K774" s="22"/>
    </row>
    <row r="775" spans="3:11" x14ac:dyDescent="0.25">
      <c r="C775" s="21"/>
      <c r="F775" s="21"/>
      <c r="J775" s="21"/>
      <c r="K775" s="22"/>
    </row>
    <row r="776" spans="3:11" x14ac:dyDescent="0.25">
      <c r="C776" s="21"/>
      <c r="F776" s="21"/>
      <c r="J776" s="21"/>
      <c r="K776" s="22"/>
    </row>
    <row r="777" spans="3:11" x14ac:dyDescent="0.25">
      <c r="C777" s="21"/>
      <c r="F777" s="21"/>
      <c r="J777" s="21"/>
      <c r="K777" s="22"/>
    </row>
    <row r="778" spans="3:11" x14ac:dyDescent="0.25">
      <c r="C778" s="21"/>
      <c r="F778" s="21"/>
      <c r="J778" s="21"/>
      <c r="K778" s="22"/>
    </row>
    <row r="779" spans="3:11" x14ac:dyDescent="0.25">
      <c r="C779" s="21"/>
      <c r="F779" s="21"/>
      <c r="J779" s="21"/>
      <c r="K779" s="22"/>
    </row>
    <row r="780" spans="3:11" x14ac:dyDescent="0.25">
      <c r="C780" s="21"/>
      <c r="F780" s="21"/>
      <c r="J780" s="21"/>
      <c r="K780" s="22"/>
    </row>
    <row r="781" spans="3:11" x14ac:dyDescent="0.25">
      <c r="C781" s="21"/>
      <c r="F781" s="21"/>
      <c r="J781" s="21"/>
      <c r="K781" s="22"/>
    </row>
    <row r="782" spans="3:11" x14ac:dyDescent="0.25">
      <c r="C782" s="21"/>
      <c r="F782" s="21"/>
      <c r="J782" s="21"/>
      <c r="K782" s="22"/>
    </row>
    <row r="783" spans="3:11" x14ac:dyDescent="0.25">
      <c r="C783" s="21"/>
      <c r="F783" s="21"/>
      <c r="J783" s="21"/>
      <c r="K783" s="22"/>
    </row>
    <row r="784" spans="3:11" x14ac:dyDescent="0.25">
      <c r="C784" s="21"/>
      <c r="F784" s="21"/>
      <c r="J784" s="21"/>
      <c r="K784" s="22"/>
    </row>
    <row r="785" spans="3:11" x14ac:dyDescent="0.25">
      <c r="C785" s="21"/>
      <c r="F785" s="21"/>
      <c r="J785" s="21"/>
      <c r="K785" s="22"/>
    </row>
    <row r="786" spans="3:11" x14ac:dyDescent="0.25">
      <c r="C786" s="21"/>
      <c r="F786" s="21"/>
      <c r="J786" s="21"/>
      <c r="K786" s="22"/>
    </row>
    <row r="787" spans="3:11" x14ac:dyDescent="0.25">
      <c r="C787" s="21"/>
      <c r="F787" s="21"/>
      <c r="J787" s="21"/>
      <c r="K787" s="22"/>
    </row>
    <row r="788" spans="3:11" x14ac:dyDescent="0.25">
      <c r="C788" s="21"/>
      <c r="F788" s="21"/>
      <c r="J788" s="21"/>
      <c r="K788" s="22"/>
    </row>
    <row r="789" spans="3:11" x14ac:dyDescent="0.25">
      <c r="C789" s="21"/>
      <c r="F789" s="21"/>
      <c r="J789" s="21"/>
      <c r="K789" s="22"/>
    </row>
    <row r="790" spans="3:11" x14ac:dyDescent="0.25">
      <c r="C790" s="21"/>
      <c r="F790" s="21"/>
      <c r="J790" s="21"/>
      <c r="K790" s="22"/>
    </row>
    <row r="791" spans="3:11" x14ac:dyDescent="0.25">
      <c r="C791" s="21"/>
      <c r="F791" s="21"/>
      <c r="J791" s="21"/>
      <c r="K791" s="22"/>
    </row>
    <row r="792" spans="3:11" x14ac:dyDescent="0.25">
      <c r="C792" s="21"/>
      <c r="F792" s="21"/>
      <c r="J792" s="21"/>
      <c r="K792" s="22"/>
    </row>
    <row r="793" spans="3:11" x14ac:dyDescent="0.25">
      <c r="C793" s="21"/>
      <c r="F793" s="21"/>
      <c r="J793" s="21"/>
      <c r="K793" s="22"/>
    </row>
    <row r="794" spans="3:11" x14ac:dyDescent="0.25">
      <c r="C794" s="21"/>
      <c r="F794" s="21"/>
      <c r="J794" s="21"/>
      <c r="K794" s="22"/>
    </row>
    <row r="795" spans="3:11" x14ac:dyDescent="0.25">
      <c r="C795" s="21"/>
      <c r="F795" s="21"/>
      <c r="J795" s="21"/>
      <c r="K795" s="22"/>
    </row>
    <row r="796" spans="3:11" x14ac:dyDescent="0.25">
      <c r="C796" s="21"/>
      <c r="F796" s="21"/>
      <c r="J796" s="21"/>
      <c r="K796" s="22"/>
    </row>
    <row r="797" spans="3:11" x14ac:dyDescent="0.25">
      <c r="C797" s="21"/>
      <c r="F797" s="21"/>
      <c r="J797" s="21"/>
      <c r="K797" s="22"/>
    </row>
    <row r="798" spans="3:11" x14ac:dyDescent="0.25">
      <c r="C798" s="21"/>
      <c r="F798" s="21"/>
      <c r="J798" s="21"/>
      <c r="K798" s="22"/>
    </row>
    <row r="799" spans="3:11" x14ac:dyDescent="0.25">
      <c r="C799" s="21"/>
      <c r="F799" s="21"/>
      <c r="J799" s="21"/>
      <c r="K799" s="22"/>
    </row>
    <row r="800" spans="3:11" x14ac:dyDescent="0.25">
      <c r="C800" s="21"/>
      <c r="F800" s="21"/>
      <c r="J800" s="21"/>
      <c r="K800" s="22"/>
    </row>
    <row r="801" spans="3:11" x14ac:dyDescent="0.25">
      <c r="C801" s="21"/>
      <c r="F801" s="21"/>
      <c r="J801" s="21"/>
      <c r="K801" s="22"/>
    </row>
    <row r="802" spans="3:11" x14ac:dyDescent="0.25">
      <c r="C802" s="21"/>
      <c r="F802" s="21"/>
      <c r="J802" s="21"/>
      <c r="K802" s="22"/>
    </row>
    <row r="803" spans="3:11" x14ac:dyDescent="0.25">
      <c r="C803" s="21"/>
      <c r="F803" s="21"/>
      <c r="J803" s="21"/>
      <c r="K803" s="22"/>
    </row>
    <row r="804" spans="3:11" x14ac:dyDescent="0.25">
      <c r="C804" s="21"/>
      <c r="F804" s="21"/>
      <c r="J804" s="21"/>
      <c r="K804" s="22"/>
    </row>
    <row r="805" spans="3:11" x14ac:dyDescent="0.25">
      <c r="C805" s="21"/>
      <c r="F805" s="21"/>
      <c r="J805" s="21"/>
      <c r="K805" s="22"/>
    </row>
    <row r="806" spans="3:11" x14ac:dyDescent="0.25">
      <c r="C806" s="21"/>
      <c r="F806" s="21"/>
      <c r="J806" s="21"/>
      <c r="K806" s="22"/>
    </row>
    <row r="807" spans="3:11" x14ac:dyDescent="0.25">
      <c r="C807" s="21"/>
      <c r="F807" s="21"/>
      <c r="J807" s="21"/>
      <c r="K807" s="22"/>
    </row>
    <row r="808" spans="3:11" x14ac:dyDescent="0.25">
      <c r="C808" s="21"/>
      <c r="F808" s="21"/>
      <c r="J808" s="21"/>
      <c r="K808" s="22"/>
    </row>
    <row r="809" spans="3:11" x14ac:dyDescent="0.25">
      <c r="C809" s="21"/>
      <c r="F809" s="21"/>
      <c r="J809" s="21"/>
      <c r="K809" s="22"/>
    </row>
    <row r="810" spans="3:11" x14ac:dyDescent="0.25">
      <c r="C810" s="21"/>
      <c r="F810" s="21"/>
      <c r="J810" s="21"/>
      <c r="K810" s="22"/>
    </row>
    <row r="811" spans="3:11" x14ac:dyDescent="0.25">
      <c r="C811" s="21"/>
      <c r="F811" s="21"/>
      <c r="J811" s="21"/>
      <c r="K811" s="22"/>
    </row>
    <row r="812" spans="3:11" x14ac:dyDescent="0.25">
      <c r="C812" s="21"/>
      <c r="F812" s="21"/>
      <c r="J812" s="21"/>
      <c r="K812" s="22"/>
    </row>
    <row r="813" spans="3:11" x14ac:dyDescent="0.25">
      <c r="C813" s="21"/>
      <c r="F813" s="21"/>
      <c r="J813" s="21"/>
      <c r="K813" s="22"/>
    </row>
    <row r="814" spans="3:11" x14ac:dyDescent="0.25">
      <c r="C814" s="21"/>
      <c r="F814" s="21"/>
      <c r="J814" s="21"/>
      <c r="K814" s="22"/>
    </row>
    <row r="815" spans="3:11" x14ac:dyDescent="0.25">
      <c r="C815" s="21"/>
      <c r="F815" s="21"/>
      <c r="J815" s="21"/>
      <c r="K815" s="22"/>
    </row>
    <row r="816" spans="3:11" x14ac:dyDescent="0.25">
      <c r="C816" s="21"/>
      <c r="F816" s="21"/>
      <c r="J816" s="21"/>
      <c r="K816" s="22"/>
    </row>
    <row r="817" spans="3:11" x14ac:dyDescent="0.25">
      <c r="C817" s="21"/>
      <c r="F817" s="21"/>
      <c r="J817" s="21"/>
      <c r="K817" s="22"/>
    </row>
    <row r="818" spans="3:11" x14ac:dyDescent="0.25">
      <c r="C818" s="21"/>
      <c r="F818" s="21"/>
      <c r="J818" s="21"/>
      <c r="K818" s="22"/>
    </row>
    <row r="819" spans="3:11" x14ac:dyDescent="0.25">
      <c r="C819" s="21"/>
      <c r="F819" s="21"/>
      <c r="J819" s="21"/>
      <c r="K819" s="22"/>
    </row>
    <row r="820" spans="3:11" x14ac:dyDescent="0.25">
      <c r="C820" s="21"/>
      <c r="F820" s="21"/>
      <c r="J820" s="21"/>
      <c r="K820" s="22"/>
    </row>
    <row r="821" spans="3:11" x14ac:dyDescent="0.25">
      <c r="C821" s="21"/>
      <c r="F821" s="21"/>
      <c r="J821" s="21"/>
      <c r="K821" s="22"/>
    </row>
    <row r="822" spans="3:11" x14ac:dyDescent="0.25">
      <c r="C822" s="21"/>
      <c r="F822" s="21"/>
      <c r="J822" s="21"/>
      <c r="K822" s="22"/>
    </row>
    <row r="823" spans="3:11" x14ac:dyDescent="0.25">
      <c r="C823" s="21"/>
      <c r="F823" s="21"/>
      <c r="J823" s="21"/>
      <c r="K823" s="22"/>
    </row>
    <row r="824" spans="3:11" x14ac:dyDescent="0.25">
      <c r="C824" s="21"/>
      <c r="F824" s="21"/>
      <c r="J824" s="21"/>
      <c r="K824" s="22"/>
    </row>
    <row r="825" spans="3:11" x14ac:dyDescent="0.25">
      <c r="C825" s="21"/>
      <c r="F825" s="21"/>
      <c r="J825" s="21"/>
      <c r="K825" s="22"/>
    </row>
    <row r="826" spans="3:11" x14ac:dyDescent="0.25">
      <c r="C826" s="21"/>
      <c r="F826" s="21"/>
      <c r="J826" s="21"/>
      <c r="K826" s="22"/>
    </row>
    <row r="827" spans="3:11" x14ac:dyDescent="0.25">
      <c r="C827" s="21"/>
      <c r="F827" s="21"/>
      <c r="J827" s="21"/>
      <c r="K827" s="22"/>
    </row>
    <row r="828" spans="3:11" x14ac:dyDescent="0.25">
      <c r="C828" s="21"/>
      <c r="F828" s="21"/>
      <c r="J828" s="21"/>
      <c r="K828" s="22"/>
    </row>
    <row r="829" spans="3:11" x14ac:dyDescent="0.25">
      <c r="C829" s="21"/>
      <c r="F829" s="21"/>
      <c r="J829" s="21"/>
      <c r="K829" s="22"/>
    </row>
    <row r="830" spans="3:11" x14ac:dyDescent="0.25">
      <c r="C830" s="21"/>
      <c r="F830" s="21"/>
      <c r="J830" s="21"/>
      <c r="K830" s="22"/>
    </row>
    <row r="831" spans="3:11" x14ac:dyDescent="0.25">
      <c r="C831" s="21"/>
      <c r="F831" s="21"/>
      <c r="J831" s="21"/>
      <c r="K831" s="22"/>
    </row>
    <row r="832" spans="3:11" x14ac:dyDescent="0.25">
      <c r="C832" s="21"/>
      <c r="F832" s="21"/>
      <c r="J832" s="21"/>
      <c r="K832" s="22"/>
    </row>
    <row r="833" spans="3:11" x14ac:dyDescent="0.25">
      <c r="C833" s="21"/>
      <c r="F833" s="21"/>
      <c r="J833" s="21"/>
      <c r="K833" s="22"/>
    </row>
    <row r="834" spans="3:11" x14ac:dyDescent="0.25">
      <c r="C834" s="21"/>
      <c r="F834" s="21"/>
      <c r="J834" s="21"/>
      <c r="K834" s="22"/>
    </row>
    <row r="835" spans="3:11" x14ac:dyDescent="0.25">
      <c r="C835" s="21"/>
      <c r="F835" s="21"/>
      <c r="J835" s="21"/>
      <c r="K835" s="22"/>
    </row>
    <row r="836" spans="3:11" x14ac:dyDescent="0.25">
      <c r="C836" s="21"/>
      <c r="F836" s="21"/>
      <c r="J836" s="21"/>
      <c r="K836" s="22"/>
    </row>
    <row r="837" spans="3:11" x14ac:dyDescent="0.25">
      <c r="C837" s="21"/>
      <c r="F837" s="21"/>
      <c r="J837" s="21"/>
      <c r="K837" s="22"/>
    </row>
    <row r="838" spans="3:11" x14ac:dyDescent="0.25">
      <c r="C838" s="21"/>
      <c r="F838" s="21"/>
      <c r="J838" s="21"/>
      <c r="K838" s="22"/>
    </row>
    <row r="839" spans="3:11" x14ac:dyDescent="0.25">
      <c r="C839" s="21"/>
      <c r="F839" s="21"/>
      <c r="J839" s="21"/>
      <c r="K839" s="22"/>
    </row>
    <row r="840" spans="3:11" x14ac:dyDescent="0.25">
      <c r="C840" s="21"/>
      <c r="F840" s="21"/>
      <c r="J840" s="21"/>
      <c r="K840" s="22"/>
    </row>
    <row r="841" spans="3:11" x14ac:dyDescent="0.25">
      <c r="C841" s="21"/>
      <c r="F841" s="21"/>
      <c r="J841" s="21"/>
      <c r="K841" s="22"/>
    </row>
    <row r="842" spans="3:11" x14ac:dyDescent="0.25">
      <c r="C842" s="21"/>
      <c r="F842" s="21"/>
      <c r="J842" s="21"/>
      <c r="K842" s="22"/>
    </row>
    <row r="843" spans="3:11" x14ac:dyDescent="0.25">
      <c r="C843" s="21"/>
      <c r="F843" s="21"/>
      <c r="J843" s="21"/>
      <c r="K843" s="22"/>
    </row>
    <row r="844" spans="3:11" x14ac:dyDescent="0.25">
      <c r="C844" s="21"/>
      <c r="F844" s="21"/>
      <c r="J844" s="21"/>
      <c r="K844" s="22"/>
    </row>
    <row r="845" spans="3:11" x14ac:dyDescent="0.25">
      <c r="C845" s="21"/>
      <c r="F845" s="21"/>
      <c r="J845" s="21"/>
      <c r="K845" s="22"/>
    </row>
    <row r="846" spans="3:11" x14ac:dyDescent="0.25">
      <c r="C846" s="21"/>
      <c r="F846" s="21"/>
      <c r="J846" s="21"/>
      <c r="K846" s="22"/>
    </row>
    <row r="847" spans="3:11" x14ac:dyDescent="0.25">
      <c r="C847" s="21"/>
      <c r="F847" s="21"/>
      <c r="J847" s="21"/>
      <c r="K847" s="22"/>
    </row>
    <row r="848" spans="3:11" x14ac:dyDescent="0.25">
      <c r="C848" s="21"/>
      <c r="F848" s="21"/>
      <c r="J848" s="21"/>
      <c r="K848" s="22"/>
    </row>
    <row r="849" spans="3:11" x14ac:dyDescent="0.25">
      <c r="C849" s="21"/>
      <c r="F849" s="21"/>
      <c r="J849" s="21"/>
      <c r="K849" s="22"/>
    </row>
    <row r="850" spans="3:11" x14ac:dyDescent="0.25">
      <c r="C850" s="21"/>
      <c r="F850" s="21"/>
      <c r="J850" s="21"/>
      <c r="K850" s="22"/>
    </row>
    <row r="851" spans="3:11" x14ac:dyDescent="0.25">
      <c r="C851" s="21"/>
      <c r="F851" s="21"/>
      <c r="J851" s="21"/>
      <c r="K851" s="22"/>
    </row>
    <row r="852" spans="3:11" x14ac:dyDescent="0.25">
      <c r="C852" s="21"/>
      <c r="F852" s="21"/>
      <c r="J852" s="21"/>
      <c r="K852" s="22"/>
    </row>
    <row r="853" spans="3:11" x14ac:dyDescent="0.25">
      <c r="C853" s="21"/>
      <c r="F853" s="21"/>
      <c r="J853" s="21"/>
      <c r="K853" s="22"/>
    </row>
    <row r="854" spans="3:11" x14ac:dyDescent="0.25">
      <c r="C854" s="21"/>
      <c r="F854" s="21"/>
      <c r="J854" s="21"/>
      <c r="K854" s="22"/>
    </row>
    <row r="855" spans="3:11" x14ac:dyDescent="0.25">
      <c r="C855" s="21"/>
      <c r="F855" s="21"/>
      <c r="J855" s="21"/>
      <c r="K855" s="22"/>
    </row>
    <row r="856" spans="3:11" x14ac:dyDescent="0.25">
      <c r="C856" s="21"/>
      <c r="F856" s="21"/>
      <c r="J856" s="21"/>
      <c r="K856" s="22"/>
    </row>
    <row r="857" spans="3:11" x14ac:dyDescent="0.25">
      <c r="C857" s="21"/>
      <c r="F857" s="21"/>
      <c r="J857" s="21"/>
      <c r="K857" s="22"/>
    </row>
    <row r="858" spans="3:11" x14ac:dyDescent="0.25">
      <c r="C858" s="21"/>
      <c r="F858" s="21"/>
      <c r="J858" s="21"/>
      <c r="K858" s="22"/>
    </row>
    <row r="859" spans="3:11" x14ac:dyDescent="0.25">
      <c r="C859" s="21"/>
      <c r="F859" s="21"/>
      <c r="J859" s="21"/>
      <c r="K859" s="22"/>
    </row>
    <row r="860" spans="3:11" x14ac:dyDescent="0.25">
      <c r="C860" s="21"/>
      <c r="F860" s="21"/>
      <c r="J860" s="21"/>
      <c r="K860" s="22"/>
    </row>
    <row r="861" spans="3:11" x14ac:dyDescent="0.25">
      <c r="C861" s="21"/>
      <c r="F861" s="21"/>
      <c r="J861" s="21"/>
      <c r="K861" s="22"/>
    </row>
    <row r="862" spans="3:11" x14ac:dyDescent="0.25">
      <c r="C862" s="21"/>
      <c r="F862" s="21"/>
      <c r="J862" s="21"/>
      <c r="K862" s="22"/>
    </row>
    <row r="863" spans="3:11" x14ac:dyDescent="0.25">
      <c r="C863" s="21"/>
      <c r="F863" s="21"/>
      <c r="J863" s="21"/>
      <c r="K863" s="22"/>
    </row>
    <row r="864" spans="3:11" x14ac:dyDescent="0.25">
      <c r="C864" s="21"/>
      <c r="F864" s="21"/>
      <c r="J864" s="21"/>
      <c r="K864" s="22"/>
    </row>
    <row r="865" spans="3:11" x14ac:dyDescent="0.25">
      <c r="C865" s="21"/>
      <c r="F865" s="21"/>
      <c r="J865" s="21"/>
      <c r="K865" s="22"/>
    </row>
    <row r="866" spans="3:11" x14ac:dyDescent="0.25">
      <c r="C866" s="21"/>
      <c r="F866" s="21"/>
      <c r="J866" s="21"/>
      <c r="K866" s="22"/>
    </row>
    <row r="867" spans="3:11" x14ac:dyDescent="0.25">
      <c r="C867" s="21"/>
      <c r="F867" s="21"/>
      <c r="J867" s="21"/>
      <c r="K867" s="22"/>
    </row>
    <row r="868" spans="3:11" x14ac:dyDescent="0.25">
      <c r="C868" s="21"/>
      <c r="F868" s="21"/>
      <c r="J868" s="21"/>
      <c r="K868" s="22"/>
    </row>
    <row r="869" spans="3:11" x14ac:dyDescent="0.25">
      <c r="C869" s="21"/>
      <c r="F869" s="21"/>
      <c r="J869" s="21"/>
      <c r="K869" s="22"/>
    </row>
    <row r="870" spans="3:11" x14ac:dyDescent="0.25">
      <c r="C870" s="21"/>
      <c r="F870" s="21"/>
      <c r="J870" s="21"/>
      <c r="K870" s="22"/>
    </row>
    <row r="871" spans="3:11" x14ac:dyDescent="0.25">
      <c r="C871" s="21"/>
      <c r="F871" s="21"/>
      <c r="J871" s="21"/>
      <c r="K871" s="22"/>
    </row>
    <row r="872" spans="3:11" x14ac:dyDescent="0.25">
      <c r="C872" s="21"/>
      <c r="F872" s="21"/>
      <c r="J872" s="21"/>
      <c r="K872" s="22"/>
    </row>
    <row r="873" spans="3:11" x14ac:dyDescent="0.25">
      <c r="C873" s="21"/>
      <c r="F873" s="21"/>
      <c r="J873" s="21"/>
      <c r="K873" s="22"/>
    </row>
    <row r="874" spans="3:11" x14ac:dyDescent="0.25">
      <c r="C874" s="21"/>
      <c r="F874" s="21"/>
      <c r="J874" s="21"/>
      <c r="K874" s="22"/>
    </row>
    <row r="875" spans="3:11" x14ac:dyDescent="0.25">
      <c r="C875" s="21"/>
      <c r="F875" s="21"/>
      <c r="J875" s="21"/>
      <c r="K875" s="22"/>
    </row>
    <row r="876" spans="3:11" x14ac:dyDescent="0.25">
      <c r="C876" s="21"/>
      <c r="F876" s="21"/>
      <c r="J876" s="21"/>
      <c r="K876" s="22"/>
    </row>
    <row r="877" spans="3:11" x14ac:dyDescent="0.25">
      <c r="C877" s="21"/>
      <c r="F877" s="21"/>
      <c r="J877" s="21"/>
      <c r="K877" s="22"/>
    </row>
    <row r="878" spans="3:11" x14ac:dyDescent="0.25">
      <c r="C878" s="21"/>
      <c r="F878" s="21"/>
      <c r="J878" s="21"/>
      <c r="K878" s="22"/>
    </row>
    <row r="879" spans="3:11" x14ac:dyDescent="0.25">
      <c r="C879" s="21"/>
      <c r="F879" s="21"/>
      <c r="J879" s="21"/>
      <c r="K879" s="22"/>
    </row>
    <row r="880" spans="3:11" x14ac:dyDescent="0.25">
      <c r="C880" s="21"/>
      <c r="F880" s="21"/>
      <c r="J880" s="21"/>
      <c r="K880" s="22"/>
    </row>
    <row r="881" spans="3:11" x14ac:dyDescent="0.25">
      <c r="C881" s="21"/>
      <c r="F881" s="21"/>
      <c r="J881" s="21"/>
      <c r="K881" s="22"/>
    </row>
    <row r="882" spans="3:11" x14ac:dyDescent="0.25">
      <c r="C882" s="21"/>
      <c r="F882" s="21"/>
      <c r="J882" s="21"/>
      <c r="K882" s="22"/>
    </row>
    <row r="883" spans="3:11" x14ac:dyDescent="0.25">
      <c r="C883" s="21"/>
      <c r="F883" s="21"/>
      <c r="J883" s="21"/>
      <c r="K883" s="22"/>
    </row>
    <row r="884" spans="3:11" x14ac:dyDescent="0.25">
      <c r="C884" s="21"/>
      <c r="F884" s="21"/>
      <c r="J884" s="21"/>
      <c r="K884" s="22"/>
    </row>
    <row r="885" spans="3:11" x14ac:dyDescent="0.25">
      <c r="C885" s="21"/>
      <c r="F885" s="21"/>
      <c r="J885" s="21"/>
      <c r="K885" s="22"/>
    </row>
    <row r="886" spans="3:11" x14ac:dyDescent="0.25">
      <c r="C886" s="21"/>
      <c r="F886" s="21"/>
      <c r="J886" s="21"/>
      <c r="K886" s="22"/>
    </row>
    <row r="887" spans="3:11" x14ac:dyDescent="0.25">
      <c r="C887" s="21"/>
      <c r="F887" s="21"/>
      <c r="J887" s="21"/>
      <c r="K887" s="22"/>
    </row>
    <row r="888" spans="3:11" x14ac:dyDescent="0.25">
      <c r="C888" s="21"/>
      <c r="F888" s="21"/>
      <c r="J888" s="21"/>
      <c r="K888" s="22"/>
    </row>
    <row r="889" spans="3:11" x14ac:dyDescent="0.25">
      <c r="C889" s="21"/>
      <c r="F889" s="21"/>
      <c r="J889" s="21"/>
      <c r="K889" s="22"/>
    </row>
    <row r="890" spans="3:11" x14ac:dyDescent="0.25">
      <c r="C890" s="21"/>
      <c r="F890" s="21"/>
      <c r="J890" s="21"/>
      <c r="K890" s="22"/>
    </row>
    <row r="891" spans="3:11" x14ac:dyDescent="0.25">
      <c r="C891" s="21"/>
      <c r="F891" s="21"/>
      <c r="J891" s="21"/>
      <c r="K891" s="22"/>
    </row>
    <row r="892" spans="3:11" x14ac:dyDescent="0.25">
      <c r="C892" s="21"/>
      <c r="F892" s="21"/>
      <c r="J892" s="21"/>
      <c r="K892" s="22"/>
    </row>
    <row r="893" spans="3:11" x14ac:dyDescent="0.25">
      <c r="C893" s="21"/>
      <c r="F893" s="21"/>
      <c r="J893" s="21"/>
      <c r="K893" s="22"/>
    </row>
    <row r="894" spans="3:11" x14ac:dyDescent="0.25">
      <c r="C894" s="21"/>
      <c r="F894" s="21"/>
      <c r="J894" s="21"/>
      <c r="K894" s="22"/>
    </row>
    <row r="895" spans="3:11" x14ac:dyDescent="0.25">
      <c r="C895" s="21"/>
      <c r="F895" s="21"/>
      <c r="J895" s="21"/>
      <c r="K895" s="22"/>
    </row>
    <row r="896" spans="3:11" x14ac:dyDescent="0.25">
      <c r="C896" s="21"/>
      <c r="F896" s="21"/>
      <c r="J896" s="21"/>
      <c r="K896" s="22"/>
    </row>
    <row r="897" spans="3:11" x14ac:dyDescent="0.25">
      <c r="C897" s="21"/>
      <c r="F897" s="21"/>
      <c r="J897" s="21"/>
      <c r="K897" s="22"/>
    </row>
    <row r="898" spans="3:11" x14ac:dyDescent="0.25">
      <c r="C898" s="21"/>
      <c r="F898" s="21"/>
      <c r="J898" s="21"/>
      <c r="K898" s="22"/>
    </row>
    <row r="899" spans="3:11" x14ac:dyDescent="0.25">
      <c r="C899" s="21"/>
      <c r="F899" s="21"/>
      <c r="J899" s="21"/>
      <c r="K899" s="22"/>
    </row>
    <row r="900" spans="3:11" x14ac:dyDescent="0.25">
      <c r="C900" s="21"/>
      <c r="F900" s="21"/>
      <c r="J900" s="21"/>
      <c r="K900" s="22"/>
    </row>
    <row r="901" spans="3:11" x14ac:dyDescent="0.25">
      <c r="C901" s="21"/>
      <c r="F901" s="21"/>
      <c r="J901" s="21"/>
      <c r="K901" s="22"/>
    </row>
    <row r="902" spans="3:11" x14ac:dyDescent="0.25">
      <c r="C902" s="21"/>
      <c r="F902" s="21"/>
      <c r="J902" s="21"/>
      <c r="K902" s="22"/>
    </row>
    <row r="903" spans="3:11" x14ac:dyDescent="0.25">
      <c r="C903" s="21"/>
      <c r="F903" s="21"/>
      <c r="J903" s="21"/>
      <c r="K903" s="22"/>
    </row>
    <row r="904" spans="3:11" x14ac:dyDescent="0.25">
      <c r="C904" s="21"/>
      <c r="F904" s="21"/>
      <c r="J904" s="21"/>
      <c r="K904" s="22"/>
    </row>
    <row r="905" spans="3:11" x14ac:dyDescent="0.25">
      <c r="C905" s="21"/>
      <c r="F905" s="21"/>
      <c r="J905" s="21"/>
      <c r="K905" s="22"/>
    </row>
    <row r="906" spans="3:11" x14ac:dyDescent="0.25">
      <c r="C906" s="21"/>
      <c r="F906" s="21"/>
      <c r="J906" s="21"/>
      <c r="K906" s="22"/>
    </row>
    <row r="907" spans="3:11" x14ac:dyDescent="0.25">
      <c r="C907" s="21"/>
      <c r="F907" s="21"/>
      <c r="J907" s="21"/>
      <c r="K907" s="22"/>
    </row>
    <row r="908" spans="3:11" x14ac:dyDescent="0.25">
      <c r="C908" s="21"/>
      <c r="F908" s="21"/>
      <c r="J908" s="21"/>
      <c r="K908" s="22"/>
    </row>
    <row r="909" spans="3:11" x14ac:dyDescent="0.25">
      <c r="C909" s="21"/>
      <c r="F909" s="21"/>
      <c r="J909" s="21"/>
      <c r="K909" s="22"/>
    </row>
    <row r="910" spans="3:11" x14ac:dyDescent="0.25">
      <c r="C910" s="21"/>
      <c r="F910" s="21"/>
      <c r="J910" s="21"/>
      <c r="K910" s="22"/>
    </row>
    <row r="911" spans="3:11" x14ac:dyDescent="0.25">
      <c r="C911" s="21"/>
      <c r="F911" s="21"/>
      <c r="J911" s="21"/>
      <c r="K911" s="22"/>
    </row>
    <row r="912" spans="3:11" x14ac:dyDescent="0.25">
      <c r="C912" s="21"/>
      <c r="F912" s="21"/>
      <c r="J912" s="21"/>
      <c r="K912" s="22"/>
    </row>
    <row r="913" spans="3:11" x14ac:dyDescent="0.25">
      <c r="C913" s="21"/>
      <c r="F913" s="21"/>
      <c r="J913" s="21"/>
      <c r="K913" s="22"/>
    </row>
    <row r="914" spans="3:11" x14ac:dyDescent="0.25">
      <c r="C914" s="21"/>
      <c r="F914" s="21"/>
      <c r="J914" s="21"/>
      <c r="K914" s="22"/>
    </row>
    <row r="915" spans="3:11" x14ac:dyDescent="0.25">
      <c r="C915" s="21"/>
      <c r="F915" s="21"/>
      <c r="J915" s="21"/>
      <c r="K915" s="22"/>
    </row>
    <row r="916" spans="3:11" x14ac:dyDescent="0.25">
      <c r="C916" s="21"/>
      <c r="F916" s="21"/>
      <c r="J916" s="21"/>
      <c r="K916" s="22"/>
    </row>
    <row r="917" spans="3:11" x14ac:dyDescent="0.25">
      <c r="C917" s="21"/>
      <c r="F917" s="21"/>
      <c r="J917" s="21"/>
      <c r="K917" s="22"/>
    </row>
    <row r="918" spans="3:11" x14ac:dyDescent="0.25">
      <c r="C918" s="21"/>
      <c r="F918" s="21"/>
      <c r="J918" s="21"/>
      <c r="K918" s="22"/>
    </row>
    <row r="919" spans="3:11" x14ac:dyDescent="0.25">
      <c r="C919" s="21"/>
      <c r="F919" s="21"/>
      <c r="J919" s="21"/>
      <c r="K919" s="22"/>
    </row>
    <row r="920" spans="3:11" x14ac:dyDescent="0.25">
      <c r="C920" s="21"/>
      <c r="F920" s="21"/>
      <c r="J920" s="21"/>
      <c r="K920" s="22"/>
    </row>
    <row r="921" spans="3:11" x14ac:dyDescent="0.25">
      <c r="C921" s="21"/>
      <c r="F921" s="21"/>
      <c r="J921" s="21"/>
      <c r="K921" s="22"/>
    </row>
    <row r="922" spans="3:11" x14ac:dyDescent="0.25">
      <c r="C922" s="21"/>
      <c r="F922" s="21"/>
      <c r="J922" s="21"/>
      <c r="K922" s="22"/>
    </row>
    <row r="923" spans="3:11" x14ac:dyDescent="0.25">
      <c r="C923" s="21"/>
      <c r="F923" s="21"/>
      <c r="J923" s="21"/>
      <c r="K923" s="22"/>
    </row>
    <row r="924" spans="3:11" x14ac:dyDescent="0.25">
      <c r="C924" s="21"/>
      <c r="F924" s="21"/>
      <c r="J924" s="21"/>
      <c r="K924" s="22"/>
    </row>
    <row r="925" spans="3:11" x14ac:dyDescent="0.25">
      <c r="C925" s="21"/>
      <c r="F925" s="21"/>
      <c r="J925" s="21"/>
      <c r="K925" s="22"/>
    </row>
    <row r="926" spans="3:11" x14ac:dyDescent="0.25">
      <c r="C926" s="21"/>
      <c r="F926" s="21"/>
      <c r="J926" s="21"/>
      <c r="K926" s="22"/>
    </row>
    <row r="927" spans="3:11" x14ac:dyDescent="0.25">
      <c r="C927" s="21"/>
      <c r="F927" s="21"/>
      <c r="J927" s="21"/>
      <c r="K927" s="22"/>
    </row>
    <row r="928" spans="3:11" x14ac:dyDescent="0.25">
      <c r="C928" s="21"/>
      <c r="F928" s="21"/>
      <c r="J928" s="21"/>
      <c r="K928" s="22"/>
    </row>
    <row r="929" spans="3:11" x14ac:dyDescent="0.25">
      <c r="C929" s="21"/>
      <c r="F929" s="21"/>
      <c r="J929" s="21"/>
      <c r="K929" s="22"/>
    </row>
    <row r="930" spans="3:11" x14ac:dyDescent="0.25">
      <c r="C930" s="21"/>
      <c r="F930" s="21"/>
      <c r="J930" s="21"/>
      <c r="K930" s="22"/>
    </row>
    <row r="931" spans="3:11" x14ac:dyDescent="0.25">
      <c r="C931" s="21"/>
      <c r="F931" s="21"/>
      <c r="J931" s="21"/>
      <c r="K931" s="22"/>
    </row>
    <row r="932" spans="3:11" x14ac:dyDescent="0.25">
      <c r="C932" s="21"/>
      <c r="F932" s="21"/>
      <c r="J932" s="21"/>
      <c r="K932" s="22"/>
    </row>
    <row r="933" spans="3:11" x14ac:dyDescent="0.25">
      <c r="C933" s="21"/>
      <c r="F933" s="21"/>
      <c r="J933" s="21"/>
      <c r="K933" s="22"/>
    </row>
    <row r="934" spans="3:11" x14ac:dyDescent="0.25">
      <c r="C934" s="21"/>
      <c r="F934" s="21"/>
      <c r="J934" s="21"/>
      <c r="K934" s="22"/>
    </row>
    <row r="935" spans="3:11" x14ac:dyDescent="0.25">
      <c r="C935" s="21"/>
      <c r="F935" s="21"/>
      <c r="J935" s="21"/>
      <c r="K935" s="22"/>
    </row>
    <row r="936" spans="3:11" x14ac:dyDescent="0.25">
      <c r="C936" s="21"/>
      <c r="F936" s="21"/>
      <c r="J936" s="21"/>
      <c r="K936" s="22"/>
    </row>
    <row r="937" spans="3:11" x14ac:dyDescent="0.25">
      <c r="C937" s="21"/>
      <c r="F937" s="21"/>
      <c r="J937" s="21"/>
      <c r="K937" s="22"/>
    </row>
    <row r="938" spans="3:11" x14ac:dyDescent="0.25">
      <c r="C938" s="21"/>
      <c r="F938" s="21"/>
      <c r="J938" s="21"/>
      <c r="K938" s="22"/>
    </row>
    <row r="939" spans="3:11" x14ac:dyDescent="0.25">
      <c r="C939" s="21"/>
      <c r="F939" s="21"/>
      <c r="J939" s="21"/>
      <c r="K939" s="22"/>
    </row>
    <row r="940" spans="3:11" x14ac:dyDescent="0.25">
      <c r="C940" s="21"/>
      <c r="F940" s="21"/>
      <c r="J940" s="21"/>
      <c r="K940" s="22"/>
    </row>
    <row r="941" spans="3:11" x14ac:dyDescent="0.25">
      <c r="C941" s="21"/>
      <c r="F941" s="21"/>
      <c r="J941" s="21"/>
      <c r="K941" s="22"/>
    </row>
    <row r="942" spans="3:11" x14ac:dyDescent="0.25">
      <c r="C942" s="21"/>
      <c r="F942" s="21"/>
      <c r="J942" s="21"/>
      <c r="K942" s="22"/>
    </row>
    <row r="943" spans="3:11" x14ac:dyDescent="0.25">
      <c r="C943" s="21"/>
      <c r="F943" s="21"/>
      <c r="J943" s="21"/>
      <c r="K943" s="22"/>
    </row>
    <row r="944" spans="3:11" x14ac:dyDescent="0.25">
      <c r="C944" s="21"/>
      <c r="F944" s="21"/>
      <c r="J944" s="21"/>
      <c r="K944" s="22"/>
    </row>
    <row r="945" spans="3:11" x14ac:dyDescent="0.25">
      <c r="C945" s="21"/>
      <c r="F945" s="21"/>
      <c r="J945" s="21"/>
      <c r="K945" s="22"/>
    </row>
    <row r="946" spans="3:11" x14ac:dyDescent="0.25">
      <c r="C946" s="21"/>
      <c r="F946" s="21"/>
      <c r="J946" s="21"/>
      <c r="K946" s="22"/>
    </row>
    <row r="947" spans="3:11" x14ac:dyDescent="0.25">
      <c r="C947" s="21"/>
      <c r="F947" s="21"/>
      <c r="J947" s="21"/>
      <c r="K947" s="22"/>
    </row>
    <row r="948" spans="3:11" x14ac:dyDescent="0.25">
      <c r="C948" s="21"/>
      <c r="F948" s="21"/>
      <c r="J948" s="21"/>
      <c r="K948" s="22"/>
    </row>
    <row r="949" spans="3:11" x14ac:dyDescent="0.25">
      <c r="C949" s="21"/>
      <c r="F949" s="21"/>
      <c r="J949" s="21"/>
      <c r="K949" s="22"/>
    </row>
    <row r="950" spans="3:11" x14ac:dyDescent="0.25">
      <c r="C950" s="21"/>
      <c r="F950" s="21"/>
      <c r="J950" s="21"/>
      <c r="K950" s="22"/>
    </row>
    <row r="951" spans="3:11" x14ac:dyDescent="0.25">
      <c r="C951" s="21"/>
      <c r="F951" s="21"/>
      <c r="J951" s="21"/>
      <c r="K951" s="22"/>
    </row>
    <row r="952" spans="3:11" x14ac:dyDescent="0.25">
      <c r="C952" s="21"/>
      <c r="F952" s="21"/>
      <c r="J952" s="21"/>
      <c r="K952" s="22"/>
    </row>
    <row r="953" spans="3:11" x14ac:dyDescent="0.25">
      <c r="C953" s="21"/>
      <c r="F953" s="21"/>
      <c r="J953" s="21"/>
      <c r="K953" s="22"/>
    </row>
    <row r="954" spans="3:11" x14ac:dyDescent="0.25">
      <c r="C954" s="21"/>
      <c r="F954" s="21"/>
      <c r="J954" s="21"/>
      <c r="K954" s="22"/>
    </row>
    <row r="955" spans="3:11" x14ac:dyDescent="0.25">
      <c r="C955" s="21"/>
      <c r="F955" s="21"/>
      <c r="J955" s="21"/>
      <c r="K955" s="22"/>
    </row>
    <row r="956" spans="3:11" x14ac:dyDescent="0.25">
      <c r="C956" s="21"/>
      <c r="F956" s="21"/>
      <c r="J956" s="21"/>
      <c r="K956" s="22"/>
    </row>
    <row r="957" spans="3:11" x14ac:dyDescent="0.25">
      <c r="C957" s="21"/>
      <c r="F957" s="21"/>
      <c r="J957" s="21"/>
      <c r="K957" s="22"/>
    </row>
    <row r="958" spans="3:11" x14ac:dyDescent="0.25">
      <c r="C958" s="21"/>
      <c r="F958" s="21"/>
      <c r="J958" s="21"/>
      <c r="K958" s="22"/>
    </row>
    <row r="959" spans="3:11" x14ac:dyDescent="0.25">
      <c r="C959" s="21"/>
      <c r="F959" s="21"/>
      <c r="J959" s="21"/>
      <c r="K959" s="22"/>
    </row>
    <row r="960" spans="3:11" x14ac:dyDescent="0.25">
      <c r="C960" s="21"/>
      <c r="F960" s="21"/>
      <c r="J960" s="21"/>
      <c r="K960" s="22"/>
    </row>
    <row r="961" spans="3:11" x14ac:dyDescent="0.25">
      <c r="C961" s="21"/>
      <c r="F961" s="21"/>
      <c r="J961" s="21"/>
      <c r="K961" s="22"/>
    </row>
    <row r="962" spans="3:11" x14ac:dyDescent="0.25">
      <c r="C962" s="21"/>
      <c r="F962" s="21"/>
      <c r="J962" s="21"/>
      <c r="K962" s="22"/>
    </row>
    <row r="963" spans="3:11" x14ac:dyDescent="0.25">
      <c r="C963" s="21"/>
      <c r="F963" s="21"/>
      <c r="J963" s="21"/>
      <c r="K963" s="22"/>
    </row>
    <row r="964" spans="3:11" x14ac:dyDescent="0.25">
      <c r="C964" s="21"/>
      <c r="F964" s="21"/>
      <c r="J964" s="21"/>
      <c r="K964" s="22"/>
    </row>
    <row r="965" spans="3:11" x14ac:dyDescent="0.25">
      <c r="C965" s="21"/>
      <c r="F965" s="21"/>
      <c r="J965" s="21"/>
      <c r="K965" s="22"/>
    </row>
    <row r="966" spans="3:11" x14ac:dyDescent="0.25">
      <c r="C966" s="21"/>
      <c r="F966" s="21"/>
      <c r="J966" s="21"/>
      <c r="K966" s="22"/>
    </row>
    <row r="967" spans="3:11" x14ac:dyDescent="0.25">
      <c r="C967" s="21"/>
      <c r="F967" s="21"/>
      <c r="J967" s="21"/>
      <c r="K967" s="22"/>
    </row>
    <row r="968" spans="3:11" x14ac:dyDescent="0.25">
      <c r="C968" s="21"/>
      <c r="F968" s="21"/>
      <c r="J968" s="21"/>
      <c r="K968" s="22"/>
    </row>
  </sheetData>
  <mergeCells count="1">
    <mergeCell ref="A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1008"/>
  <sheetViews>
    <sheetView workbookViewId="0">
      <selection activeCell="E8" sqref="E8"/>
    </sheetView>
  </sheetViews>
  <sheetFormatPr defaultRowHeight="15" x14ac:dyDescent="0.25"/>
  <cols>
    <col min="1" max="1" width="7.28515625" customWidth="1"/>
    <col min="2" max="2" width="10.85546875" customWidth="1"/>
    <col min="3" max="3" width="33.85546875" customWidth="1"/>
    <col min="4" max="4" width="30.28515625" customWidth="1"/>
    <col min="5" max="5" width="13" customWidth="1"/>
    <col min="6" max="6" width="8.42578125" customWidth="1"/>
    <col min="7" max="10" width="6.7109375" customWidth="1"/>
    <col min="11" max="11" width="9.85546875" customWidth="1"/>
    <col min="12" max="15" width="6.7109375" customWidth="1"/>
  </cols>
  <sheetData>
    <row r="1" spans="1:15" ht="61.5" x14ac:dyDescent="0.25">
      <c r="A1" s="43" t="s">
        <v>64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25">
      <c r="C3" s="21"/>
      <c r="F3" s="21"/>
      <c r="J3" s="21"/>
      <c r="K3" s="22"/>
    </row>
    <row r="4" spans="1:15" ht="37.5" x14ac:dyDescent="0.25">
      <c r="A4" s="23" t="s">
        <v>18</v>
      </c>
      <c r="B4" s="24" t="s">
        <v>19</v>
      </c>
      <c r="C4" s="23" t="s">
        <v>20</v>
      </c>
      <c r="D4" s="23" t="s">
        <v>21</v>
      </c>
      <c r="E4" s="23" t="s">
        <v>22</v>
      </c>
      <c r="F4" s="24" t="s">
        <v>23</v>
      </c>
      <c r="G4" s="23" t="s">
        <v>24</v>
      </c>
      <c r="H4" s="23" t="s">
        <v>25</v>
      </c>
      <c r="I4" s="23" t="s">
        <v>26</v>
      </c>
      <c r="J4" s="24" t="s">
        <v>27</v>
      </c>
      <c r="K4" s="25" t="s">
        <v>28</v>
      </c>
      <c r="L4" s="23" t="s">
        <v>29</v>
      </c>
      <c r="M4" s="23" t="s">
        <v>30</v>
      </c>
      <c r="N4" s="23" t="s">
        <v>31</v>
      </c>
      <c r="O4" s="23" t="s">
        <v>32</v>
      </c>
    </row>
    <row r="5" spans="1:15" ht="60" customHeight="1" x14ac:dyDescent="0.25">
      <c r="A5" s="15">
        <v>2018</v>
      </c>
      <c r="B5" s="15" t="s">
        <v>5</v>
      </c>
      <c r="C5" s="34" t="s">
        <v>16</v>
      </c>
      <c r="D5" s="35" t="s">
        <v>33</v>
      </c>
      <c r="E5" s="15">
        <v>30</v>
      </c>
      <c r="F5" s="28">
        <v>30</v>
      </c>
      <c r="G5" s="15">
        <v>8</v>
      </c>
      <c r="H5" s="15">
        <v>4</v>
      </c>
      <c r="I5" s="15">
        <v>7</v>
      </c>
      <c r="J5" s="29">
        <v>19</v>
      </c>
      <c r="K5" s="30">
        <v>0.63329999999999997</v>
      </c>
      <c r="L5" s="15">
        <v>7</v>
      </c>
      <c r="M5" s="15">
        <v>4</v>
      </c>
      <c r="N5" s="15">
        <v>0</v>
      </c>
      <c r="O5" s="15">
        <v>0</v>
      </c>
    </row>
    <row r="6" spans="1:15" ht="60" customHeight="1" x14ac:dyDescent="0.25">
      <c r="A6" s="15">
        <v>2018</v>
      </c>
      <c r="B6" s="15" t="s">
        <v>5</v>
      </c>
      <c r="C6" s="34" t="s">
        <v>16</v>
      </c>
      <c r="D6" s="35" t="s">
        <v>34</v>
      </c>
      <c r="E6" s="15">
        <v>31</v>
      </c>
      <c r="F6" s="28">
        <v>31</v>
      </c>
      <c r="G6" s="15">
        <v>12</v>
      </c>
      <c r="H6" s="15">
        <v>12</v>
      </c>
      <c r="I6" s="15">
        <v>5</v>
      </c>
      <c r="J6" s="29">
        <v>29</v>
      </c>
      <c r="K6" s="30">
        <v>0.9355</v>
      </c>
      <c r="L6" s="15">
        <v>1</v>
      </c>
      <c r="M6" s="15">
        <v>1</v>
      </c>
      <c r="N6" s="15">
        <v>0</v>
      </c>
      <c r="O6" s="15">
        <v>0</v>
      </c>
    </row>
    <row r="7" spans="1:15" ht="60" customHeight="1" x14ac:dyDescent="0.25">
      <c r="A7" s="15">
        <v>2018</v>
      </c>
      <c r="B7" s="15" t="s">
        <v>5</v>
      </c>
      <c r="C7" s="34" t="s">
        <v>16</v>
      </c>
      <c r="D7" s="35" t="s">
        <v>35</v>
      </c>
      <c r="E7" s="15">
        <v>16</v>
      </c>
      <c r="F7" s="28">
        <v>11</v>
      </c>
      <c r="G7" s="15">
        <v>0</v>
      </c>
      <c r="H7" s="15">
        <v>3</v>
      </c>
      <c r="I7" s="15">
        <v>3</v>
      </c>
      <c r="J7" s="29">
        <v>6</v>
      </c>
      <c r="K7" s="30">
        <v>0.54549999999999998</v>
      </c>
      <c r="L7" s="15">
        <v>1</v>
      </c>
      <c r="M7" s="15">
        <v>4</v>
      </c>
      <c r="N7" s="15">
        <v>0</v>
      </c>
      <c r="O7" s="15">
        <v>5</v>
      </c>
    </row>
    <row r="8" spans="1:15" ht="60" customHeight="1" x14ac:dyDescent="0.25">
      <c r="A8" s="15">
        <v>2018</v>
      </c>
      <c r="B8" s="15" t="s">
        <v>5</v>
      </c>
      <c r="C8" s="34" t="s">
        <v>16</v>
      </c>
      <c r="D8" s="35" t="s">
        <v>36</v>
      </c>
      <c r="E8" s="15">
        <v>32</v>
      </c>
      <c r="F8" s="28">
        <v>32</v>
      </c>
      <c r="G8" s="15">
        <v>7</v>
      </c>
      <c r="H8" s="15">
        <v>4</v>
      </c>
      <c r="I8" s="15">
        <v>8</v>
      </c>
      <c r="J8" s="29">
        <v>19</v>
      </c>
      <c r="K8" s="30">
        <v>0.59379999999999999</v>
      </c>
      <c r="L8" s="15">
        <v>13</v>
      </c>
      <c r="M8" s="15">
        <v>0</v>
      </c>
      <c r="N8" s="15">
        <v>0</v>
      </c>
      <c r="O8" s="15">
        <v>0</v>
      </c>
    </row>
    <row r="9" spans="1:15" ht="60" customHeight="1" x14ac:dyDescent="0.25">
      <c r="A9" s="15">
        <v>2018</v>
      </c>
      <c r="B9" s="15" t="s">
        <v>5</v>
      </c>
      <c r="C9" s="34" t="s">
        <v>16</v>
      </c>
      <c r="D9" s="35" t="s">
        <v>37</v>
      </c>
      <c r="E9" s="15">
        <v>29</v>
      </c>
      <c r="F9" s="28">
        <v>26</v>
      </c>
      <c r="G9" s="15">
        <v>0</v>
      </c>
      <c r="H9" s="15">
        <v>7</v>
      </c>
      <c r="I9" s="15">
        <v>6</v>
      </c>
      <c r="J9" s="29">
        <v>13</v>
      </c>
      <c r="K9" s="30">
        <v>0.5</v>
      </c>
      <c r="L9" s="15">
        <v>5</v>
      </c>
      <c r="M9" s="15">
        <v>7</v>
      </c>
      <c r="N9" s="15">
        <v>0</v>
      </c>
      <c r="O9" s="15">
        <v>4</v>
      </c>
    </row>
    <row r="10" spans="1:15" ht="60" customHeight="1" x14ac:dyDescent="0.25">
      <c r="A10" s="15">
        <v>2018</v>
      </c>
      <c r="B10" s="15" t="s">
        <v>5</v>
      </c>
      <c r="C10" s="34" t="s">
        <v>16</v>
      </c>
      <c r="D10" s="35" t="s">
        <v>38</v>
      </c>
      <c r="E10" s="15">
        <v>82</v>
      </c>
      <c r="F10" s="28">
        <v>81</v>
      </c>
      <c r="G10" s="15">
        <v>34</v>
      </c>
      <c r="H10" s="15">
        <v>29</v>
      </c>
      <c r="I10" s="15">
        <v>8</v>
      </c>
      <c r="J10" s="29">
        <v>71</v>
      </c>
      <c r="K10" s="30">
        <v>0.87649999999999995</v>
      </c>
      <c r="L10" s="15">
        <v>9</v>
      </c>
      <c r="M10" s="15">
        <v>1</v>
      </c>
      <c r="N10" s="15">
        <v>0</v>
      </c>
      <c r="O10" s="15">
        <v>1</v>
      </c>
    </row>
    <row r="11" spans="1:15" ht="60" customHeight="1" x14ac:dyDescent="0.25">
      <c r="A11" s="15">
        <v>2018</v>
      </c>
      <c r="B11" s="15" t="s">
        <v>5</v>
      </c>
      <c r="C11" s="34" t="s">
        <v>16</v>
      </c>
      <c r="D11" s="35" t="s">
        <v>39</v>
      </c>
      <c r="E11" s="15">
        <v>35</v>
      </c>
      <c r="F11" s="28">
        <v>32</v>
      </c>
      <c r="G11" s="15">
        <v>2</v>
      </c>
      <c r="H11" s="15">
        <v>11</v>
      </c>
      <c r="I11" s="15">
        <v>12</v>
      </c>
      <c r="J11" s="29">
        <v>25</v>
      </c>
      <c r="K11" s="30">
        <v>0.78129999999999999</v>
      </c>
      <c r="L11" s="15">
        <v>6</v>
      </c>
      <c r="M11" s="15">
        <v>1</v>
      </c>
      <c r="N11" s="15">
        <v>0</v>
      </c>
      <c r="O11" s="15">
        <v>3</v>
      </c>
    </row>
    <row r="12" spans="1:15" ht="60" customHeight="1" x14ac:dyDescent="0.25">
      <c r="A12" s="15">
        <v>2018</v>
      </c>
      <c r="B12" s="15" t="s">
        <v>5</v>
      </c>
      <c r="C12" s="34" t="s">
        <v>16</v>
      </c>
      <c r="D12" s="35" t="s">
        <v>40</v>
      </c>
      <c r="E12" s="15">
        <v>48</v>
      </c>
      <c r="F12" s="28">
        <v>48</v>
      </c>
      <c r="G12" s="15">
        <v>6</v>
      </c>
      <c r="H12" s="15">
        <v>15</v>
      </c>
      <c r="I12" s="15">
        <v>17</v>
      </c>
      <c r="J12" s="29">
        <v>38</v>
      </c>
      <c r="K12" s="30">
        <v>0.79169999999999996</v>
      </c>
      <c r="L12" s="15">
        <v>6</v>
      </c>
      <c r="M12" s="15">
        <v>2</v>
      </c>
      <c r="N12" s="15">
        <v>0</v>
      </c>
      <c r="O12" s="15">
        <v>2</v>
      </c>
    </row>
    <row r="13" spans="1:15" ht="60" customHeight="1" x14ac:dyDescent="0.25">
      <c r="A13" s="15">
        <v>2018</v>
      </c>
      <c r="B13" s="15" t="s">
        <v>5</v>
      </c>
      <c r="C13" s="34" t="s">
        <v>16</v>
      </c>
      <c r="D13" s="35" t="s">
        <v>41</v>
      </c>
      <c r="E13" s="15">
        <v>50</v>
      </c>
      <c r="F13" s="28">
        <v>47</v>
      </c>
      <c r="G13" s="15">
        <v>6</v>
      </c>
      <c r="H13" s="15">
        <v>19</v>
      </c>
      <c r="I13" s="15">
        <v>14</v>
      </c>
      <c r="J13" s="29">
        <v>39</v>
      </c>
      <c r="K13" s="30">
        <v>0.82979999999999998</v>
      </c>
      <c r="L13" s="15">
        <v>7</v>
      </c>
      <c r="M13" s="15">
        <v>1</v>
      </c>
      <c r="N13" s="15">
        <v>0</v>
      </c>
      <c r="O13" s="15">
        <v>3</v>
      </c>
    </row>
    <row r="14" spans="1:15" ht="60" customHeight="1" x14ac:dyDescent="0.25">
      <c r="A14" s="15">
        <v>2018</v>
      </c>
      <c r="B14" s="15" t="s">
        <v>5</v>
      </c>
      <c r="C14" s="34" t="s">
        <v>16</v>
      </c>
      <c r="D14" s="35" t="s">
        <v>42</v>
      </c>
      <c r="E14" s="15">
        <v>26</v>
      </c>
      <c r="F14" s="28">
        <v>26</v>
      </c>
      <c r="G14" s="15">
        <v>15</v>
      </c>
      <c r="H14" s="15">
        <v>6</v>
      </c>
      <c r="I14" s="15">
        <v>5</v>
      </c>
      <c r="J14" s="29">
        <v>26</v>
      </c>
      <c r="K14" s="30">
        <v>1</v>
      </c>
      <c r="L14" s="15">
        <v>0</v>
      </c>
      <c r="M14" s="15">
        <v>0</v>
      </c>
      <c r="N14" s="15">
        <v>0</v>
      </c>
      <c r="O14" s="15">
        <v>0</v>
      </c>
    </row>
    <row r="15" spans="1:15" ht="60" customHeight="1" x14ac:dyDescent="0.25">
      <c r="A15" s="15">
        <v>2018</v>
      </c>
      <c r="B15" s="15" t="s">
        <v>5</v>
      </c>
      <c r="C15" s="34" t="s">
        <v>16</v>
      </c>
      <c r="D15" s="35" t="s">
        <v>43</v>
      </c>
      <c r="E15" s="15">
        <v>82</v>
      </c>
      <c r="F15" s="28">
        <v>81</v>
      </c>
      <c r="G15" s="15">
        <v>27</v>
      </c>
      <c r="H15" s="15">
        <v>30</v>
      </c>
      <c r="I15" s="15">
        <v>12</v>
      </c>
      <c r="J15" s="29">
        <v>69</v>
      </c>
      <c r="K15" s="30">
        <v>0.85189999999999999</v>
      </c>
      <c r="L15" s="15">
        <v>11</v>
      </c>
      <c r="M15" s="15">
        <v>1</v>
      </c>
      <c r="N15" s="15">
        <v>0</v>
      </c>
      <c r="O15" s="15">
        <v>1</v>
      </c>
    </row>
    <row r="16" spans="1:15" ht="60" customHeight="1" x14ac:dyDescent="0.25">
      <c r="A16" s="15">
        <v>2018</v>
      </c>
      <c r="B16" s="15" t="s">
        <v>5</v>
      </c>
      <c r="C16" s="34" t="s">
        <v>16</v>
      </c>
      <c r="D16" s="35" t="s">
        <v>44</v>
      </c>
      <c r="E16" s="15">
        <v>6</v>
      </c>
      <c r="F16" s="28">
        <v>5</v>
      </c>
      <c r="G16" s="15">
        <v>0</v>
      </c>
      <c r="H16" s="15">
        <v>0</v>
      </c>
      <c r="I16" s="15">
        <v>1</v>
      </c>
      <c r="J16" s="29">
        <v>1</v>
      </c>
      <c r="K16" s="30">
        <v>0.2</v>
      </c>
      <c r="L16" s="15">
        <v>0</v>
      </c>
      <c r="M16" s="15">
        <v>3</v>
      </c>
      <c r="N16" s="15">
        <v>0</v>
      </c>
      <c r="O16" s="15">
        <v>2</v>
      </c>
    </row>
    <row r="17" spans="1:15" ht="60" customHeight="1" x14ac:dyDescent="0.25">
      <c r="A17" s="15">
        <v>2018</v>
      </c>
      <c r="B17" s="15" t="s">
        <v>5</v>
      </c>
      <c r="C17" s="34" t="s">
        <v>16</v>
      </c>
      <c r="D17" s="35" t="s">
        <v>45</v>
      </c>
      <c r="E17" s="15">
        <v>22</v>
      </c>
      <c r="F17" s="28">
        <v>22</v>
      </c>
      <c r="G17" s="15">
        <v>12</v>
      </c>
      <c r="H17" s="15">
        <v>7</v>
      </c>
      <c r="I17" s="15">
        <v>3</v>
      </c>
      <c r="J17" s="29">
        <v>22</v>
      </c>
      <c r="K17" s="30">
        <v>1</v>
      </c>
      <c r="L17" s="15">
        <v>0</v>
      </c>
      <c r="M17" s="15">
        <v>0</v>
      </c>
      <c r="N17" s="15">
        <v>0</v>
      </c>
      <c r="O17" s="15">
        <v>0</v>
      </c>
    </row>
    <row r="18" spans="1:15" ht="60" customHeight="1" x14ac:dyDescent="0.25">
      <c r="A18" s="15">
        <v>2018</v>
      </c>
      <c r="B18" s="15" t="s">
        <v>5</v>
      </c>
      <c r="C18" s="34" t="s">
        <v>16</v>
      </c>
      <c r="D18" s="35" t="s">
        <v>46</v>
      </c>
      <c r="E18" s="15">
        <v>32</v>
      </c>
      <c r="F18" s="28">
        <v>32</v>
      </c>
      <c r="G18" s="15">
        <v>9</v>
      </c>
      <c r="H18" s="15">
        <v>8</v>
      </c>
      <c r="I18" s="15">
        <v>10</v>
      </c>
      <c r="J18" s="29">
        <v>27</v>
      </c>
      <c r="K18" s="30">
        <v>0.84379999999999999</v>
      </c>
      <c r="L18" s="15">
        <v>5</v>
      </c>
      <c r="M18" s="15">
        <v>0</v>
      </c>
      <c r="N18" s="15">
        <v>0</v>
      </c>
      <c r="O18" s="15">
        <v>0</v>
      </c>
    </row>
    <row r="19" spans="1:15" ht="60" customHeight="1" x14ac:dyDescent="0.25">
      <c r="A19" s="15">
        <v>2018</v>
      </c>
      <c r="B19" s="15" t="s">
        <v>5</v>
      </c>
      <c r="C19" s="34" t="s">
        <v>16</v>
      </c>
      <c r="D19" s="35" t="s">
        <v>47</v>
      </c>
      <c r="E19" s="15">
        <v>29</v>
      </c>
      <c r="F19" s="28">
        <v>28</v>
      </c>
      <c r="G19" s="15">
        <v>3</v>
      </c>
      <c r="H19" s="15">
        <v>7</v>
      </c>
      <c r="I19" s="15">
        <v>10</v>
      </c>
      <c r="J19" s="29">
        <v>20</v>
      </c>
      <c r="K19" s="30">
        <v>0.71430000000000005</v>
      </c>
      <c r="L19" s="15">
        <v>4</v>
      </c>
      <c r="M19" s="15">
        <v>4</v>
      </c>
      <c r="N19" s="15">
        <v>0</v>
      </c>
      <c r="O19" s="15">
        <v>1</v>
      </c>
    </row>
    <row r="20" spans="1:15" ht="60" customHeight="1" x14ac:dyDescent="0.25">
      <c r="A20" s="15">
        <v>2018</v>
      </c>
      <c r="B20" s="15" t="s">
        <v>5</v>
      </c>
      <c r="C20" s="34" t="s">
        <v>16</v>
      </c>
      <c r="D20" s="35" t="s">
        <v>48</v>
      </c>
      <c r="E20" s="15">
        <v>46</v>
      </c>
      <c r="F20" s="28">
        <v>45</v>
      </c>
      <c r="G20" s="15">
        <v>12</v>
      </c>
      <c r="H20" s="15">
        <v>21</v>
      </c>
      <c r="I20" s="15">
        <v>9</v>
      </c>
      <c r="J20" s="29">
        <v>42</v>
      </c>
      <c r="K20" s="30">
        <v>0.93330000000000002</v>
      </c>
      <c r="L20" s="15">
        <v>2</v>
      </c>
      <c r="M20" s="15">
        <v>1</v>
      </c>
      <c r="N20" s="15">
        <v>0</v>
      </c>
      <c r="O20" s="15">
        <v>1</v>
      </c>
    </row>
    <row r="21" spans="1:15" ht="60" customHeight="1" x14ac:dyDescent="0.25">
      <c r="A21" s="15">
        <v>2018</v>
      </c>
      <c r="B21" s="15" t="s">
        <v>5</v>
      </c>
      <c r="C21" s="34" t="s">
        <v>16</v>
      </c>
      <c r="D21" s="35" t="s">
        <v>49</v>
      </c>
      <c r="E21" s="15">
        <v>22</v>
      </c>
      <c r="F21" s="28">
        <v>21</v>
      </c>
      <c r="G21" s="15">
        <v>2</v>
      </c>
      <c r="H21" s="15">
        <v>8</v>
      </c>
      <c r="I21" s="15">
        <v>8</v>
      </c>
      <c r="J21" s="29">
        <v>18</v>
      </c>
      <c r="K21" s="30">
        <v>0.85709999999999997</v>
      </c>
      <c r="L21" s="15">
        <v>2</v>
      </c>
      <c r="M21" s="15">
        <v>0</v>
      </c>
      <c r="N21" s="15">
        <v>1</v>
      </c>
      <c r="O21" s="15">
        <v>1</v>
      </c>
    </row>
    <row r="22" spans="1:15" ht="60" customHeight="1" x14ac:dyDescent="0.25">
      <c r="A22" s="15">
        <v>2018</v>
      </c>
      <c r="B22" s="15" t="s">
        <v>5</v>
      </c>
      <c r="C22" s="34" t="s">
        <v>16</v>
      </c>
      <c r="D22" s="35" t="s">
        <v>50</v>
      </c>
      <c r="E22" s="15">
        <v>18</v>
      </c>
      <c r="F22" s="28">
        <v>15</v>
      </c>
      <c r="G22" s="15">
        <v>1</v>
      </c>
      <c r="H22" s="15">
        <v>1</v>
      </c>
      <c r="I22" s="15">
        <v>8</v>
      </c>
      <c r="J22" s="29">
        <v>10</v>
      </c>
      <c r="K22" s="30">
        <v>0.66669999999999996</v>
      </c>
      <c r="L22" s="15">
        <v>3</v>
      </c>
      <c r="M22" s="15">
        <v>2</v>
      </c>
      <c r="N22" s="15">
        <v>0</v>
      </c>
      <c r="O22" s="15">
        <v>3</v>
      </c>
    </row>
    <row r="23" spans="1:15" ht="60" customHeight="1" x14ac:dyDescent="0.25">
      <c r="A23" s="15">
        <v>2018</v>
      </c>
      <c r="B23" s="15" t="s">
        <v>5</v>
      </c>
      <c r="C23" s="34" t="s">
        <v>16</v>
      </c>
      <c r="D23" s="35" t="s">
        <v>55</v>
      </c>
      <c r="E23" s="15">
        <v>2</v>
      </c>
      <c r="F23" s="28">
        <v>2</v>
      </c>
      <c r="G23" s="15">
        <v>2</v>
      </c>
      <c r="H23" s="15">
        <v>0</v>
      </c>
      <c r="I23" s="15">
        <v>0</v>
      </c>
      <c r="J23" s="29">
        <v>2</v>
      </c>
      <c r="K23" s="30">
        <v>1</v>
      </c>
      <c r="L23" s="15">
        <v>0</v>
      </c>
      <c r="M23" s="15">
        <v>0</v>
      </c>
      <c r="N23" s="15">
        <v>0</v>
      </c>
      <c r="O23" s="15">
        <v>0</v>
      </c>
    </row>
    <row r="24" spans="1:15" ht="60" customHeight="1" x14ac:dyDescent="0.25">
      <c r="A24" s="15">
        <v>2018</v>
      </c>
      <c r="B24" s="15" t="s">
        <v>5</v>
      </c>
      <c r="C24" s="34" t="s">
        <v>16</v>
      </c>
      <c r="D24" s="35" t="s">
        <v>58</v>
      </c>
      <c r="E24" s="15">
        <v>6</v>
      </c>
      <c r="F24" s="28">
        <v>6</v>
      </c>
      <c r="G24" s="15">
        <v>2</v>
      </c>
      <c r="H24" s="15">
        <v>3</v>
      </c>
      <c r="I24" s="15">
        <v>1</v>
      </c>
      <c r="J24" s="29">
        <v>6</v>
      </c>
      <c r="K24" s="30">
        <v>1</v>
      </c>
      <c r="L24" s="15">
        <v>0</v>
      </c>
      <c r="M24" s="15">
        <v>0</v>
      </c>
      <c r="N24" s="15">
        <v>0</v>
      </c>
      <c r="O24" s="15">
        <v>0</v>
      </c>
    </row>
    <row r="25" spans="1:15" ht="60" customHeight="1" x14ac:dyDescent="0.25">
      <c r="A25" s="15">
        <v>2018</v>
      </c>
      <c r="B25" s="15" t="s">
        <v>5</v>
      </c>
      <c r="C25" s="34" t="s">
        <v>16</v>
      </c>
      <c r="D25" s="35" t="s">
        <v>51</v>
      </c>
      <c r="E25" s="15">
        <v>11</v>
      </c>
      <c r="F25" s="28">
        <v>5</v>
      </c>
      <c r="G25" s="15">
        <v>0</v>
      </c>
      <c r="H25" s="15">
        <v>0</v>
      </c>
      <c r="I25" s="15">
        <v>0</v>
      </c>
      <c r="J25" s="29">
        <v>0</v>
      </c>
      <c r="K25" s="30">
        <v>0</v>
      </c>
      <c r="L25" s="15">
        <v>2</v>
      </c>
      <c r="M25" s="15">
        <v>3</v>
      </c>
      <c r="N25" s="15">
        <v>0</v>
      </c>
      <c r="O25" s="15">
        <v>6</v>
      </c>
    </row>
    <row r="26" spans="1:15" ht="18.75" x14ac:dyDescent="0.25">
      <c r="A26" s="31" t="s">
        <v>65</v>
      </c>
      <c r="B26" s="31" t="s">
        <v>5</v>
      </c>
      <c r="C26" s="32" t="s">
        <v>16</v>
      </c>
      <c r="D26" s="32" t="str">
        <f>"TOTAL"</f>
        <v>TOTAL</v>
      </c>
      <c r="E26" s="37">
        <f>SUBTOTAL(109,[1]!Table9[Registered])</f>
        <v>655</v>
      </c>
      <c r="F26" s="31">
        <f>SUBTOTAL(109,[1]!Table9[Wrote])</f>
        <v>626</v>
      </c>
      <c r="G26" s="37">
        <f>SUBTOTAL(109,[1]!Table9[I])</f>
        <v>160</v>
      </c>
      <c r="H26" s="37">
        <f>SUBTOTAL(109,[1]!Table9[II])</f>
        <v>195</v>
      </c>
      <c r="I26" s="37">
        <f>SUBTOTAL(109,[1]!Table9[III])</f>
        <v>147</v>
      </c>
      <c r="J26" s="31">
        <f>SUBTOTAL(109,[1]!Table9[Total         I-III])</f>
        <v>502</v>
      </c>
      <c r="K26" s="36">
        <f>IF([1]!Table9[[#Totals],[Wrote]]&lt;&gt;0,[1]!Table9[[#Totals],[Total         I-III]]/[1]!Table9[[#Totals],[Wrote]],0%)</f>
        <v>0.80191693290734822</v>
      </c>
      <c r="L26" s="37">
        <f>SUBTOTAL(109,[1]!Table9[IV])</f>
        <v>84</v>
      </c>
      <c r="M26" s="37">
        <f>SUBTOTAL(109,[1]!Table9[V])</f>
        <v>35</v>
      </c>
      <c r="N26" s="37">
        <f>SUBTOTAL(109,[1]!Table9[VI])</f>
        <v>1</v>
      </c>
      <c r="O26" s="37">
        <f>SUBTOTAL(109,[1]!Table9[Other])</f>
        <v>33</v>
      </c>
    </row>
    <row r="27" spans="1:15" x14ac:dyDescent="0.25">
      <c r="C27" s="21"/>
      <c r="F27" s="21"/>
      <c r="J27" s="21"/>
      <c r="K27" s="22"/>
    </row>
    <row r="28" spans="1:15" x14ac:dyDescent="0.25">
      <c r="C28" s="21"/>
      <c r="F28" s="21"/>
      <c r="J28" s="21"/>
      <c r="K28" s="22"/>
    </row>
    <row r="29" spans="1:15" x14ac:dyDescent="0.25">
      <c r="C29" s="21"/>
      <c r="F29" s="21"/>
      <c r="J29" s="21"/>
      <c r="K29" s="22"/>
    </row>
    <row r="30" spans="1:15" x14ac:dyDescent="0.25">
      <c r="C30" s="21"/>
      <c r="F30" s="21"/>
      <c r="J30" s="21"/>
      <c r="K30" s="22"/>
    </row>
    <row r="31" spans="1:15" x14ac:dyDescent="0.25">
      <c r="C31" s="21"/>
      <c r="F31" s="21"/>
      <c r="J31" s="21"/>
      <c r="K31" s="22"/>
    </row>
    <row r="32" spans="1:15" x14ac:dyDescent="0.25">
      <c r="C32" s="21"/>
      <c r="F32" s="21"/>
      <c r="J32" s="21"/>
      <c r="K32" s="22"/>
    </row>
    <row r="33" spans="3:11" x14ac:dyDescent="0.25">
      <c r="C33" s="21"/>
      <c r="F33" s="21"/>
      <c r="J33" s="21"/>
      <c r="K33" s="22"/>
    </row>
    <row r="34" spans="3:11" x14ac:dyDescent="0.25">
      <c r="C34" s="21"/>
      <c r="F34" s="21"/>
      <c r="J34" s="21"/>
      <c r="K34" s="22"/>
    </row>
    <row r="35" spans="3:11" x14ac:dyDescent="0.25">
      <c r="C35" s="21"/>
      <c r="F35" s="21"/>
      <c r="J35" s="21"/>
      <c r="K35" s="22"/>
    </row>
    <row r="36" spans="3:11" x14ac:dyDescent="0.25">
      <c r="C36" s="21"/>
      <c r="F36" s="21"/>
      <c r="J36" s="21"/>
      <c r="K36" s="22"/>
    </row>
    <row r="37" spans="3:11" x14ac:dyDescent="0.25">
      <c r="C37" s="21"/>
      <c r="F37" s="21"/>
      <c r="J37" s="21"/>
      <c r="K37" s="22"/>
    </row>
    <row r="38" spans="3:11" x14ac:dyDescent="0.25">
      <c r="C38" s="21"/>
      <c r="F38" s="21"/>
      <c r="J38" s="21"/>
      <c r="K38" s="22"/>
    </row>
    <row r="39" spans="3:11" x14ac:dyDescent="0.25">
      <c r="C39" s="21"/>
      <c r="F39" s="21"/>
      <c r="J39" s="21"/>
      <c r="K39" s="22"/>
    </row>
    <row r="40" spans="3:11" x14ac:dyDescent="0.25">
      <c r="C40" s="21"/>
      <c r="F40" s="21"/>
      <c r="J40" s="21"/>
      <c r="K40" s="22"/>
    </row>
    <row r="41" spans="3:11" x14ac:dyDescent="0.25">
      <c r="C41" s="21"/>
      <c r="F41" s="21"/>
      <c r="J41" s="21"/>
      <c r="K41" s="22"/>
    </row>
    <row r="42" spans="3:11" x14ac:dyDescent="0.25">
      <c r="C42" s="21"/>
      <c r="F42" s="21"/>
      <c r="J42" s="21"/>
      <c r="K42" s="22"/>
    </row>
    <row r="43" spans="3:11" x14ac:dyDescent="0.25">
      <c r="C43" s="21"/>
      <c r="F43" s="21"/>
      <c r="J43" s="21"/>
      <c r="K43" s="22"/>
    </row>
    <row r="44" spans="3:11" x14ac:dyDescent="0.25">
      <c r="C44" s="21"/>
      <c r="F44" s="21"/>
      <c r="J44" s="21"/>
      <c r="K44" s="22"/>
    </row>
    <row r="45" spans="3:11" x14ac:dyDescent="0.25">
      <c r="C45" s="21"/>
      <c r="F45" s="21"/>
      <c r="J45" s="21"/>
      <c r="K45" s="22"/>
    </row>
    <row r="46" spans="3:11" x14ac:dyDescent="0.25">
      <c r="C46" s="21"/>
      <c r="F46" s="21"/>
      <c r="J46" s="21"/>
      <c r="K46" s="22"/>
    </row>
    <row r="47" spans="3:11" x14ac:dyDescent="0.25">
      <c r="C47" s="21"/>
      <c r="F47" s="21"/>
      <c r="J47" s="21"/>
      <c r="K47" s="22"/>
    </row>
    <row r="48" spans="3:11" x14ac:dyDescent="0.25">
      <c r="C48" s="21"/>
      <c r="F48" s="21"/>
      <c r="J48" s="21"/>
      <c r="K48" s="22"/>
    </row>
    <row r="49" spans="3:11" x14ac:dyDescent="0.25">
      <c r="C49" s="21"/>
      <c r="F49" s="21"/>
      <c r="J49" s="21"/>
      <c r="K49" s="22"/>
    </row>
    <row r="50" spans="3:11" x14ac:dyDescent="0.25">
      <c r="C50" s="21"/>
      <c r="F50" s="21"/>
      <c r="J50" s="21"/>
      <c r="K50" s="22"/>
    </row>
    <row r="51" spans="3:11" x14ac:dyDescent="0.25">
      <c r="C51" s="21"/>
      <c r="F51" s="21"/>
      <c r="J51" s="21"/>
      <c r="K51" s="22"/>
    </row>
    <row r="52" spans="3:11" x14ac:dyDescent="0.25">
      <c r="C52" s="21"/>
      <c r="F52" s="21"/>
      <c r="J52" s="21"/>
      <c r="K52" s="22"/>
    </row>
    <row r="53" spans="3:11" x14ac:dyDescent="0.25">
      <c r="C53" s="21"/>
      <c r="F53" s="21"/>
      <c r="J53" s="21"/>
      <c r="K53" s="22"/>
    </row>
    <row r="54" spans="3:11" x14ac:dyDescent="0.25">
      <c r="C54" s="21"/>
      <c r="F54" s="21"/>
      <c r="J54" s="21"/>
      <c r="K54" s="22"/>
    </row>
    <row r="55" spans="3:11" x14ac:dyDescent="0.25">
      <c r="C55" s="21"/>
      <c r="F55" s="21"/>
      <c r="J55" s="21"/>
      <c r="K55" s="22"/>
    </row>
    <row r="56" spans="3:11" x14ac:dyDescent="0.25">
      <c r="C56" s="21"/>
      <c r="F56" s="21"/>
      <c r="J56" s="21"/>
      <c r="K56" s="22"/>
    </row>
    <row r="57" spans="3:11" x14ac:dyDescent="0.25">
      <c r="C57" s="21"/>
      <c r="F57" s="21"/>
      <c r="J57" s="21"/>
      <c r="K57" s="22"/>
    </row>
    <row r="58" spans="3:11" x14ac:dyDescent="0.25">
      <c r="C58" s="21"/>
      <c r="F58" s="21"/>
      <c r="J58" s="21"/>
      <c r="K58" s="22"/>
    </row>
    <row r="59" spans="3:11" x14ac:dyDescent="0.25">
      <c r="C59" s="21"/>
      <c r="F59" s="21"/>
      <c r="J59" s="21"/>
      <c r="K59" s="22"/>
    </row>
    <row r="60" spans="3:11" x14ac:dyDescent="0.25">
      <c r="C60" s="21"/>
      <c r="F60" s="21"/>
      <c r="J60" s="21"/>
      <c r="K60" s="22"/>
    </row>
    <row r="61" spans="3:11" x14ac:dyDescent="0.25">
      <c r="C61" s="21"/>
      <c r="F61" s="21"/>
      <c r="J61" s="21"/>
      <c r="K61" s="22"/>
    </row>
    <row r="62" spans="3:11" x14ac:dyDescent="0.25">
      <c r="C62" s="21"/>
      <c r="F62" s="21"/>
      <c r="J62" s="21"/>
      <c r="K62" s="22"/>
    </row>
    <row r="63" spans="3:11" x14ac:dyDescent="0.25">
      <c r="C63" s="21"/>
      <c r="F63" s="21"/>
      <c r="J63" s="21"/>
      <c r="K63" s="22"/>
    </row>
    <row r="64" spans="3:11" x14ac:dyDescent="0.25">
      <c r="C64" s="21"/>
      <c r="F64" s="21"/>
      <c r="J64" s="21"/>
      <c r="K64" s="22"/>
    </row>
    <row r="65" spans="3:11" x14ac:dyDescent="0.25">
      <c r="C65" s="21"/>
      <c r="F65" s="21"/>
      <c r="J65" s="21"/>
      <c r="K65" s="22"/>
    </row>
    <row r="66" spans="3:11" x14ac:dyDescent="0.25">
      <c r="C66" s="21"/>
      <c r="F66" s="21"/>
      <c r="J66" s="21"/>
      <c r="K66" s="22"/>
    </row>
    <row r="67" spans="3:11" x14ac:dyDescent="0.25">
      <c r="C67" s="21"/>
      <c r="F67" s="21"/>
      <c r="J67" s="21"/>
      <c r="K67" s="22"/>
    </row>
    <row r="68" spans="3:11" x14ac:dyDescent="0.25">
      <c r="C68" s="21"/>
      <c r="F68" s="21"/>
      <c r="J68" s="21"/>
      <c r="K68" s="22"/>
    </row>
    <row r="69" spans="3:11" x14ac:dyDescent="0.25">
      <c r="C69" s="21"/>
      <c r="F69" s="21"/>
      <c r="J69" s="21"/>
      <c r="K69" s="22"/>
    </row>
    <row r="70" spans="3:11" x14ac:dyDescent="0.25">
      <c r="C70" s="21"/>
      <c r="F70" s="21"/>
      <c r="J70" s="21"/>
      <c r="K70" s="22"/>
    </row>
    <row r="71" spans="3:11" x14ac:dyDescent="0.25">
      <c r="C71" s="21"/>
      <c r="F71" s="21"/>
      <c r="J71" s="21"/>
      <c r="K71" s="22"/>
    </row>
    <row r="72" spans="3:11" x14ac:dyDescent="0.25">
      <c r="C72" s="21"/>
      <c r="F72" s="21"/>
      <c r="J72" s="21"/>
      <c r="K72" s="22"/>
    </row>
    <row r="73" spans="3:11" x14ac:dyDescent="0.25">
      <c r="C73" s="21"/>
      <c r="F73" s="21"/>
      <c r="J73" s="21"/>
      <c r="K73" s="22"/>
    </row>
    <row r="74" spans="3:11" x14ac:dyDescent="0.25">
      <c r="C74" s="21"/>
      <c r="F74" s="21"/>
      <c r="J74" s="21"/>
      <c r="K74" s="22"/>
    </row>
    <row r="75" spans="3:11" x14ac:dyDescent="0.25">
      <c r="C75" s="21"/>
      <c r="F75" s="21"/>
      <c r="J75" s="21"/>
      <c r="K75" s="22"/>
    </row>
    <row r="76" spans="3:11" x14ac:dyDescent="0.25">
      <c r="C76" s="21"/>
      <c r="F76" s="21"/>
      <c r="J76" s="21"/>
      <c r="K76" s="22"/>
    </row>
    <row r="77" spans="3:11" x14ac:dyDescent="0.25">
      <c r="C77" s="21"/>
      <c r="F77" s="21"/>
      <c r="J77" s="21"/>
      <c r="K77" s="22"/>
    </row>
    <row r="78" spans="3:11" x14ac:dyDescent="0.25">
      <c r="C78" s="21"/>
      <c r="F78" s="21"/>
      <c r="J78" s="21"/>
      <c r="K78" s="22"/>
    </row>
    <row r="79" spans="3:11" x14ac:dyDescent="0.25">
      <c r="C79" s="21"/>
      <c r="F79" s="21"/>
      <c r="J79" s="21"/>
      <c r="K79" s="22"/>
    </row>
    <row r="80" spans="3:11" x14ac:dyDescent="0.25">
      <c r="C80" s="21"/>
      <c r="F80" s="21"/>
      <c r="J80" s="21"/>
      <c r="K80" s="22"/>
    </row>
    <row r="81" spans="3:11" x14ac:dyDescent="0.25">
      <c r="C81" s="21"/>
      <c r="F81" s="21"/>
      <c r="J81" s="21"/>
      <c r="K81" s="22"/>
    </row>
    <row r="82" spans="3:11" x14ac:dyDescent="0.25">
      <c r="C82" s="21"/>
      <c r="F82" s="21"/>
      <c r="J82" s="21"/>
      <c r="K82" s="22"/>
    </row>
    <row r="83" spans="3:11" x14ac:dyDescent="0.25">
      <c r="C83" s="21"/>
      <c r="F83" s="21"/>
      <c r="J83" s="21"/>
      <c r="K83" s="22"/>
    </row>
    <row r="84" spans="3:11" x14ac:dyDescent="0.25">
      <c r="C84" s="21"/>
      <c r="F84" s="21"/>
      <c r="J84" s="21"/>
      <c r="K84" s="22"/>
    </row>
    <row r="85" spans="3:11" x14ac:dyDescent="0.25">
      <c r="C85" s="21"/>
      <c r="F85" s="21"/>
      <c r="J85" s="21"/>
      <c r="K85" s="22"/>
    </row>
    <row r="86" spans="3:11" x14ac:dyDescent="0.25">
      <c r="C86" s="21"/>
      <c r="F86" s="21"/>
      <c r="J86" s="21"/>
      <c r="K86" s="22"/>
    </row>
    <row r="87" spans="3:11" x14ac:dyDescent="0.25">
      <c r="C87" s="21"/>
      <c r="F87" s="21"/>
      <c r="J87" s="21"/>
      <c r="K87" s="22"/>
    </row>
    <row r="88" spans="3:11" x14ac:dyDescent="0.25">
      <c r="C88" s="21"/>
      <c r="F88" s="21"/>
      <c r="J88" s="21"/>
      <c r="K88" s="22"/>
    </row>
    <row r="89" spans="3:11" x14ac:dyDescent="0.25">
      <c r="C89" s="21"/>
      <c r="F89" s="21"/>
      <c r="J89" s="21"/>
      <c r="K89" s="22"/>
    </row>
    <row r="90" spans="3:11" x14ac:dyDescent="0.25">
      <c r="C90" s="21"/>
      <c r="F90" s="21"/>
      <c r="J90" s="21"/>
      <c r="K90" s="22"/>
    </row>
    <row r="91" spans="3:11" x14ac:dyDescent="0.25">
      <c r="C91" s="21"/>
      <c r="F91" s="21"/>
      <c r="J91" s="21"/>
      <c r="K91" s="22"/>
    </row>
    <row r="92" spans="3:11" x14ac:dyDescent="0.25">
      <c r="C92" s="21"/>
      <c r="F92" s="21"/>
      <c r="J92" s="21"/>
      <c r="K92" s="22"/>
    </row>
    <row r="93" spans="3:11" x14ac:dyDescent="0.25">
      <c r="C93" s="21"/>
      <c r="F93" s="21"/>
      <c r="J93" s="21"/>
      <c r="K93" s="22"/>
    </row>
    <row r="94" spans="3:11" x14ac:dyDescent="0.25">
      <c r="C94" s="21"/>
      <c r="F94" s="21"/>
      <c r="J94" s="21"/>
      <c r="K94" s="22"/>
    </row>
    <row r="95" spans="3:11" x14ac:dyDescent="0.25">
      <c r="C95" s="21"/>
      <c r="F95" s="21"/>
      <c r="J95" s="21"/>
      <c r="K95" s="22"/>
    </row>
    <row r="96" spans="3:11" x14ac:dyDescent="0.25">
      <c r="C96" s="21"/>
      <c r="F96" s="21"/>
      <c r="J96" s="21"/>
      <c r="K96" s="22"/>
    </row>
    <row r="97" spans="3:11" x14ac:dyDescent="0.25">
      <c r="C97" s="21"/>
      <c r="F97" s="21"/>
      <c r="J97" s="21"/>
      <c r="K97" s="22"/>
    </row>
    <row r="98" spans="3:11" x14ac:dyDescent="0.25">
      <c r="C98" s="21"/>
      <c r="F98" s="21"/>
      <c r="J98" s="21"/>
      <c r="K98" s="22"/>
    </row>
    <row r="99" spans="3:11" x14ac:dyDescent="0.25">
      <c r="C99" s="21"/>
      <c r="F99" s="21"/>
      <c r="J99" s="21"/>
      <c r="K99" s="22"/>
    </row>
    <row r="100" spans="3:11" x14ac:dyDescent="0.25">
      <c r="C100" s="21"/>
      <c r="F100" s="21"/>
      <c r="J100" s="21"/>
      <c r="K100" s="22"/>
    </row>
    <row r="101" spans="3:11" x14ac:dyDescent="0.25">
      <c r="C101" s="21"/>
      <c r="F101" s="21"/>
      <c r="J101" s="21"/>
      <c r="K101" s="22"/>
    </row>
    <row r="102" spans="3:11" x14ac:dyDescent="0.25">
      <c r="C102" s="21"/>
      <c r="F102" s="21"/>
      <c r="J102" s="21"/>
      <c r="K102" s="22"/>
    </row>
    <row r="103" spans="3:11" x14ac:dyDescent="0.25">
      <c r="C103" s="21"/>
      <c r="F103" s="21"/>
      <c r="J103" s="21"/>
      <c r="K103" s="22"/>
    </row>
    <row r="104" spans="3:11" x14ac:dyDescent="0.25">
      <c r="C104" s="21"/>
      <c r="F104" s="21"/>
      <c r="J104" s="21"/>
      <c r="K104" s="22"/>
    </row>
    <row r="105" spans="3:11" x14ac:dyDescent="0.25">
      <c r="C105" s="21"/>
      <c r="F105" s="21"/>
      <c r="J105" s="21"/>
      <c r="K105" s="22"/>
    </row>
    <row r="106" spans="3:11" x14ac:dyDescent="0.25">
      <c r="C106" s="21"/>
      <c r="F106" s="21"/>
      <c r="J106" s="21"/>
      <c r="K106" s="22"/>
    </row>
    <row r="107" spans="3:11" x14ac:dyDescent="0.25">
      <c r="C107" s="21"/>
      <c r="F107" s="21"/>
      <c r="J107" s="21"/>
      <c r="K107" s="22"/>
    </row>
    <row r="108" spans="3:11" x14ac:dyDescent="0.25">
      <c r="C108" s="21"/>
      <c r="F108" s="21"/>
      <c r="J108" s="21"/>
      <c r="K108" s="22"/>
    </row>
    <row r="109" spans="3:11" x14ac:dyDescent="0.25">
      <c r="C109" s="21"/>
      <c r="F109" s="21"/>
      <c r="J109" s="21"/>
      <c r="K109" s="22"/>
    </row>
    <row r="110" spans="3:11" x14ac:dyDescent="0.25">
      <c r="C110" s="21"/>
      <c r="F110" s="21"/>
      <c r="J110" s="21"/>
      <c r="K110" s="22"/>
    </row>
    <row r="111" spans="3:11" x14ac:dyDescent="0.25">
      <c r="C111" s="21"/>
      <c r="F111" s="21"/>
      <c r="J111" s="21"/>
      <c r="K111" s="22"/>
    </row>
    <row r="112" spans="3:11" x14ac:dyDescent="0.25">
      <c r="C112" s="21"/>
      <c r="F112" s="21"/>
      <c r="J112" s="21"/>
      <c r="K112" s="22"/>
    </row>
    <row r="113" spans="3:11" x14ac:dyDescent="0.25">
      <c r="C113" s="21"/>
      <c r="F113" s="21"/>
      <c r="J113" s="21"/>
      <c r="K113" s="22"/>
    </row>
    <row r="114" spans="3:11" x14ac:dyDescent="0.25">
      <c r="C114" s="21"/>
      <c r="F114" s="21"/>
      <c r="J114" s="21"/>
      <c r="K114" s="22"/>
    </row>
    <row r="115" spans="3:11" x14ac:dyDescent="0.25">
      <c r="C115" s="21"/>
      <c r="F115" s="21"/>
      <c r="J115" s="21"/>
      <c r="K115" s="22"/>
    </row>
    <row r="116" spans="3:11" x14ac:dyDescent="0.25">
      <c r="C116" s="21"/>
      <c r="F116" s="21"/>
      <c r="J116" s="21"/>
      <c r="K116" s="22"/>
    </row>
    <row r="117" spans="3:11" x14ac:dyDescent="0.25">
      <c r="C117" s="21"/>
      <c r="F117" s="21"/>
      <c r="J117" s="21"/>
      <c r="K117" s="22"/>
    </row>
    <row r="118" spans="3:11" x14ac:dyDescent="0.25">
      <c r="C118" s="21"/>
      <c r="F118" s="21"/>
      <c r="J118" s="21"/>
      <c r="K118" s="22"/>
    </row>
    <row r="119" spans="3:11" x14ac:dyDescent="0.25">
      <c r="C119" s="21"/>
      <c r="F119" s="21"/>
      <c r="J119" s="21"/>
      <c r="K119" s="22"/>
    </row>
    <row r="120" spans="3:11" x14ac:dyDescent="0.25">
      <c r="C120" s="21"/>
      <c r="F120" s="21"/>
      <c r="J120" s="21"/>
      <c r="K120" s="22"/>
    </row>
    <row r="121" spans="3:11" x14ac:dyDescent="0.25">
      <c r="C121" s="21"/>
      <c r="F121" s="21"/>
      <c r="J121" s="21"/>
      <c r="K121" s="22"/>
    </row>
    <row r="122" spans="3:11" x14ac:dyDescent="0.25">
      <c r="C122" s="21"/>
      <c r="F122" s="21"/>
      <c r="J122" s="21"/>
      <c r="K122" s="22"/>
    </row>
    <row r="123" spans="3:11" x14ac:dyDescent="0.25">
      <c r="C123" s="21"/>
      <c r="F123" s="21"/>
      <c r="J123" s="21"/>
      <c r="K123" s="22"/>
    </row>
    <row r="124" spans="3:11" x14ac:dyDescent="0.25">
      <c r="C124" s="21"/>
      <c r="F124" s="21"/>
      <c r="J124" s="21"/>
      <c r="K124" s="22"/>
    </row>
    <row r="125" spans="3:11" x14ac:dyDescent="0.25">
      <c r="C125" s="21"/>
      <c r="F125" s="21"/>
      <c r="J125" s="21"/>
      <c r="K125" s="22"/>
    </row>
    <row r="126" spans="3:11" x14ac:dyDescent="0.25">
      <c r="C126" s="21"/>
      <c r="F126" s="21"/>
      <c r="J126" s="21"/>
      <c r="K126" s="22"/>
    </row>
    <row r="127" spans="3:11" x14ac:dyDescent="0.25">
      <c r="C127" s="21"/>
      <c r="F127" s="21"/>
      <c r="J127" s="21"/>
      <c r="K127" s="22"/>
    </row>
    <row r="128" spans="3:11" x14ac:dyDescent="0.25">
      <c r="C128" s="21"/>
      <c r="F128" s="21"/>
      <c r="J128" s="21"/>
      <c r="K128" s="22"/>
    </row>
    <row r="129" spans="3:11" x14ac:dyDescent="0.25">
      <c r="C129" s="21"/>
      <c r="F129" s="21"/>
      <c r="J129" s="21"/>
      <c r="K129" s="22"/>
    </row>
    <row r="130" spans="3:11" x14ac:dyDescent="0.25">
      <c r="C130" s="21"/>
      <c r="F130" s="21"/>
      <c r="J130" s="21"/>
      <c r="K130" s="22"/>
    </row>
    <row r="131" spans="3:11" x14ac:dyDescent="0.25">
      <c r="C131" s="21"/>
      <c r="F131" s="21"/>
      <c r="J131" s="21"/>
      <c r="K131" s="22"/>
    </row>
    <row r="132" spans="3:11" x14ac:dyDescent="0.25">
      <c r="C132" s="21"/>
      <c r="F132" s="21"/>
      <c r="J132" s="21"/>
      <c r="K132" s="22"/>
    </row>
    <row r="133" spans="3:11" x14ac:dyDescent="0.25">
      <c r="C133" s="21"/>
      <c r="F133" s="21"/>
      <c r="J133" s="21"/>
      <c r="K133" s="22"/>
    </row>
    <row r="134" spans="3:11" x14ac:dyDescent="0.25">
      <c r="C134" s="21"/>
      <c r="F134" s="21"/>
      <c r="J134" s="21"/>
      <c r="K134" s="22"/>
    </row>
    <row r="135" spans="3:11" x14ac:dyDescent="0.25">
      <c r="C135" s="21"/>
      <c r="F135" s="21"/>
      <c r="J135" s="21"/>
      <c r="K135" s="22"/>
    </row>
    <row r="136" spans="3:11" x14ac:dyDescent="0.25">
      <c r="C136" s="21"/>
      <c r="F136" s="21"/>
      <c r="J136" s="21"/>
      <c r="K136" s="22"/>
    </row>
    <row r="137" spans="3:11" x14ac:dyDescent="0.25">
      <c r="C137" s="21"/>
      <c r="F137" s="21"/>
      <c r="J137" s="21"/>
      <c r="K137" s="22"/>
    </row>
    <row r="138" spans="3:11" x14ac:dyDescent="0.25">
      <c r="C138" s="21"/>
      <c r="F138" s="21"/>
      <c r="J138" s="21"/>
      <c r="K138" s="22"/>
    </row>
    <row r="139" spans="3:11" x14ac:dyDescent="0.25">
      <c r="C139" s="21"/>
      <c r="F139" s="21"/>
      <c r="J139" s="21"/>
      <c r="K139" s="22"/>
    </row>
    <row r="140" spans="3:11" x14ac:dyDescent="0.25">
      <c r="C140" s="21"/>
      <c r="F140" s="21"/>
      <c r="J140" s="21"/>
      <c r="K140" s="22"/>
    </row>
    <row r="141" spans="3:11" x14ac:dyDescent="0.25">
      <c r="C141" s="21"/>
      <c r="F141" s="21"/>
      <c r="J141" s="21"/>
      <c r="K141" s="22"/>
    </row>
    <row r="142" spans="3:11" x14ac:dyDescent="0.25">
      <c r="C142" s="21"/>
      <c r="F142" s="21"/>
      <c r="J142" s="21"/>
      <c r="K142" s="22"/>
    </row>
    <row r="143" spans="3:11" x14ac:dyDescent="0.25">
      <c r="C143" s="21"/>
      <c r="F143" s="21"/>
      <c r="J143" s="21"/>
      <c r="K143" s="22"/>
    </row>
    <row r="144" spans="3:11" x14ac:dyDescent="0.25">
      <c r="C144" s="21"/>
      <c r="F144" s="21"/>
      <c r="J144" s="21"/>
      <c r="K144" s="22"/>
    </row>
    <row r="145" spans="3:11" x14ac:dyDescent="0.25">
      <c r="C145" s="21"/>
      <c r="F145" s="21"/>
      <c r="J145" s="21"/>
      <c r="K145" s="22"/>
    </row>
    <row r="146" spans="3:11" x14ac:dyDescent="0.25">
      <c r="C146" s="21"/>
      <c r="F146" s="21"/>
      <c r="J146" s="21"/>
      <c r="K146" s="22"/>
    </row>
    <row r="147" spans="3:11" x14ac:dyDescent="0.25">
      <c r="C147" s="21"/>
      <c r="F147" s="21"/>
      <c r="J147" s="21"/>
      <c r="K147" s="22"/>
    </row>
    <row r="148" spans="3:11" x14ac:dyDescent="0.25">
      <c r="C148" s="21"/>
      <c r="F148" s="21"/>
      <c r="J148" s="21"/>
      <c r="K148" s="22"/>
    </row>
    <row r="149" spans="3:11" x14ac:dyDescent="0.25">
      <c r="C149" s="21"/>
      <c r="F149" s="21"/>
      <c r="J149" s="21"/>
      <c r="K149" s="22"/>
    </row>
    <row r="150" spans="3:11" x14ac:dyDescent="0.25">
      <c r="C150" s="21"/>
      <c r="F150" s="21"/>
      <c r="J150" s="21"/>
      <c r="K150" s="22"/>
    </row>
    <row r="151" spans="3:11" x14ac:dyDescent="0.25">
      <c r="C151" s="21"/>
      <c r="F151" s="21"/>
      <c r="J151" s="21"/>
      <c r="K151" s="22"/>
    </row>
    <row r="152" spans="3:11" x14ac:dyDescent="0.25">
      <c r="C152" s="21"/>
      <c r="F152" s="21"/>
      <c r="J152" s="21"/>
      <c r="K152" s="22"/>
    </row>
    <row r="153" spans="3:11" x14ac:dyDescent="0.25">
      <c r="C153" s="21"/>
      <c r="F153" s="21"/>
      <c r="J153" s="21"/>
      <c r="K153" s="22"/>
    </row>
    <row r="154" spans="3:11" x14ac:dyDescent="0.25">
      <c r="C154" s="21"/>
      <c r="F154" s="21"/>
      <c r="J154" s="21"/>
      <c r="K154" s="22"/>
    </row>
    <row r="155" spans="3:11" x14ac:dyDescent="0.25">
      <c r="C155" s="21"/>
      <c r="F155" s="21"/>
      <c r="J155" s="21"/>
      <c r="K155" s="22"/>
    </row>
    <row r="156" spans="3:11" x14ac:dyDescent="0.25">
      <c r="C156" s="21"/>
      <c r="F156" s="21"/>
      <c r="J156" s="21"/>
      <c r="K156" s="22"/>
    </row>
    <row r="157" spans="3:11" x14ac:dyDescent="0.25">
      <c r="C157" s="21"/>
      <c r="F157" s="21"/>
      <c r="J157" s="21"/>
      <c r="K157" s="22"/>
    </row>
    <row r="158" spans="3:11" x14ac:dyDescent="0.25">
      <c r="C158" s="21"/>
      <c r="F158" s="21"/>
      <c r="J158" s="21"/>
      <c r="K158" s="22"/>
    </row>
    <row r="159" spans="3:11" x14ac:dyDescent="0.25">
      <c r="C159" s="21"/>
      <c r="F159" s="21"/>
      <c r="J159" s="21"/>
      <c r="K159" s="22"/>
    </row>
    <row r="160" spans="3:11" x14ac:dyDescent="0.25">
      <c r="C160" s="21"/>
      <c r="F160" s="21"/>
      <c r="J160" s="21"/>
      <c r="K160" s="22"/>
    </row>
    <row r="161" spans="3:11" x14ac:dyDescent="0.25">
      <c r="C161" s="21"/>
      <c r="F161" s="21"/>
      <c r="J161" s="21"/>
      <c r="K161" s="22"/>
    </row>
    <row r="162" spans="3:11" x14ac:dyDescent="0.25">
      <c r="C162" s="21"/>
      <c r="F162" s="21"/>
      <c r="J162" s="21"/>
      <c r="K162" s="22"/>
    </row>
    <row r="163" spans="3:11" x14ac:dyDescent="0.25">
      <c r="C163" s="21"/>
      <c r="F163" s="21"/>
      <c r="J163" s="21"/>
      <c r="K163" s="22"/>
    </row>
    <row r="164" spans="3:11" x14ac:dyDescent="0.25">
      <c r="C164" s="21"/>
      <c r="F164" s="21"/>
      <c r="J164" s="21"/>
      <c r="K164" s="22"/>
    </row>
    <row r="165" spans="3:11" x14ac:dyDescent="0.25">
      <c r="C165" s="21"/>
      <c r="F165" s="21"/>
      <c r="J165" s="21"/>
      <c r="K165" s="22"/>
    </row>
    <row r="166" spans="3:11" x14ac:dyDescent="0.25">
      <c r="C166" s="21"/>
      <c r="F166" s="21"/>
      <c r="J166" s="21"/>
      <c r="K166" s="22"/>
    </row>
    <row r="167" spans="3:11" x14ac:dyDescent="0.25">
      <c r="C167" s="21"/>
      <c r="F167" s="21"/>
      <c r="J167" s="21"/>
      <c r="K167" s="22"/>
    </row>
    <row r="168" spans="3:11" x14ac:dyDescent="0.25">
      <c r="C168" s="21"/>
      <c r="F168" s="21"/>
      <c r="J168" s="21"/>
      <c r="K168" s="22"/>
    </row>
    <row r="169" spans="3:11" x14ac:dyDescent="0.25">
      <c r="C169" s="21"/>
      <c r="F169" s="21"/>
      <c r="J169" s="21"/>
      <c r="K169" s="22"/>
    </row>
    <row r="170" spans="3:11" x14ac:dyDescent="0.25">
      <c r="C170" s="21"/>
      <c r="F170" s="21"/>
      <c r="J170" s="21"/>
      <c r="K170" s="22"/>
    </row>
    <row r="171" spans="3:11" x14ac:dyDescent="0.25">
      <c r="C171" s="21"/>
      <c r="F171" s="21"/>
      <c r="J171" s="21"/>
      <c r="K171" s="22"/>
    </row>
    <row r="172" spans="3:11" x14ac:dyDescent="0.25">
      <c r="C172" s="21"/>
      <c r="F172" s="21"/>
      <c r="J172" s="21"/>
      <c r="K172" s="22"/>
    </row>
    <row r="173" spans="3:11" x14ac:dyDescent="0.25">
      <c r="C173" s="21"/>
      <c r="F173" s="21"/>
      <c r="J173" s="21"/>
      <c r="K173" s="22"/>
    </row>
    <row r="174" spans="3:11" x14ac:dyDescent="0.25">
      <c r="C174" s="21"/>
      <c r="F174" s="21"/>
      <c r="J174" s="21"/>
      <c r="K174" s="22"/>
    </row>
    <row r="175" spans="3:11" x14ac:dyDescent="0.25">
      <c r="C175" s="21"/>
      <c r="F175" s="21"/>
      <c r="J175" s="21"/>
      <c r="K175" s="22"/>
    </row>
    <row r="176" spans="3:11" x14ac:dyDescent="0.25">
      <c r="C176" s="21"/>
      <c r="F176" s="21"/>
      <c r="J176" s="21"/>
      <c r="K176" s="22"/>
    </row>
    <row r="177" spans="3:11" x14ac:dyDescent="0.25">
      <c r="C177" s="21"/>
      <c r="F177" s="21"/>
      <c r="J177" s="21"/>
      <c r="K177" s="22"/>
    </row>
    <row r="178" spans="3:11" x14ac:dyDescent="0.25">
      <c r="C178" s="21"/>
      <c r="F178" s="21"/>
      <c r="J178" s="21"/>
      <c r="K178" s="22"/>
    </row>
    <row r="179" spans="3:11" x14ac:dyDescent="0.25">
      <c r="C179" s="21"/>
      <c r="F179" s="21"/>
      <c r="J179" s="21"/>
      <c r="K179" s="22"/>
    </row>
    <row r="180" spans="3:11" x14ac:dyDescent="0.25">
      <c r="C180" s="21"/>
      <c r="F180" s="21"/>
      <c r="J180" s="21"/>
      <c r="K180" s="22"/>
    </row>
    <row r="181" spans="3:11" x14ac:dyDescent="0.25">
      <c r="C181" s="21"/>
      <c r="F181" s="21"/>
      <c r="J181" s="21"/>
      <c r="K181" s="22"/>
    </row>
    <row r="182" spans="3:11" x14ac:dyDescent="0.25">
      <c r="C182" s="21"/>
      <c r="F182" s="21"/>
      <c r="J182" s="21"/>
      <c r="K182" s="22"/>
    </row>
    <row r="183" spans="3:11" x14ac:dyDescent="0.25">
      <c r="C183" s="21"/>
      <c r="F183" s="21"/>
      <c r="J183" s="21"/>
      <c r="K183" s="22"/>
    </row>
    <row r="184" spans="3:11" x14ac:dyDescent="0.25">
      <c r="C184" s="21"/>
      <c r="F184" s="21"/>
      <c r="J184" s="21"/>
      <c r="K184" s="22"/>
    </row>
    <row r="185" spans="3:11" x14ac:dyDescent="0.25">
      <c r="C185" s="21"/>
      <c r="F185" s="21"/>
      <c r="J185" s="21"/>
      <c r="K185" s="22"/>
    </row>
    <row r="186" spans="3:11" x14ac:dyDescent="0.25">
      <c r="C186" s="21"/>
      <c r="F186" s="21"/>
      <c r="J186" s="21"/>
      <c r="K186" s="22"/>
    </row>
    <row r="187" spans="3:11" x14ac:dyDescent="0.25">
      <c r="C187" s="21"/>
      <c r="F187" s="21"/>
      <c r="J187" s="21"/>
      <c r="K187" s="22"/>
    </row>
    <row r="188" spans="3:11" x14ac:dyDescent="0.25">
      <c r="C188" s="21"/>
      <c r="F188" s="21"/>
      <c r="J188" s="21"/>
      <c r="K188" s="22"/>
    </row>
    <row r="189" spans="3:11" x14ac:dyDescent="0.25">
      <c r="C189" s="21"/>
      <c r="F189" s="21"/>
      <c r="J189" s="21"/>
      <c r="K189" s="22"/>
    </row>
    <row r="190" spans="3:11" x14ac:dyDescent="0.25">
      <c r="C190" s="21"/>
      <c r="F190" s="21"/>
      <c r="J190" s="21"/>
      <c r="K190" s="22"/>
    </row>
    <row r="191" spans="3:11" x14ac:dyDescent="0.25">
      <c r="C191" s="21"/>
      <c r="F191" s="21"/>
      <c r="J191" s="21"/>
      <c r="K191" s="22"/>
    </row>
    <row r="192" spans="3:11" x14ac:dyDescent="0.25">
      <c r="C192" s="21"/>
      <c r="F192" s="21"/>
      <c r="J192" s="21"/>
      <c r="K192" s="22"/>
    </row>
    <row r="193" spans="3:11" x14ac:dyDescent="0.25">
      <c r="C193" s="21"/>
      <c r="F193" s="21"/>
      <c r="J193" s="21"/>
      <c r="K193" s="22"/>
    </row>
    <row r="194" spans="3:11" x14ac:dyDescent="0.25">
      <c r="C194" s="21"/>
      <c r="F194" s="21"/>
      <c r="J194" s="21"/>
      <c r="K194" s="22"/>
    </row>
    <row r="195" spans="3:11" x14ac:dyDescent="0.25">
      <c r="C195" s="21"/>
      <c r="F195" s="21"/>
      <c r="J195" s="21"/>
      <c r="K195" s="22"/>
    </row>
    <row r="196" spans="3:11" x14ac:dyDescent="0.25">
      <c r="C196" s="21"/>
      <c r="F196" s="21"/>
      <c r="J196" s="21"/>
      <c r="K196" s="22"/>
    </row>
    <row r="197" spans="3:11" x14ac:dyDescent="0.25">
      <c r="C197" s="21"/>
      <c r="F197" s="21"/>
      <c r="J197" s="21"/>
      <c r="K197" s="22"/>
    </row>
    <row r="198" spans="3:11" x14ac:dyDescent="0.25">
      <c r="C198" s="21"/>
      <c r="F198" s="21"/>
      <c r="J198" s="21"/>
      <c r="K198" s="22"/>
    </row>
    <row r="199" spans="3:11" x14ac:dyDescent="0.25">
      <c r="C199" s="21"/>
      <c r="F199" s="21"/>
      <c r="J199" s="21"/>
      <c r="K199" s="22"/>
    </row>
    <row r="200" spans="3:11" x14ac:dyDescent="0.25">
      <c r="C200" s="21"/>
      <c r="F200" s="21"/>
      <c r="J200" s="21"/>
      <c r="K200" s="22"/>
    </row>
    <row r="201" spans="3:11" x14ac:dyDescent="0.25">
      <c r="C201" s="21"/>
      <c r="F201" s="21"/>
      <c r="J201" s="21"/>
      <c r="K201" s="22"/>
    </row>
    <row r="202" spans="3:11" x14ac:dyDescent="0.25">
      <c r="C202" s="21"/>
      <c r="F202" s="21"/>
      <c r="J202" s="21"/>
      <c r="K202" s="22"/>
    </row>
    <row r="203" spans="3:11" x14ac:dyDescent="0.25">
      <c r="C203" s="21"/>
      <c r="F203" s="21"/>
      <c r="J203" s="21"/>
      <c r="K203" s="22"/>
    </row>
    <row r="204" spans="3:11" x14ac:dyDescent="0.25">
      <c r="C204" s="21"/>
      <c r="F204" s="21"/>
      <c r="J204" s="21"/>
      <c r="K204" s="22"/>
    </row>
    <row r="205" spans="3:11" x14ac:dyDescent="0.25">
      <c r="C205" s="21"/>
      <c r="F205" s="21"/>
      <c r="J205" s="21"/>
      <c r="K205" s="22"/>
    </row>
    <row r="206" spans="3:11" x14ac:dyDescent="0.25">
      <c r="C206" s="21"/>
      <c r="F206" s="21"/>
      <c r="J206" s="21"/>
      <c r="K206" s="22"/>
    </row>
    <row r="207" spans="3:11" x14ac:dyDescent="0.25">
      <c r="C207" s="21"/>
      <c r="F207" s="21"/>
      <c r="J207" s="21"/>
      <c r="K207" s="22"/>
    </row>
    <row r="208" spans="3:11" x14ac:dyDescent="0.25">
      <c r="C208" s="21"/>
      <c r="F208" s="21"/>
      <c r="J208" s="21"/>
      <c r="K208" s="22"/>
    </row>
    <row r="209" spans="3:11" x14ac:dyDescent="0.25">
      <c r="C209" s="21"/>
      <c r="F209" s="21"/>
      <c r="J209" s="21"/>
      <c r="K209" s="22"/>
    </row>
    <row r="210" spans="3:11" x14ac:dyDescent="0.25">
      <c r="C210" s="21"/>
      <c r="F210" s="21"/>
      <c r="J210" s="21"/>
      <c r="K210" s="22"/>
    </row>
    <row r="211" spans="3:11" x14ac:dyDescent="0.25">
      <c r="C211" s="21"/>
      <c r="F211" s="21"/>
      <c r="J211" s="21"/>
      <c r="K211" s="22"/>
    </row>
    <row r="212" spans="3:11" x14ac:dyDescent="0.25">
      <c r="C212" s="21"/>
      <c r="F212" s="21"/>
      <c r="J212" s="21"/>
      <c r="K212" s="22"/>
    </row>
    <row r="213" spans="3:11" x14ac:dyDescent="0.25">
      <c r="C213" s="21"/>
      <c r="F213" s="21"/>
      <c r="J213" s="21"/>
      <c r="K213" s="22"/>
    </row>
    <row r="214" spans="3:11" x14ac:dyDescent="0.25">
      <c r="C214" s="21"/>
      <c r="F214" s="21"/>
      <c r="J214" s="21"/>
      <c r="K214" s="22"/>
    </row>
    <row r="215" spans="3:11" x14ac:dyDescent="0.25">
      <c r="C215" s="21"/>
      <c r="F215" s="21"/>
      <c r="J215" s="21"/>
      <c r="K215" s="22"/>
    </row>
    <row r="216" spans="3:11" x14ac:dyDescent="0.25">
      <c r="C216" s="21"/>
      <c r="F216" s="21"/>
      <c r="J216" s="21"/>
      <c r="K216" s="22"/>
    </row>
    <row r="217" spans="3:11" x14ac:dyDescent="0.25">
      <c r="C217" s="21"/>
      <c r="F217" s="21"/>
      <c r="J217" s="21"/>
      <c r="K217" s="22"/>
    </row>
    <row r="218" spans="3:11" x14ac:dyDescent="0.25">
      <c r="C218" s="21"/>
      <c r="F218" s="21"/>
      <c r="J218" s="21"/>
      <c r="K218" s="22"/>
    </row>
    <row r="219" spans="3:11" x14ac:dyDescent="0.25">
      <c r="C219" s="21"/>
      <c r="F219" s="21"/>
      <c r="J219" s="21"/>
      <c r="K219" s="22"/>
    </row>
    <row r="220" spans="3:11" x14ac:dyDescent="0.25">
      <c r="C220" s="21"/>
      <c r="F220" s="21"/>
      <c r="J220" s="21"/>
      <c r="K220" s="22"/>
    </row>
    <row r="221" spans="3:11" x14ac:dyDescent="0.25">
      <c r="C221" s="21"/>
      <c r="F221" s="21"/>
      <c r="J221" s="21"/>
      <c r="K221" s="22"/>
    </row>
    <row r="222" spans="3:11" x14ac:dyDescent="0.25">
      <c r="C222" s="21"/>
      <c r="F222" s="21"/>
      <c r="J222" s="21"/>
      <c r="K222" s="22"/>
    </row>
    <row r="223" spans="3:11" x14ac:dyDescent="0.25">
      <c r="C223" s="21"/>
      <c r="F223" s="21"/>
      <c r="J223" s="21"/>
      <c r="K223" s="22"/>
    </row>
    <row r="224" spans="3:11" x14ac:dyDescent="0.25">
      <c r="C224" s="21"/>
      <c r="F224" s="21"/>
      <c r="J224" s="21"/>
      <c r="K224" s="22"/>
    </row>
    <row r="225" spans="3:11" x14ac:dyDescent="0.25">
      <c r="C225" s="21"/>
      <c r="F225" s="21"/>
      <c r="J225" s="21"/>
      <c r="K225" s="22"/>
    </row>
    <row r="226" spans="3:11" x14ac:dyDescent="0.25">
      <c r="C226" s="21"/>
      <c r="F226" s="21"/>
      <c r="J226" s="21"/>
      <c r="K226" s="22"/>
    </row>
    <row r="227" spans="3:11" x14ac:dyDescent="0.25">
      <c r="C227" s="21"/>
      <c r="F227" s="21"/>
      <c r="J227" s="21"/>
      <c r="K227" s="22"/>
    </row>
    <row r="228" spans="3:11" x14ac:dyDescent="0.25">
      <c r="C228" s="21"/>
      <c r="F228" s="21"/>
      <c r="J228" s="21"/>
      <c r="K228" s="22"/>
    </row>
    <row r="229" spans="3:11" x14ac:dyDescent="0.25">
      <c r="C229" s="21"/>
      <c r="F229" s="21"/>
      <c r="J229" s="21"/>
      <c r="K229" s="22"/>
    </row>
    <row r="230" spans="3:11" x14ac:dyDescent="0.25">
      <c r="C230" s="21"/>
      <c r="F230" s="21"/>
      <c r="J230" s="21"/>
      <c r="K230" s="22"/>
    </row>
    <row r="231" spans="3:11" x14ac:dyDescent="0.25">
      <c r="C231" s="21"/>
      <c r="F231" s="21"/>
      <c r="J231" s="21"/>
      <c r="K231" s="22"/>
    </row>
    <row r="232" spans="3:11" x14ac:dyDescent="0.25">
      <c r="C232" s="21"/>
      <c r="F232" s="21"/>
      <c r="J232" s="21"/>
      <c r="K232" s="22"/>
    </row>
    <row r="233" spans="3:11" x14ac:dyDescent="0.25">
      <c r="C233" s="21"/>
      <c r="F233" s="21"/>
      <c r="J233" s="21"/>
      <c r="K233" s="22"/>
    </row>
    <row r="234" spans="3:11" x14ac:dyDescent="0.25">
      <c r="C234" s="21"/>
      <c r="F234" s="21"/>
      <c r="J234" s="21"/>
      <c r="K234" s="22"/>
    </row>
    <row r="235" spans="3:11" x14ac:dyDescent="0.25">
      <c r="C235" s="21"/>
      <c r="F235" s="21"/>
      <c r="J235" s="21"/>
      <c r="K235" s="22"/>
    </row>
    <row r="236" spans="3:11" x14ac:dyDescent="0.25">
      <c r="C236" s="21"/>
      <c r="F236" s="21"/>
      <c r="J236" s="21"/>
      <c r="K236" s="22"/>
    </row>
    <row r="237" spans="3:11" x14ac:dyDescent="0.25">
      <c r="C237" s="21"/>
      <c r="F237" s="21"/>
      <c r="J237" s="21"/>
      <c r="K237" s="22"/>
    </row>
    <row r="238" spans="3:11" x14ac:dyDescent="0.25">
      <c r="C238" s="21"/>
      <c r="F238" s="21"/>
      <c r="J238" s="21"/>
      <c r="K238" s="22"/>
    </row>
    <row r="239" spans="3:11" x14ac:dyDescent="0.25">
      <c r="C239" s="21"/>
      <c r="F239" s="21"/>
      <c r="J239" s="21"/>
      <c r="K239" s="22"/>
    </row>
    <row r="240" spans="3:11" x14ac:dyDescent="0.25">
      <c r="C240" s="21"/>
      <c r="F240" s="21"/>
      <c r="J240" s="21"/>
      <c r="K240" s="22"/>
    </row>
    <row r="241" spans="3:11" x14ac:dyDescent="0.25">
      <c r="C241" s="21"/>
      <c r="F241" s="21"/>
      <c r="J241" s="21"/>
      <c r="K241" s="22"/>
    </row>
    <row r="242" spans="3:11" x14ac:dyDescent="0.25">
      <c r="C242" s="21"/>
      <c r="F242" s="21"/>
      <c r="J242" s="21"/>
      <c r="K242" s="22"/>
    </row>
    <row r="243" spans="3:11" x14ac:dyDescent="0.25">
      <c r="C243" s="21"/>
      <c r="F243" s="21"/>
      <c r="J243" s="21"/>
      <c r="K243" s="22"/>
    </row>
    <row r="244" spans="3:11" x14ac:dyDescent="0.25">
      <c r="C244" s="21"/>
      <c r="F244" s="21"/>
      <c r="J244" s="21"/>
      <c r="K244" s="22"/>
    </row>
    <row r="245" spans="3:11" x14ac:dyDescent="0.25">
      <c r="C245" s="21"/>
      <c r="F245" s="21"/>
      <c r="J245" s="21"/>
      <c r="K245" s="22"/>
    </row>
    <row r="246" spans="3:11" x14ac:dyDescent="0.25">
      <c r="C246" s="21"/>
      <c r="F246" s="21"/>
      <c r="J246" s="21"/>
      <c r="K246" s="22"/>
    </row>
    <row r="247" spans="3:11" x14ac:dyDescent="0.25">
      <c r="C247" s="21"/>
      <c r="F247" s="21"/>
      <c r="J247" s="21"/>
      <c r="K247" s="22"/>
    </row>
    <row r="248" spans="3:11" x14ac:dyDescent="0.25">
      <c r="C248" s="21"/>
      <c r="F248" s="21"/>
      <c r="J248" s="21"/>
      <c r="K248" s="22"/>
    </row>
    <row r="249" spans="3:11" x14ac:dyDescent="0.25">
      <c r="C249" s="21"/>
      <c r="F249" s="21"/>
      <c r="J249" s="21"/>
      <c r="K249" s="22"/>
    </row>
    <row r="250" spans="3:11" x14ac:dyDescent="0.25">
      <c r="C250" s="21"/>
      <c r="F250" s="21"/>
      <c r="J250" s="21"/>
      <c r="K250" s="22"/>
    </row>
    <row r="251" spans="3:11" x14ac:dyDescent="0.25">
      <c r="C251" s="21"/>
      <c r="F251" s="21"/>
      <c r="J251" s="21"/>
      <c r="K251" s="22"/>
    </row>
    <row r="252" spans="3:11" x14ac:dyDescent="0.25">
      <c r="C252" s="21"/>
      <c r="F252" s="21"/>
      <c r="J252" s="21"/>
      <c r="K252" s="22"/>
    </row>
    <row r="253" spans="3:11" x14ac:dyDescent="0.25">
      <c r="C253" s="21"/>
      <c r="F253" s="21"/>
      <c r="J253" s="21"/>
      <c r="K253" s="22"/>
    </row>
    <row r="254" spans="3:11" x14ac:dyDescent="0.25">
      <c r="C254" s="21"/>
      <c r="F254" s="21"/>
      <c r="J254" s="21"/>
      <c r="K254" s="22"/>
    </row>
    <row r="255" spans="3:11" x14ac:dyDescent="0.25">
      <c r="C255" s="21"/>
      <c r="F255" s="21"/>
      <c r="J255" s="21"/>
      <c r="K255" s="22"/>
    </row>
    <row r="256" spans="3:11" x14ac:dyDescent="0.25">
      <c r="C256" s="21"/>
      <c r="F256" s="21"/>
      <c r="J256" s="21"/>
      <c r="K256" s="22"/>
    </row>
    <row r="257" spans="3:11" x14ac:dyDescent="0.25">
      <c r="C257" s="21"/>
      <c r="F257" s="21"/>
      <c r="J257" s="21"/>
      <c r="K257" s="22"/>
    </row>
    <row r="258" spans="3:11" x14ac:dyDescent="0.25">
      <c r="C258" s="21"/>
      <c r="F258" s="21"/>
      <c r="J258" s="21"/>
      <c r="K258" s="22"/>
    </row>
    <row r="259" spans="3:11" x14ac:dyDescent="0.25">
      <c r="C259" s="21"/>
      <c r="F259" s="21"/>
      <c r="J259" s="21"/>
      <c r="K259" s="22"/>
    </row>
    <row r="260" spans="3:11" x14ac:dyDescent="0.25">
      <c r="C260" s="21"/>
      <c r="F260" s="21"/>
      <c r="J260" s="21"/>
      <c r="K260" s="22"/>
    </row>
    <row r="261" spans="3:11" x14ac:dyDescent="0.25">
      <c r="C261" s="21"/>
      <c r="F261" s="21"/>
      <c r="J261" s="21"/>
      <c r="K261" s="22"/>
    </row>
    <row r="262" spans="3:11" x14ac:dyDescent="0.25">
      <c r="C262" s="21"/>
      <c r="F262" s="21"/>
      <c r="J262" s="21"/>
      <c r="K262" s="22"/>
    </row>
    <row r="263" spans="3:11" x14ac:dyDescent="0.25">
      <c r="C263" s="21"/>
      <c r="F263" s="21"/>
      <c r="J263" s="21"/>
      <c r="K263" s="22"/>
    </row>
    <row r="264" spans="3:11" x14ac:dyDescent="0.25">
      <c r="C264" s="21"/>
      <c r="F264" s="21"/>
      <c r="J264" s="21"/>
      <c r="K264" s="22"/>
    </row>
    <row r="265" spans="3:11" x14ac:dyDescent="0.25">
      <c r="C265" s="21"/>
      <c r="F265" s="21"/>
      <c r="J265" s="21"/>
      <c r="K265" s="22"/>
    </row>
    <row r="266" spans="3:11" x14ac:dyDescent="0.25">
      <c r="C266" s="21"/>
      <c r="F266" s="21"/>
      <c r="J266" s="21"/>
      <c r="K266" s="22"/>
    </row>
    <row r="267" spans="3:11" x14ac:dyDescent="0.25">
      <c r="C267" s="21"/>
      <c r="F267" s="21"/>
      <c r="J267" s="21"/>
      <c r="K267" s="22"/>
    </row>
    <row r="268" spans="3:11" x14ac:dyDescent="0.25">
      <c r="C268" s="21"/>
      <c r="F268" s="21"/>
      <c r="J268" s="21"/>
      <c r="K268" s="22"/>
    </row>
    <row r="269" spans="3:11" x14ac:dyDescent="0.25">
      <c r="C269" s="21"/>
      <c r="F269" s="21"/>
      <c r="J269" s="21"/>
      <c r="K269" s="22"/>
    </row>
    <row r="270" spans="3:11" x14ac:dyDescent="0.25">
      <c r="C270" s="21"/>
      <c r="F270" s="21"/>
      <c r="J270" s="21"/>
      <c r="K270" s="22"/>
    </row>
    <row r="271" spans="3:11" x14ac:dyDescent="0.25">
      <c r="C271" s="21"/>
      <c r="F271" s="21"/>
      <c r="J271" s="21"/>
      <c r="K271" s="22"/>
    </row>
    <row r="272" spans="3:11" x14ac:dyDescent="0.25">
      <c r="C272" s="21"/>
      <c r="F272" s="21"/>
      <c r="J272" s="21"/>
      <c r="K272" s="22"/>
    </row>
    <row r="273" spans="3:11" x14ac:dyDescent="0.25">
      <c r="C273" s="21"/>
      <c r="F273" s="21"/>
      <c r="J273" s="21"/>
      <c r="K273" s="22"/>
    </row>
    <row r="274" spans="3:11" x14ac:dyDescent="0.25">
      <c r="C274" s="21"/>
      <c r="F274" s="21"/>
      <c r="J274" s="21"/>
      <c r="K274" s="22"/>
    </row>
    <row r="275" spans="3:11" x14ac:dyDescent="0.25">
      <c r="C275" s="21"/>
      <c r="F275" s="21"/>
      <c r="J275" s="21"/>
      <c r="K275" s="22"/>
    </row>
    <row r="276" spans="3:11" x14ac:dyDescent="0.25">
      <c r="C276" s="21"/>
      <c r="F276" s="21"/>
      <c r="J276" s="21"/>
      <c r="K276" s="22"/>
    </row>
    <row r="277" spans="3:11" x14ac:dyDescent="0.25">
      <c r="C277" s="21"/>
      <c r="F277" s="21"/>
      <c r="J277" s="21"/>
      <c r="K277" s="22"/>
    </row>
    <row r="278" spans="3:11" x14ac:dyDescent="0.25">
      <c r="C278" s="21"/>
      <c r="F278" s="21"/>
      <c r="J278" s="21"/>
      <c r="K278" s="22"/>
    </row>
    <row r="279" spans="3:11" x14ac:dyDescent="0.25">
      <c r="C279" s="21"/>
      <c r="F279" s="21"/>
      <c r="J279" s="21"/>
      <c r="K279" s="22"/>
    </row>
    <row r="280" spans="3:11" x14ac:dyDescent="0.25">
      <c r="C280" s="21"/>
      <c r="F280" s="21"/>
      <c r="J280" s="21"/>
      <c r="K280" s="22"/>
    </row>
    <row r="281" spans="3:11" x14ac:dyDescent="0.25">
      <c r="C281" s="21"/>
      <c r="F281" s="21"/>
      <c r="J281" s="21"/>
      <c r="K281" s="22"/>
    </row>
    <row r="282" spans="3:11" x14ac:dyDescent="0.25">
      <c r="C282" s="21"/>
      <c r="F282" s="21"/>
      <c r="J282" s="21"/>
      <c r="K282" s="22"/>
    </row>
    <row r="283" spans="3:11" x14ac:dyDescent="0.25">
      <c r="C283" s="21"/>
      <c r="F283" s="21"/>
      <c r="J283" s="21"/>
      <c r="K283" s="22"/>
    </row>
    <row r="284" spans="3:11" x14ac:dyDescent="0.25">
      <c r="C284" s="21"/>
      <c r="F284" s="21"/>
      <c r="J284" s="21"/>
      <c r="K284" s="22"/>
    </row>
    <row r="285" spans="3:11" x14ac:dyDescent="0.25">
      <c r="C285" s="21"/>
      <c r="F285" s="21"/>
      <c r="J285" s="21"/>
      <c r="K285" s="22"/>
    </row>
    <row r="286" spans="3:11" x14ac:dyDescent="0.25">
      <c r="C286" s="21"/>
      <c r="F286" s="21"/>
      <c r="J286" s="21"/>
      <c r="K286" s="22"/>
    </row>
    <row r="287" spans="3:11" x14ac:dyDescent="0.25">
      <c r="C287" s="21"/>
      <c r="F287" s="21"/>
      <c r="J287" s="21"/>
      <c r="K287" s="22"/>
    </row>
    <row r="288" spans="3:11" x14ac:dyDescent="0.25">
      <c r="C288" s="21"/>
      <c r="F288" s="21"/>
      <c r="J288" s="21"/>
      <c r="K288" s="22"/>
    </row>
    <row r="289" spans="3:11" x14ac:dyDescent="0.25">
      <c r="C289" s="21"/>
      <c r="F289" s="21"/>
      <c r="J289" s="21"/>
      <c r="K289" s="22"/>
    </row>
    <row r="290" spans="3:11" x14ac:dyDescent="0.25">
      <c r="C290" s="21"/>
      <c r="F290" s="21"/>
      <c r="J290" s="21"/>
      <c r="K290" s="22"/>
    </row>
    <row r="291" spans="3:11" x14ac:dyDescent="0.25">
      <c r="C291" s="21"/>
      <c r="F291" s="21"/>
      <c r="J291" s="21"/>
      <c r="K291" s="22"/>
    </row>
    <row r="292" spans="3:11" x14ac:dyDescent="0.25">
      <c r="C292" s="21"/>
      <c r="F292" s="21"/>
      <c r="J292" s="21"/>
      <c r="K292" s="22"/>
    </row>
    <row r="293" spans="3:11" x14ac:dyDescent="0.25">
      <c r="C293" s="21"/>
      <c r="F293" s="21"/>
      <c r="J293" s="21"/>
      <c r="K293" s="22"/>
    </row>
    <row r="294" spans="3:11" x14ac:dyDescent="0.25">
      <c r="C294" s="21"/>
      <c r="F294" s="21"/>
      <c r="J294" s="21"/>
      <c r="K294" s="22"/>
    </row>
    <row r="295" spans="3:11" x14ac:dyDescent="0.25">
      <c r="C295" s="21"/>
      <c r="F295" s="21"/>
      <c r="J295" s="21"/>
      <c r="K295" s="22"/>
    </row>
    <row r="296" spans="3:11" x14ac:dyDescent="0.25">
      <c r="C296" s="21"/>
      <c r="F296" s="21"/>
      <c r="J296" s="21"/>
      <c r="K296" s="22"/>
    </row>
    <row r="297" spans="3:11" x14ac:dyDescent="0.25">
      <c r="C297" s="21"/>
      <c r="F297" s="21"/>
      <c r="J297" s="21"/>
      <c r="K297" s="22"/>
    </row>
    <row r="298" spans="3:11" x14ac:dyDescent="0.25">
      <c r="C298" s="21"/>
      <c r="F298" s="21"/>
      <c r="J298" s="21"/>
      <c r="K298" s="22"/>
    </row>
    <row r="299" spans="3:11" x14ac:dyDescent="0.25">
      <c r="C299" s="21"/>
      <c r="F299" s="21"/>
      <c r="J299" s="21"/>
      <c r="K299" s="22"/>
    </row>
    <row r="300" spans="3:11" x14ac:dyDescent="0.25">
      <c r="C300" s="21"/>
      <c r="F300" s="21"/>
      <c r="J300" s="21"/>
      <c r="K300" s="22"/>
    </row>
    <row r="301" spans="3:11" x14ac:dyDescent="0.25">
      <c r="C301" s="21"/>
      <c r="F301" s="21"/>
      <c r="J301" s="21"/>
      <c r="K301" s="22"/>
    </row>
    <row r="302" spans="3:11" x14ac:dyDescent="0.25">
      <c r="C302" s="21"/>
      <c r="F302" s="21"/>
      <c r="J302" s="21"/>
      <c r="K302" s="22"/>
    </row>
    <row r="303" spans="3:11" x14ac:dyDescent="0.25">
      <c r="C303" s="21"/>
      <c r="F303" s="21"/>
      <c r="J303" s="21"/>
      <c r="K303" s="22"/>
    </row>
    <row r="304" spans="3:11" x14ac:dyDescent="0.25">
      <c r="C304" s="21"/>
      <c r="F304" s="21"/>
      <c r="J304" s="21"/>
      <c r="K304" s="22"/>
    </row>
    <row r="305" spans="3:11" x14ac:dyDescent="0.25">
      <c r="C305" s="21"/>
      <c r="F305" s="21"/>
      <c r="J305" s="21"/>
      <c r="K305" s="22"/>
    </row>
    <row r="306" spans="3:11" x14ac:dyDescent="0.25">
      <c r="C306" s="21"/>
      <c r="F306" s="21"/>
      <c r="J306" s="21"/>
      <c r="K306" s="22"/>
    </row>
    <row r="307" spans="3:11" x14ac:dyDescent="0.25">
      <c r="C307" s="21"/>
      <c r="F307" s="21"/>
      <c r="J307" s="21"/>
      <c r="K307" s="22"/>
    </row>
    <row r="308" spans="3:11" x14ac:dyDescent="0.25">
      <c r="C308" s="21"/>
      <c r="F308" s="21"/>
      <c r="J308" s="21"/>
      <c r="K308" s="22"/>
    </row>
    <row r="309" spans="3:11" x14ac:dyDescent="0.25">
      <c r="C309" s="21"/>
      <c r="F309" s="21"/>
      <c r="J309" s="21"/>
      <c r="K309" s="22"/>
    </row>
    <row r="310" spans="3:11" x14ac:dyDescent="0.25">
      <c r="C310" s="21"/>
      <c r="F310" s="21"/>
      <c r="J310" s="21"/>
      <c r="K310" s="22"/>
    </row>
    <row r="311" spans="3:11" x14ac:dyDescent="0.25">
      <c r="C311" s="21"/>
      <c r="F311" s="21"/>
      <c r="J311" s="21"/>
      <c r="K311" s="22"/>
    </row>
    <row r="312" spans="3:11" x14ac:dyDescent="0.25">
      <c r="C312" s="21"/>
      <c r="F312" s="21"/>
      <c r="J312" s="21"/>
      <c r="K312" s="22"/>
    </row>
    <row r="313" spans="3:11" x14ac:dyDescent="0.25">
      <c r="C313" s="21"/>
      <c r="F313" s="21"/>
      <c r="J313" s="21"/>
      <c r="K313" s="22"/>
    </row>
    <row r="314" spans="3:11" x14ac:dyDescent="0.25">
      <c r="C314" s="21"/>
      <c r="F314" s="21"/>
      <c r="J314" s="21"/>
      <c r="K314" s="22"/>
    </row>
    <row r="315" spans="3:11" x14ac:dyDescent="0.25">
      <c r="C315" s="21"/>
      <c r="F315" s="21"/>
      <c r="J315" s="21"/>
      <c r="K315" s="22"/>
    </row>
    <row r="316" spans="3:11" x14ac:dyDescent="0.25">
      <c r="C316" s="21"/>
      <c r="F316" s="21"/>
      <c r="J316" s="21"/>
      <c r="K316" s="22"/>
    </row>
    <row r="317" spans="3:11" x14ac:dyDescent="0.25">
      <c r="C317" s="21"/>
      <c r="F317" s="21"/>
      <c r="J317" s="21"/>
      <c r="K317" s="22"/>
    </row>
    <row r="318" spans="3:11" x14ac:dyDescent="0.25">
      <c r="C318" s="21"/>
      <c r="F318" s="21"/>
      <c r="J318" s="21"/>
      <c r="K318" s="22"/>
    </row>
    <row r="319" spans="3:11" x14ac:dyDescent="0.25">
      <c r="C319" s="21"/>
      <c r="F319" s="21"/>
      <c r="J319" s="21"/>
      <c r="K319" s="22"/>
    </row>
    <row r="320" spans="3:11" x14ac:dyDescent="0.25">
      <c r="C320" s="21"/>
      <c r="F320" s="21"/>
      <c r="J320" s="21"/>
      <c r="K320" s="22"/>
    </row>
    <row r="321" spans="3:11" x14ac:dyDescent="0.25">
      <c r="C321" s="21"/>
      <c r="F321" s="21"/>
      <c r="J321" s="21"/>
      <c r="K321" s="22"/>
    </row>
    <row r="322" spans="3:11" x14ac:dyDescent="0.25">
      <c r="C322" s="21"/>
      <c r="F322" s="21"/>
      <c r="J322" s="21"/>
      <c r="K322" s="22"/>
    </row>
    <row r="323" spans="3:11" x14ac:dyDescent="0.25">
      <c r="C323" s="21"/>
      <c r="F323" s="21"/>
      <c r="J323" s="21"/>
      <c r="K323" s="22"/>
    </row>
    <row r="324" spans="3:11" x14ac:dyDescent="0.25">
      <c r="C324" s="21"/>
      <c r="F324" s="21"/>
      <c r="J324" s="21"/>
      <c r="K324" s="22"/>
    </row>
    <row r="325" spans="3:11" x14ac:dyDescent="0.25">
      <c r="C325" s="21"/>
      <c r="F325" s="21"/>
      <c r="J325" s="21"/>
      <c r="K325" s="22"/>
    </row>
    <row r="326" spans="3:11" x14ac:dyDescent="0.25">
      <c r="C326" s="21"/>
      <c r="F326" s="21"/>
      <c r="J326" s="21"/>
      <c r="K326" s="22"/>
    </row>
    <row r="327" spans="3:11" x14ac:dyDescent="0.25">
      <c r="C327" s="21"/>
      <c r="F327" s="21"/>
      <c r="J327" s="21"/>
      <c r="K327" s="22"/>
    </row>
    <row r="328" spans="3:11" x14ac:dyDescent="0.25">
      <c r="C328" s="21"/>
      <c r="F328" s="21"/>
      <c r="J328" s="21"/>
      <c r="K328" s="22"/>
    </row>
    <row r="329" spans="3:11" x14ac:dyDescent="0.25">
      <c r="C329" s="21"/>
      <c r="F329" s="21"/>
      <c r="J329" s="21"/>
      <c r="K329" s="22"/>
    </row>
    <row r="330" spans="3:11" x14ac:dyDescent="0.25">
      <c r="C330" s="21"/>
      <c r="F330" s="21"/>
      <c r="J330" s="21"/>
      <c r="K330" s="22"/>
    </row>
    <row r="331" spans="3:11" x14ac:dyDescent="0.25">
      <c r="C331" s="21"/>
      <c r="F331" s="21"/>
      <c r="J331" s="21"/>
      <c r="K331" s="22"/>
    </row>
    <row r="332" spans="3:11" x14ac:dyDescent="0.25">
      <c r="C332" s="21"/>
      <c r="F332" s="21"/>
      <c r="J332" s="21"/>
      <c r="K332" s="22"/>
    </row>
    <row r="333" spans="3:11" x14ac:dyDescent="0.25">
      <c r="C333" s="21"/>
      <c r="F333" s="21"/>
      <c r="J333" s="21"/>
      <c r="K333" s="22"/>
    </row>
    <row r="334" spans="3:11" x14ac:dyDescent="0.25">
      <c r="C334" s="21"/>
      <c r="F334" s="21"/>
      <c r="J334" s="21"/>
      <c r="K334" s="22"/>
    </row>
    <row r="335" spans="3:11" x14ac:dyDescent="0.25">
      <c r="C335" s="21"/>
      <c r="F335" s="21"/>
      <c r="J335" s="21"/>
      <c r="K335" s="22"/>
    </row>
    <row r="336" spans="3:11" x14ac:dyDescent="0.25">
      <c r="C336" s="21"/>
      <c r="F336" s="21"/>
      <c r="J336" s="21"/>
      <c r="K336" s="22"/>
    </row>
    <row r="337" spans="3:11" x14ac:dyDescent="0.25">
      <c r="C337" s="21"/>
      <c r="F337" s="21"/>
      <c r="J337" s="21"/>
      <c r="K337" s="22"/>
    </row>
    <row r="338" spans="3:11" x14ac:dyDescent="0.25">
      <c r="C338" s="21"/>
      <c r="F338" s="21"/>
      <c r="J338" s="21"/>
      <c r="K338" s="22"/>
    </row>
    <row r="339" spans="3:11" x14ac:dyDescent="0.25">
      <c r="C339" s="21"/>
      <c r="F339" s="21"/>
      <c r="J339" s="21"/>
      <c r="K339" s="22"/>
    </row>
    <row r="340" spans="3:11" x14ac:dyDescent="0.25">
      <c r="C340" s="21"/>
      <c r="F340" s="21"/>
      <c r="J340" s="21"/>
      <c r="K340" s="22"/>
    </row>
    <row r="341" spans="3:11" x14ac:dyDescent="0.25">
      <c r="C341" s="21"/>
      <c r="F341" s="21"/>
      <c r="J341" s="21"/>
      <c r="K341" s="22"/>
    </row>
    <row r="342" spans="3:11" x14ac:dyDescent="0.25">
      <c r="C342" s="21"/>
      <c r="F342" s="21"/>
      <c r="J342" s="21"/>
      <c r="K342" s="22"/>
    </row>
    <row r="343" spans="3:11" x14ac:dyDescent="0.25">
      <c r="C343" s="21"/>
      <c r="F343" s="21"/>
      <c r="J343" s="21"/>
      <c r="K343" s="22"/>
    </row>
    <row r="344" spans="3:11" x14ac:dyDescent="0.25">
      <c r="C344" s="21"/>
      <c r="F344" s="21"/>
      <c r="J344" s="21"/>
      <c r="K344" s="22"/>
    </row>
    <row r="345" spans="3:11" x14ac:dyDescent="0.25">
      <c r="C345" s="21"/>
      <c r="F345" s="21"/>
      <c r="J345" s="21"/>
      <c r="K345" s="22"/>
    </row>
    <row r="346" spans="3:11" x14ac:dyDescent="0.25">
      <c r="C346" s="21"/>
      <c r="F346" s="21"/>
      <c r="J346" s="21"/>
      <c r="K346" s="22"/>
    </row>
    <row r="347" spans="3:11" x14ac:dyDescent="0.25">
      <c r="C347" s="21"/>
      <c r="F347" s="21"/>
      <c r="J347" s="21"/>
      <c r="K347" s="22"/>
    </row>
    <row r="348" spans="3:11" x14ac:dyDescent="0.25">
      <c r="C348" s="21"/>
      <c r="F348" s="21"/>
      <c r="J348" s="21"/>
      <c r="K348" s="22"/>
    </row>
    <row r="349" spans="3:11" x14ac:dyDescent="0.25">
      <c r="C349" s="21"/>
      <c r="F349" s="21"/>
      <c r="J349" s="21"/>
      <c r="K349" s="22"/>
    </row>
    <row r="350" spans="3:11" x14ac:dyDescent="0.25">
      <c r="C350" s="21"/>
      <c r="F350" s="21"/>
      <c r="J350" s="21"/>
      <c r="K350" s="22"/>
    </row>
    <row r="351" spans="3:11" x14ac:dyDescent="0.25">
      <c r="C351" s="21"/>
      <c r="F351" s="21"/>
      <c r="J351" s="21"/>
      <c r="K351" s="22"/>
    </row>
    <row r="352" spans="3:11" x14ac:dyDescent="0.25">
      <c r="C352" s="21"/>
      <c r="F352" s="21"/>
      <c r="J352" s="21"/>
      <c r="K352" s="22"/>
    </row>
    <row r="353" spans="3:11" x14ac:dyDescent="0.25">
      <c r="C353" s="21"/>
      <c r="F353" s="21"/>
      <c r="J353" s="21"/>
      <c r="K353" s="22"/>
    </row>
    <row r="354" spans="3:11" x14ac:dyDescent="0.25">
      <c r="C354" s="21"/>
      <c r="F354" s="21"/>
      <c r="J354" s="21"/>
      <c r="K354" s="22"/>
    </row>
    <row r="355" spans="3:11" x14ac:dyDescent="0.25">
      <c r="C355" s="21"/>
      <c r="F355" s="21"/>
      <c r="J355" s="21"/>
      <c r="K355" s="22"/>
    </row>
    <row r="356" spans="3:11" x14ac:dyDescent="0.25">
      <c r="C356" s="21"/>
      <c r="F356" s="21"/>
      <c r="J356" s="21"/>
      <c r="K356" s="22"/>
    </row>
    <row r="357" spans="3:11" x14ac:dyDescent="0.25">
      <c r="C357" s="21"/>
      <c r="F357" s="21"/>
      <c r="J357" s="21"/>
      <c r="K357" s="22"/>
    </row>
    <row r="358" spans="3:11" x14ac:dyDescent="0.25">
      <c r="C358" s="21"/>
      <c r="F358" s="21"/>
      <c r="J358" s="21"/>
      <c r="K358" s="22"/>
    </row>
    <row r="359" spans="3:11" x14ac:dyDescent="0.25">
      <c r="C359" s="21"/>
      <c r="F359" s="21"/>
      <c r="J359" s="21"/>
      <c r="K359" s="22"/>
    </row>
    <row r="360" spans="3:11" x14ac:dyDescent="0.25">
      <c r="C360" s="21"/>
      <c r="F360" s="21"/>
      <c r="J360" s="21"/>
      <c r="K360" s="22"/>
    </row>
    <row r="361" spans="3:11" x14ac:dyDescent="0.25">
      <c r="C361" s="21"/>
      <c r="F361" s="21"/>
      <c r="J361" s="21"/>
      <c r="K361" s="22"/>
    </row>
    <row r="362" spans="3:11" x14ac:dyDescent="0.25">
      <c r="C362" s="21"/>
      <c r="F362" s="21"/>
      <c r="J362" s="21"/>
      <c r="K362" s="22"/>
    </row>
    <row r="363" spans="3:11" x14ac:dyDescent="0.25">
      <c r="C363" s="21"/>
      <c r="F363" s="21"/>
      <c r="J363" s="21"/>
      <c r="K363" s="22"/>
    </row>
    <row r="364" spans="3:11" x14ac:dyDescent="0.25">
      <c r="C364" s="21"/>
      <c r="F364" s="21"/>
      <c r="J364" s="21"/>
      <c r="K364" s="22"/>
    </row>
    <row r="365" spans="3:11" x14ac:dyDescent="0.25">
      <c r="C365" s="21"/>
      <c r="F365" s="21"/>
      <c r="J365" s="21"/>
      <c r="K365" s="22"/>
    </row>
    <row r="366" spans="3:11" x14ac:dyDescent="0.25">
      <c r="C366" s="21"/>
      <c r="F366" s="21"/>
      <c r="J366" s="21"/>
      <c r="K366" s="22"/>
    </row>
    <row r="367" spans="3:11" x14ac:dyDescent="0.25">
      <c r="C367" s="21"/>
      <c r="F367" s="21"/>
      <c r="J367" s="21"/>
      <c r="K367" s="22"/>
    </row>
    <row r="368" spans="3:11" x14ac:dyDescent="0.25">
      <c r="C368" s="21"/>
      <c r="F368" s="21"/>
      <c r="J368" s="21"/>
      <c r="K368" s="22"/>
    </row>
    <row r="369" spans="3:11" x14ac:dyDescent="0.25">
      <c r="C369" s="21"/>
      <c r="F369" s="21"/>
      <c r="J369" s="21"/>
      <c r="K369" s="22"/>
    </row>
    <row r="370" spans="3:11" x14ac:dyDescent="0.25">
      <c r="C370" s="21"/>
      <c r="F370" s="21"/>
      <c r="J370" s="21"/>
      <c r="K370" s="22"/>
    </row>
    <row r="371" spans="3:11" x14ac:dyDescent="0.25">
      <c r="C371" s="21"/>
      <c r="F371" s="21"/>
      <c r="J371" s="21"/>
      <c r="K371" s="22"/>
    </row>
    <row r="372" spans="3:11" x14ac:dyDescent="0.25">
      <c r="C372" s="21"/>
      <c r="F372" s="21"/>
      <c r="J372" s="21"/>
      <c r="K372" s="22"/>
    </row>
    <row r="373" spans="3:11" x14ac:dyDescent="0.25">
      <c r="C373" s="21"/>
      <c r="F373" s="21"/>
      <c r="J373" s="21"/>
      <c r="K373" s="22"/>
    </row>
    <row r="374" spans="3:11" x14ac:dyDescent="0.25">
      <c r="C374" s="21"/>
      <c r="F374" s="21"/>
      <c r="J374" s="21"/>
      <c r="K374" s="22"/>
    </row>
    <row r="375" spans="3:11" x14ac:dyDescent="0.25">
      <c r="C375" s="21"/>
      <c r="F375" s="21"/>
      <c r="J375" s="21"/>
      <c r="K375" s="22"/>
    </row>
    <row r="376" spans="3:11" x14ac:dyDescent="0.25">
      <c r="C376" s="21"/>
      <c r="F376" s="21"/>
      <c r="J376" s="21"/>
      <c r="K376" s="22"/>
    </row>
    <row r="377" spans="3:11" x14ac:dyDescent="0.25">
      <c r="C377" s="21"/>
      <c r="F377" s="21"/>
      <c r="J377" s="21"/>
      <c r="K377" s="22"/>
    </row>
    <row r="378" spans="3:11" x14ac:dyDescent="0.25">
      <c r="C378" s="21"/>
      <c r="F378" s="21"/>
      <c r="J378" s="21"/>
      <c r="K378" s="22"/>
    </row>
    <row r="379" spans="3:11" x14ac:dyDescent="0.25">
      <c r="C379" s="21"/>
      <c r="F379" s="21"/>
      <c r="J379" s="21"/>
      <c r="K379" s="22"/>
    </row>
    <row r="380" spans="3:11" x14ac:dyDescent="0.25">
      <c r="C380" s="21"/>
      <c r="F380" s="21"/>
      <c r="J380" s="21"/>
      <c r="K380" s="22"/>
    </row>
    <row r="381" spans="3:11" x14ac:dyDescent="0.25">
      <c r="C381" s="21"/>
      <c r="F381" s="21"/>
      <c r="J381" s="21"/>
      <c r="K381" s="22"/>
    </row>
    <row r="382" spans="3:11" x14ac:dyDescent="0.25">
      <c r="C382" s="21"/>
      <c r="F382" s="21"/>
      <c r="J382" s="21"/>
      <c r="K382" s="22"/>
    </row>
    <row r="383" spans="3:11" x14ac:dyDescent="0.25">
      <c r="C383" s="21"/>
      <c r="F383" s="21"/>
      <c r="J383" s="21"/>
      <c r="K383" s="22"/>
    </row>
    <row r="384" spans="3:11" x14ac:dyDescent="0.25">
      <c r="C384" s="21"/>
      <c r="F384" s="21"/>
      <c r="J384" s="21"/>
      <c r="K384" s="22"/>
    </row>
    <row r="385" spans="3:11" x14ac:dyDescent="0.25">
      <c r="C385" s="21"/>
      <c r="F385" s="21"/>
      <c r="J385" s="21"/>
      <c r="K385" s="22"/>
    </row>
    <row r="386" spans="3:11" x14ac:dyDescent="0.25">
      <c r="C386" s="21"/>
      <c r="F386" s="21"/>
      <c r="J386" s="21"/>
      <c r="K386" s="22"/>
    </row>
    <row r="387" spans="3:11" x14ac:dyDescent="0.25">
      <c r="C387" s="21"/>
      <c r="F387" s="21"/>
      <c r="J387" s="21"/>
      <c r="K387" s="22"/>
    </row>
    <row r="388" spans="3:11" x14ac:dyDescent="0.25">
      <c r="C388" s="21"/>
      <c r="F388" s="21"/>
      <c r="J388" s="21"/>
      <c r="K388" s="22"/>
    </row>
    <row r="389" spans="3:11" x14ac:dyDescent="0.25">
      <c r="C389" s="21"/>
      <c r="F389" s="21"/>
      <c r="J389" s="21"/>
      <c r="K389" s="22"/>
    </row>
    <row r="390" spans="3:11" x14ac:dyDescent="0.25">
      <c r="C390" s="21"/>
      <c r="F390" s="21"/>
      <c r="J390" s="21"/>
      <c r="K390" s="22"/>
    </row>
    <row r="391" spans="3:11" x14ac:dyDescent="0.25">
      <c r="C391" s="21"/>
      <c r="F391" s="21"/>
      <c r="J391" s="21"/>
      <c r="K391" s="22"/>
    </row>
    <row r="392" spans="3:11" x14ac:dyDescent="0.25">
      <c r="C392" s="21"/>
      <c r="F392" s="21"/>
      <c r="J392" s="21"/>
      <c r="K392" s="22"/>
    </row>
    <row r="393" spans="3:11" x14ac:dyDescent="0.25">
      <c r="C393" s="21"/>
      <c r="F393" s="21"/>
      <c r="J393" s="21"/>
      <c r="K393" s="22"/>
    </row>
    <row r="394" spans="3:11" x14ac:dyDescent="0.25">
      <c r="C394" s="21"/>
      <c r="F394" s="21"/>
      <c r="J394" s="21"/>
      <c r="K394" s="22"/>
    </row>
    <row r="395" spans="3:11" x14ac:dyDescent="0.25">
      <c r="C395" s="21"/>
      <c r="F395" s="21"/>
      <c r="J395" s="21"/>
      <c r="K395" s="22"/>
    </row>
    <row r="396" spans="3:11" x14ac:dyDescent="0.25">
      <c r="C396" s="21"/>
      <c r="F396" s="21"/>
      <c r="J396" s="21"/>
      <c r="K396" s="22"/>
    </row>
    <row r="397" spans="3:11" x14ac:dyDescent="0.25">
      <c r="C397" s="21"/>
      <c r="F397" s="21"/>
      <c r="J397" s="21"/>
      <c r="K397" s="22"/>
    </row>
    <row r="398" spans="3:11" x14ac:dyDescent="0.25">
      <c r="C398" s="21"/>
      <c r="F398" s="21"/>
      <c r="J398" s="21"/>
      <c r="K398" s="22"/>
    </row>
    <row r="399" spans="3:11" x14ac:dyDescent="0.25">
      <c r="C399" s="21"/>
      <c r="F399" s="21"/>
      <c r="J399" s="21"/>
      <c r="K399" s="22"/>
    </row>
    <row r="400" spans="3:11" x14ac:dyDescent="0.25">
      <c r="C400" s="21"/>
      <c r="F400" s="21"/>
      <c r="J400" s="21"/>
      <c r="K400" s="22"/>
    </row>
    <row r="401" spans="3:11" x14ac:dyDescent="0.25">
      <c r="C401" s="21"/>
      <c r="F401" s="21"/>
      <c r="J401" s="21"/>
      <c r="K401" s="22"/>
    </row>
    <row r="402" spans="3:11" x14ac:dyDescent="0.25">
      <c r="C402" s="21"/>
      <c r="F402" s="21"/>
      <c r="J402" s="21"/>
      <c r="K402" s="22"/>
    </row>
    <row r="403" spans="3:11" x14ac:dyDescent="0.25">
      <c r="C403" s="21"/>
      <c r="F403" s="21"/>
      <c r="J403" s="21"/>
      <c r="K403" s="22"/>
    </row>
    <row r="404" spans="3:11" x14ac:dyDescent="0.25">
      <c r="C404" s="21"/>
      <c r="F404" s="21"/>
      <c r="J404" s="21"/>
      <c r="K404" s="22"/>
    </row>
    <row r="405" spans="3:11" x14ac:dyDescent="0.25">
      <c r="C405" s="21"/>
      <c r="F405" s="21"/>
      <c r="J405" s="21"/>
      <c r="K405" s="22"/>
    </row>
    <row r="406" spans="3:11" x14ac:dyDescent="0.25">
      <c r="C406" s="21"/>
      <c r="F406" s="21"/>
      <c r="J406" s="21"/>
      <c r="K406" s="22"/>
    </row>
    <row r="407" spans="3:11" x14ac:dyDescent="0.25">
      <c r="C407" s="21"/>
      <c r="F407" s="21"/>
      <c r="J407" s="21"/>
      <c r="K407" s="22"/>
    </row>
    <row r="408" spans="3:11" x14ac:dyDescent="0.25">
      <c r="C408" s="21"/>
      <c r="F408" s="21"/>
      <c r="J408" s="21"/>
      <c r="K408" s="22"/>
    </row>
    <row r="409" spans="3:11" x14ac:dyDescent="0.25">
      <c r="C409" s="21"/>
      <c r="F409" s="21"/>
      <c r="J409" s="21"/>
      <c r="K409" s="22"/>
    </row>
    <row r="410" spans="3:11" x14ac:dyDescent="0.25">
      <c r="C410" s="21"/>
      <c r="F410" s="21"/>
      <c r="J410" s="21"/>
      <c r="K410" s="22"/>
    </row>
    <row r="411" spans="3:11" x14ac:dyDescent="0.25">
      <c r="C411" s="21"/>
      <c r="F411" s="21"/>
      <c r="J411" s="21"/>
      <c r="K411" s="22"/>
    </row>
    <row r="412" spans="3:11" x14ac:dyDescent="0.25">
      <c r="C412" s="21"/>
      <c r="F412" s="21"/>
      <c r="J412" s="21"/>
      <c r="K412" s="22"/>
    </row>
    <row r="413" spans="3:11" x14ac:dyDescent="0.25">
      <c r="C413" s="21"/>
      <c r="F413" s="21"/>
      <c r="J413" s="21"/>
      <c r="K413" s="22"/>
    </row>
    <row r="414" spans="3:11" x14ac:dyDescent="0.25">
      <c r="C414" s="21"/>
      <c r="F414" s="21"/>
      <c r="J414" s="21"/>
      <c r="K414" s="22"/>
    </row>
    <row r="415" spans="3:11" x14ac:dyDescent="0.25">
      <c r="C415" s="21"/>
      <c r="F415" s="21"/>
      <c r="J415" s="21"/>
      <c r="K415" s="22"/>
    </row>
    <row r="416" spans="3:11" x14ac:dyDescent="0.25">
      <c r="C416" s="21"/>
      <c r="F416" s="21"/>
      <c r="J416" s="21"/>
      <c r="K416" s="22"/>
    </row>
    <row r="417" spans="3:11" x14ac:dyDescent="0.25">
      <c r="C417" s="21"/>
      <c r="F417" s="21"/>
      <c r="J417" s="21"/>
      <c r="K417" s="22"/>
    </row>
    <row r="418" spans="3:11" x14ac:dyDescent="0.25">
      <c r="C418" s="21"/>
      <c r="F418" s="21"/>
      <c r="J418" s="21"/>
      <c r="K418" s="22"/>
    </row>
    <row r="419" spans="3:11" x14ac:dyDescent="0.25">
      <c r="C419" s="21"/>
      <c r="F419" s="21"/>
      <c r="J419" s="21"/>
      <c r="K419" s="22"/>
    </row>
    <row r="420" spans="3:11" x14ac:dyDescent="0.25">
      <c r="C420" s="21"/>
      <c r="F420" s="21"/>
      <c r="J420" s="21"/>
      <c r="K420" s="22"/>
    </row>
    <row r="421" spans="3:11" x14ac:dyDescent="0.25">
      <c r="C421" s="21"/>
      <c r="F421" s="21"/>
      <c r="J421" s="21"/>
      <c r="K421" s="22"/>
    </row>
    <row r="422" spans="3:11" x14ac:dyDescent="0.25">
      <c r="C422" s="21"/>
      <c r="F422" s="21"/>
      <c r="J422" s="21"/>
      <c r="K422" s="22"/>
    </row>
    <row r="423" spans="3:11" x14ac:dyDescent="0.25">
      <c r="C423" s="21"/>
      <c r="F423" s="21"/>
      <c r="J423" s="21"/>
      <c r="K423" s="22"/>
    </row>
    <row r="424" spans="3:11" x14ac:dyDescent="0.25">
      <c r="C424" s="21"/>
      <c r="F424" s="21"/>
      <c r="J424" s="21"/>
      <c r="K424" s="22"/>
    </row>
    <row r="425" spans="3:11" x14ac:dyDescent="0.25">
      <c r="C425" s="21"/>
      <c r="F425" s="21"/>
      <c r="J425" s="21"/>
      <c r="K425" s="22"/>
    </row>
    <row r="426" spans="3:11" x14ac:dyDescent="0.25">
      <c r="C426" s="21"/>
      <c r="F426" s="21"/>
      <c r="J426" s="21"/>
      <c r="K426" s="22"/>
    </row>
    <row r="427" spans="3:11" x14ac:dyDescent="0.25">
      <c r="C427" s="21"/>
      <c r="F427" s="21"/>
      <c r="J427" s="21"/>
      <c r="K427" s="22"/>
    </row>
    <row r="428" spans="3:11" x14ac:dyDescent="0.25">
      <c r="C428" s="21"/>
      <c r="F428" s="21"/>
      <c r="J428" s="21"/>
      <c r="K428" s="22"/>
    </row>
    <row r="429" spans="3:11" x14ac:dyDescent="0.25">
      <c r="C429" s="21"/>
      <c r="F429" s="21"/>
      <c r="J429" s="21"/>
      <c r="K429" s="22"/>
    </row>
    <row r="430" spans="3:11" x14ac:dyDescent="0.25">
      <c r="C430" s="21"/>
      <c r="F430" s="21"/>
      <c r="J430" s="21"/>
      <c r="K430" s="22"/>
    </row>
    <row r="431" spans="3:11" x14ac:dyDescent="0.25">
      <c r="C431" s="21"/>
      <c r="F431" s="21"/>
      <c r="J431" s="21"/>
      <c r="K431" s="22"/>
    </row>
    <row r="432" spans="3:11" x14ac:dyDescent="0.25">
      <c r="C432" s="21"/>
      <c r="F432" s="21"/>
      <c r="J432" s="21"/>
      <c r="K432" s="22"/>
    </row>
    <row r="433" spans="3:11" x14ac:dyDescent="0.25">
      <c r="C433" s="21"/>
      <c r="F433" s="21"/>
      <c r="J433" s="21"/>
      <c r="K433" s="22"/>
    </row>
    <row r="434" spans="3:11" x14ac:dyDescent="0.25">
      <c r="C434" s="21"/>
      <c r="F434" s="21"/>
      <c r="J434" s="21"/>
      <c r="K434" s="22"/>
    </row>
    <row r="435" spans="3:11" x14ac:dyDescent="0.25">
      <c r="C435" s="21"/>
      <c r="F435" s="21"/>
      <c r="J435" s="21"/>
      <c r="K435" s="22"/>
    </row>
    <row r="436" spans="3:11" x14ac:dyDescent="0.25">
      <c r="C436" s="21"/>
      <c r="F436" s="21"/>
      <c r="J436" s="21"/>
      <c r="K436" s="22"/>
    </row>
    <row r="437" spans="3:11" x14ac:dyDescent="0.25">
      <c r="C437" s="21"/>
      <c r="F437" s="21"/>
      <c r="J437" s="21"/>
      <c r="K437" s="22"/>
    </row>
    <row r="438" spans="3:11" x14ac:dyDescent="0.25">
      <c r="C438" s="21"/>
      <c r="F438" s="21"/>
      <c r="J438" s="21"/>
      <c r="K438" s="22"/>
    </row>
    <row r="439" spans="3:11" x14ac:dyDescent="0.25">
      <c r="C439" s="21"/>
      <c r="F439" s="21"/>
      <c r="J439" s="21"/>
      <c r="K439" s="22"/>
    </row>
    <row r="440" spans="3:11" x14ac:dyDescent="0.25">
      <c r="C440" s="21"/>
      <c r="F440" s="21"/>
      <c r="J440" s="21"/>
      <c r="K440" s="22"/>
    </row>
    <row r="441" spans="3:11" x14ac:dyDescent="0.25">
      <c r="C441" s="21"/>
      <c r="F441" s="21"/>
      <c r="J441" s="21"/>
      <c r="K441" s="22"/>
    </row>
    <row r="442" spans="3:11" x14ac:dyDescent="0.25">
      <c r="C442" s="21"/>
      <c r="F442" s="21"/>
      <c r="J442" s="21"/>
      <c r="K442" s="22"/>
    </row>
    <row r="443" spans="3:11" x14ac:dyDescent="0.25">
      <c r="C443" s="21"/>
      <c r="F443" s="21"/>
      <c r="J443" s="21"/>
      <c r="K443" s="22"/>
    </row>
    <row r="444" spans="3:11" x14ac:dyDescent="0.25">
      <c r="C444" s="21"/>
      <c r="F444" s="21"/>
      <c r="J444" s="21"/>
      <c r="K444" s="22"/>
    </row>
    <row r="445" spans="3:11" x14ac:dyDescent="0.25">
      <c r="C445" s="21"/>
      <c r="F445" s="21"/>
      <c r="J445" s="21"/>
      <c r="K445" s="22"/>
    </row>
    <row r="446" spans="3:11" x14ac:dyDescent="0.25">
      <c r="C446" s="21"/>
      <c r="F446" s="21"/>
      <c r="J446" s="21"/>
      <c r="K446" s="22"/>
    </row>
    <row r="447" spans="3:11" x14ac:dyDescent="0.25">
      <c r="C447" s="21"/>
      <c r="F447" s="21"/>
      <c r="J447" s="21"/>
      <c r="K447" s="22"/>
    </row>
    <row r="448" spans="3:11" x14ac:dyDescent="0.25">
      <c r="C448" s="21"/>
      <c r="F448" s="21"/>
      <c r="J448" s="21"/>
      <c r="K448" s="22"/>
    </row>
    <row r="449" spans="3:11" x14ac:dyDescent="0.25">
      <c r="C449" s="21"/>
      <c r="F449" s="21"/>
      <c r="J449" s="21"/>
      <c r="K449" s="22"/>
    </row>
    <row r="450" spans="3:11" x14ac:dyDescent="0.25">
      <c r="C450" s="21"/>
      <c r="F450" s="21"/>
      <c r="J450" s="21"/>
      <c r="K450" s="22"/>
    </row>
    <row r="451" spans="3:11" x14ac:dyDescent="0.25">
      <c r="C451" s="21"/>
      <c r="F451" s="21"/>
      <c r="J451" s="21"/>
      <c r="K451" s="22"/>
    </row>
    <row r="452" spans="3:11" x14ac:dyDescent="0.25">
      <c r="C452" s="21"/>
      <c r="F452" s="21"/>
      <c r="J452" s="21"/>
      <c r="K452" s="22"/>
    </row>
    <row r="453" spans="3:11" x14ac:dyDescent="0.25">
      <c r="C453" s="21"/>
      <c r="F453" s="21"/>
      <c r="J453" s="21"/>
      <c r="K453" s="22"/>
    </row>
    <row r="454" spans="3:11" x14ac:dyDescent="0.25">
      <c r="C454" s="21"/>
      <c r="F454" s="21"/>
      <c r="J454" s="21"/>
      <c r="K454" s="22"/>
    </row>
    <row r="455" spans="3:11" x14ac:dyDescent="0.25">
      <c r="C455" s="21"/>
      <c r="F455" s="21"/>
      <c r="J455" s="21"/>
      <c r="K455" s="22"/>
    </row>
    <row r="456" spans="3:11" x14ac:dyDescent="0.25">
      <c r="C456" s="21"/>
      <c r="F456" s="21"/>
      <c r="J456" s="21"/>
      <c r="K456" s="22"/>
    </row>
    <row r="457" spans="3:11" x14ac:dyDescent="0.25">
      <c r="C457" s="21"/>
      <c r="F457" s="21"/>
      <c r="J457" s="21"/>
      <c r="K457" s="22"/>
    </row>
    <row r="458" spans="3:11" x14ac:dyDescent="0.25">
      <c r="C458" s="21"/>
      <c r="F458" s="21"/>
      <c r="J458" s="21"/>
      <c r="K458" s="22"/>
    </row>
    <row r="459" spans="3:11" x14ac:dyDescent="0.25">
      <c r="C459" s="21"/>
      <c r="F459" s="21"/>
      <c r="J459" s="21"/>
      <c r="K459" s="22"/>
    </row>
    <row r="460" spans="3:11" x14ac:dyDescent="0.25">
      <c r="C460" s="21"/>
      <c r="F460" s="21"/>
      <c r="J460" s="21"/>
      <c r="K460" s="22"/>
    </row>
    <row r="461" spans="3:11" x14ac:dyDescent="0.25">
      <c r="C461" s="21"/>
      <c r="F461" s="21"/>
      <c r="J461" s="21"/>
      <c r="K461" s="22"/>
    </row>
    <row r="462" spans="3:11" x14ac:dyDescent="0.25">
      <c r="C462" s="21"/>
      <c r="F462" s="21"/>
      <c r="J462" s="21"/>
      <c r="K462" s="22"/>
    </row>
    <row r="463" spans="3:11" x14ac:dyDescent="0.25">
      <c r="C463" s="21"/>
      <c r="F463" s="21"/>
      <c r="J463" s="21"/>
      <c r="K463" s="22"/>
    </row>
    <row r="464" spans="3:11" x14ac:dyDescent="0.25">
      <c r="C464" s="21"/>
      <c r="F464" s="21"/>
      <c r="J464" s="21"/>
      <c r="K464" s="22"/>
    </row>
    <row r="465" spans="3:11" x14ac:dyDescent="0.25">
      <c r="C465" s="21"/>
      <c r="F465" s="21"/>
      <c r="J465" s="21"/>
      <c r="K465" s="22"/>
    </row>
    <row r="466" spans="3:11" x14ac:dyDescent="0.25">
      <c r="C466" s="21"/>
      <c r="F466" s="21"/>
      <c r="J466" s="21"/>
      <c r="K466" s="22"/>
    </row>
    <row r="467" spans="3:11" x14ac:dyDescent="0.25">
      <c r="C467" s="21"/>
      <c r="F467" s="21"/>
      <c r="J467" s="21"/>
      <c r="K467" s="22"/>
    </row>
    <row r="468" spans="3:11" x14ac:dyDescent="0.25">
      <c r="C468" s="21"/>
      <c r="F468" s="21"/>
      <c r="J468" s="21"/>
      <c r="K468" s="22"/>
    </row>
    <row r="469" spans="3:11" x14ac:dyDescent="0.25">
      <c r="C469" s="21"/>
      <c r="F469" s="21"/>
      <c r="J469" s="21"/>
      <c r="K469" s="22"/>
    </row>
    <row r="470" spans="3:11" x14ac:dyDescent="0.25">
      <c r="C470" s="21"/>
      <c r="F470" s="21"/>
      <c r="J470" s="21"/>
      <c r="K470" s="22"/>
    </row>
    <row r="471" spans="3:11" x14ac:dyDescent="0.25">
      <c r="C471" s="21"/>
      <c r="F471" s="21"/>
      <c r="J471" s="21"/>
      <c r="K471" s="22"/>
    </row>
    <row r="472" spans="3:11" x14ac:dyDescent="0.25">
      <c r="C472" s="21"/>
      <c r="F472" s="21"/>
      <c r="J472" s="21"/>
      <c r="K472" s="22"/>
    </row>
    <row r="473" spans="3:11" x14ac:dyDescent="0.25">
      <c r="C473" s="21"/>
      <c r="F473" s="21"/>
      <c r="J473" s="21"/>
      <c r="K473" s="22"/>
    </row>
    <row r="474" spans="3:11" x14ac:dyDescent="0.25">
      <c r="C474" s="21"/>
      <c r="F474" s="21"/>
      <c r="J474" s="21"/>
      <c r="K474" s="22"/>
    </row>
    <row r="475" spans="3:11" x14ac:dyDescent="0.25">
      <c r="C475" s="21"/>
      <c r="F475" s="21"/>
      <c r="J475" s="21"/>
      <c r="K475" s="22"/>
    </row>
    <row r="476" spans="3:11" x14ac:dyDescent="0.25">
      <c r="C476" s="21"/>
      <c r="F476" s="21"/>
      <c r="J476" s="21"/>
      <c r="K476" s="22"/>
    </row>
    <row r="477" spans="3:11" x14ac:dyDescent="0.25">
      <c r="C477" s="21"/>
      <c r="F477" s="21"/>
      <c r="J477" s="21"/>
      <c r="K477" s="22"/>
    </row>
    <row r="478" spans="3:11" x14ac:dyDescent="0.25">
      <c r="C478" s="21"/>
      <c r="F478" s="21"/>
      <c r="J478" s="21"/>
      <c r="K478" s="22"/>
    </row>
    <row r="479" spans="3:11" x14ac:dyDescent="0.25">
      <c r="C479" s="21"/>
      <c r="F479" s="21"/>
      <c r="J479" s="21"/>
      <c r="K479" s="22"/>
    </row>
    <row r="480" spans="3:11" x14ac:dyDescent="0.25">
      <c r="C480" s="21"/>
      <c r="F480" s="21"/>
      <c r="J480" s="21"/>
      <c r="K480" s="22"/>
    </row>
    <row r="481" spans="3:11" x14ac:dyDescent="0.25">
      <c r="C481" s="21"/>
      <c r="F481" s="21"/>
      <c r="J481" s="21"/>
      <c r="K481" s="22"/>
    </row>
    <row r="482" spans="3:11" x14ac:dyDescent="0.25">
      <c r="C482" s="21"/>
      <c r="F482" s="21"/>
      <c r="J482" s="21"/>
      <c r="K482" s="22"/>
    </row>
    <row r="483" spans="3:11" x14ac:dyDescent="0.25">
      <c r="C483" s="21"/>
      <c r="F483" s="21"/>
      <c r="J483" s="21"/>
      <c r="K483" s="22"/>
    </row>
    <row r="484" spans="3:11" x14ac:dyDescent="0.25">
      <c r="C484" s="21"/>
      <c r="F484" s="21"/>
      <c r="J484" s="21"/>
      <c r="K484" s="22"/>
    </row>
    <row r="485" spans="3:11" x14ac:dyDescent="0.25">
      <c r="C485" s="21"/>
      <c r="F485" s="21"/>
      <c r="J485" s="21"/>
      <c r="K485" s="22"/>
    </row>
    <row r="486" spans="3:11" x14ac:dyDescent="0.25">
      <c r="C486" s="21"/>
      <c r="F486" s="21"/>
      <c r="J486" s="21"/>
      <c r="K486" s="22"/>
    </row>
    <row r="487" spans="3:11" x14ac:dyDescent="0.25">
      <c r="C487" s="21"/>
      <c r="F487" s="21"/>
      <c r="J487" s="21"/>
      <c r="K487" s="22"/>
    </row>
    <row r="488" spans="3:11" x14ac:dyDescent="0.25">
      <c r="C488" s="21"/>
      <c r="F488" s="21"/>
      <c r="J488" s="21"/>
      <c r="K488" s="22"/>
    </row>
    <row r="489" spans="3:11" x14ac:dyDescent="0.25">
      <c r="C489" s="21"/>
      <c r="F489" s="21"/>
      <c r="J489" s="21"/>
      <c r="K489" s="22"/>
    </row>
    <row r="490" spans="3:11" x14ac:dyDescent="0.25">
      <c r="C490" s="21"/>
      <c r="F490" s="21"/>
      <c r="J490" s="21"/>
      <c r="K490" s="22"/>
    </row>
    <row r="491" spans="3:11" x14ac:dyDescent="0.25">
      <c r="C491" s="21"/>
      <c r="F491" s="21"/>
      <c r="J491" s="21"/>
      <c r="K491" s="22"/>
    </row>
    <row r="492" spans="3:11" x14ac:dyDescent="0.25">
      <c r="C492" s="21"/>
      <c r="F492" s="21"/>
      <c r="J492" s="21"/>
      <c r="K492" s="22"/>
    </row>
    <row r="493" spans="3:11" x14ac:dyDescent="0.25">
      <c r="C493" s="21"/>
      <c r="F493" s="21"/>
      <c r="J493" s="21"/>
      <c r="K493" s="22"/>
    </row>
    <row r="494" spans="3:11" x14ac:dyDescent="0.25">
      <c r="C494" s="21"/>
      <c r="F494" s="21"/>
      <c r="J494" s="21"/>
      <c r="K494" s="22"/>
    </row>
    <row r="495" spans="3:11" x14ac:dyDescent="0.25">
      <c r="C495" s="21"/>
      <c r="F495" s="21"/>
      <c r="J495" s="21"/>
      <c r="K495" s="22"/>
    </row>
    <row r="496" spans="3:11" x14ac:dyDescent="0.25">
      <c r="C496" s="21"/>
      <c r="F496" s="21"/>
      <c r="J496" s="21"/>
      <c r="K496" s="22"/>
    </row>
    <row r="497" spans="3:11" x14ac:dyDescent="0.25">
      <c r="C497" s="21"/>
      <c r="F497" s="21"/>
      <c r="J497" s="21"/>
      <c r="K497" s="22"/>
    </row>
    <row r="498" spans="3:11" x14ac:dyDescent="0.25">
      <c r="C498" s="21"/>
      <c r="F498" s="21"/>
      <c r="J498" s="21"/>
      <c r="K498" s="22"/>
    </row>
    <row r="499" spans="3:11" x14ac:dyDescent="0.25">
      <c r="C499" s="21"/>
      <c r="F499" s="21"/>
      <c r="J499" s="21"/>
      <c r="K499" s="22"/>
    </row>
    <row r="500" spans="3:11" x14ac:dyDescent="0.25">
      <c r="C500" s="21"/>
      <c r="F500" s="21"/>
      <c r="J500" s="21"/>
      <c r="K500" s="22"/>
    </row>
    <row r="501" spans="3:11" x14ac:dyDescent="0.25">
      <c r="C501" s="21"/>
      <c r="F501" s="21"/>
      <c r="J501" s="21"/>
      <c r="K501" s="22"/>
    </row>
    <row r="502" spans="3:11" x14ac:dyDescent="0.25">
      <c r="C502" s="21"/>
      <c r="F502" s="21"/>
      <c r="J502" s="21"/>
      <c r="K502" s="22"/>
    </row>
    <row r="503" spans="3:11" x14ac:dyDescent="0.25">
      <c r="C503" s="21"/>
      <c r="F503" s="21"/>
      <c r="J503" s="21"/>
      <c r="K503" s="22"/>
    </row>
    <row r="504" spans="3:11" x14ac:dyDescent="0.25">
      <c r="C504" s="21"/>
      <c r="F504" s="21"/>
      <c r="J504" s="21"/>
      <c r="K504" s="22"/>
    </row>
    <row r="505" spans="3:11" x14ac:dyDescent="0.25">
      <c r="C505" s="21"/>
      <c r="F505" s="21"/>
      <c r="J505" s="21"/>
      <c r="K505" s="22"/>
    </row>
    <row r="506" spans="3:11" x14ac:dyDescent="0.25">
      <c r="C506" s="21"/>
      <c r="F506" s="21"/>
      <c r="J506" s="21"/>
      <c r="K506" s="22"/>
    </row>
    <row r="507" spans="3:11" x14ac:dyDescent="0.25">
      <c r="C507" s="21"/>
      <c r="F507" s="21"/>
      <c r="J507" s="21"/>
      <c r="K507" s="22"/>
    </row>
    <row r="508" spans="3:11" x14ac:dyDescent="0.25">
      <c r="C508" s="21"/>
      <c r="F508" s="21"/>
      <c r="J508" s="21"/>
      <c r="K508" s="22"/>
    </row>
    <row r="509" spans="3:11" x14ac:dyDescent="0.25">
      <c r="C509" s="21"/>
      <c r="F509" s="21"/>
      <c r="J509" s="21"/>
      <c r="K509" s="22"/>
    </row>
    <row r="510" spans="3:11" x14ac:dyDescent="0.25">
      <c r="C510" s="21"/>
      <c r="F510" s="21"/>
      <c r="J510" s="21"/>
      <c r="K510" s="22"/>
    </row>
    <row r="511" spans="3:11" x14ac:dyDescent="0.25">
      <c r="C511" s="21"/>
      <c r="F511" s="21"/>
      <c r="J511" s="21"/>
      <c r="K511" s="22"/>
    </row>
    <row r="512" spans="3:11" x14ac:dyDescent="0.25">
      <c r="C512" s="21"/>
      <c r="F512" s="21"/>
      <c r="J512" s="21"/>
      <c r="K512" s="22"/>
    </row>
    <row r="513" spans="3:11" x14ac:dyDescent="0.25">
      <c r="C513" s="21"/>
      <c r="F513" s="21"/>
      <c r="J513" s="21"/>
      <c r="K513" s="22"/>
    </row>
    <row r="514" spans="3:11" x14ac:dyDescent="0.25">
      <c r="C514" s="21"/>
      <c r="F514" s="21"/>
      <c r="J514" s="21"/>
      <c r="K514" s="22"/>
    </row>
    <row r="515" spans="3:11" x14ac:dyDescent="0.25">
      <c r="C515" s="21"/>
      <c r="F515" s="21"/>
      <c r="J515" s="21"/>
      <c r="K515" s="22"/>
    </row>
    <row r="516" spans="3:11" x14ac:dyDescent="0.25">
      <c r="C516" s="21"/>
      <c r="F516" s="21"/>
      <c r="J516" s="21"/>
      <c r="K516" s="22"/>
    </row>
    <row r="517" spans="3:11" x14ac:dyDescent="0.25">
      <c r="C517" s="21"/>
      <c r="F517" s="21"/>
      <c r="J517" s="21"/>
      <c r="K517" s="22"/>
    </row>
    <row r="518" spans="3:11" x14ac:dyDescent="0.25">
      <c r="C518" s="21"/>
      <c r="F518" s="21"/>
      <c r="J518" s="21"/>
      <c r="K518" s="22"/>
    </row>
    <row r="519" spans="3:11" x14ac:dyDescent="0.25">
      <c r="C519" s="21"/>
      <c r="F519" s="21"/>
      <c r="J519" s="21"/>
      <c r="K519" s="22"/>
    </row>
    <row r="520" spans="3:11" x14ac:dyDescent="0.25">
      <c r="C520" s="21"/>
      <c r="F520" s="21"/>
      <c r="J520" s="21"/>
      <c r="K520" s="22"/>
    </row>
    <row r="521" spans="3:11" x14ac:dyDescent="0.25">
      <c r="C521" s="21"/>
      <c r="F521" s="21"/>
      <c r="J521" s="21"/>
      <c r="K521" s="22"/>
    </row>
    <row r="522" spans="3:11" x14ac:dyDescent="0.25">
      <c r="C522" s="21"/>
      <c r="F522" s="21"/>
      <c r="J522" s="21"/>
      <c r="K522" s="22"/>
    </row>
    <row r="523" spans="3:11" x14ac:dyDescent="0.25">
      <c r="C523" s="21"/>
      <c r="F523" s="21"/>
      <c r="J523" s="21"/>
      <c r="K523" s="22"/>
    </row>
    <row r="524" spans="3:11" x14ac:dyDescent="0.25">
      <c r="C524" s="21"/>
      <c r="F524" s="21"/>
      <c r="J524" s="21"/>
      <c r="K524" s="22"/>
    </row>
    <row r="525" spans="3:11" x14ac:dyDescent="0.25">
      <c r="C525" s="21"/>
      <c r="F525" s="21"/>
      <c r="J525" s="21"/>
      <c r="K525" s="22"/>
    </row>
    <row r="526" spans="3:11" x14ac:dyDescent="0.25">
      <c r="C526" s="21"/>
      <c r="F526" s="21"/>
      <c r="J526" s="21"/>
      <c r="K526" s="22"/>
    </row>
    <row r="527" spans="3:11" x14ac:dyDescent="0.25">
      <c r="C527" s="21"/>
      <c r="F527" s="21"/>
      <c r="J527" s="21"/>
      <c r="K527" s="22"/>
    </row>
    <row r="528" spans="3:11" x14ac:dyDescent="0.25">
      <c r="C528" s="21"/>
      <c r="F528" s="21"/>
      <c r="J528" s="21"/>
      <c r="K528" s="22"/>
    </row>
    <row r="529" spans="3:11" x14ac:dyDescent="0.25">
      <c r="C529" s="21"/>
      <c r="F529" s="21"/>
      <c r="J529" s="21"/>
      <c r="K529" s="22"/>
    </row>
    <row r="530" spans="3:11" x14ac:dyDescent="0.25">
      <c r="C530" s="21"/>
      <c r="F530" s="21"/>
      <c r="J530" s="21"/>
      <c r="K530" s="22"/>
    </row>
    <row r="531" spans="3:11" x14ac:dyDescent="0.25">
      <c r="C531" s="21"/>
      <c r="F531" s="21"/>
      <c r="J531" s="21"/>
      <c r="K531" s="22"/>
    </row>
    <row r="532" spans="3:11" x14ac:dyDescent="0.25">
      <c r="C532" s="21"/>
      <c r="F532" s="21"/>
      <c r="J532" s="21"/>
      <c r="K532" s="22"/>
    </row>
    <row r="533" spans="3:11" x14ac:dyDescent="0.25">
      <c r="C533" s="21"/>
      <c r="F533" s="21"/>
      <c r="J533" s="21"/>
      <c r="K533" s="22"/>
    </row>
    <row r="534" spans="3:11" x14ac:dyDescent="0.25">
      <c r="C534" s="21"/>
      <c r="F534" s="21"/>
      <c r="J534" s="21"/>
      <c r="K534" s="22"/>
    </row>
    <row r="535" spans="3:11" x14ac:dyDescent="0.25">
      <c r="C535" s="21"/>
      <c r="F535" s="21"/>
      <c r="J535" s="21"/>
      <c r="K535" s="22"/>
    </row>
    <row r="536" spans="3:11" x14ac:dyDescent="0.25">
      <c r="C536" s="21"/>
      <c r="F536" s="21"/>
      <c r="J536" s="21"/>
      <c r="K536" s="22"/>
    </row>
    <row r="537" spans="3:11" x14ac:dyDescent="0.25">
      <c r="C537" s="21"/>
      <c r="F537" s="21"/>
      <c r="J537" s="21"/>
      <c r="K537" s="22"/>
    </row>
    <row r="538" spans="3:11" x14ac:dyDescent="0.25">
      <c r="C538" s="21"/>
      <c r="F538" s="21"/>
      <c r="J538" s="21"/>
      <c r="K538" s="22"/>
    </row>
    <row r="539" spans="3:11" x14ac:dyDescent="0.25">
      <c r="C539" s="21"/>
      <c r="F539" s="21"/>
      <c r="J539" s="21"/>
      <c r="K539" s="22"/>
    </row>
    <row r="540" spans="3:11" x14ac:dyDescent="0.25">
      <c r="C540" s="21"/>
      <c r="F540" s="21"/>
      <c r="J540" s="21"/>
      <c r="K540" s="22"/>
    </row>
    <row r="541" spans="3:11" x14ac:dyDescent="0.25">
      <c r="C541" s="21"/>
      <c r="F541" s="21"/>
      <c r="J541" s="21"/>
      <c r="K541" s="22"/>
    </row>
    <row r="542" spans="3:11" x14ac:dyDescent="0.25">
      <c r="C542" s="21"/>
      <c r="F542" s="21"/>
      <c r="J542" s="21"/>
      <c r="K542" s="22"/>
    </row>
    <row r="543" spans="3:11" x14ac:dyDescent="0.25">
      <c r="C543" s="21"/>
      <c r="F543" s="21"/>
      <c r="J543" s="21"/>
      <c r="K543" s="22"/>
    </row>
    <row r="544" spans="3:11" x14ac:dyDescent="0.25">
      <c r="C544" s="21"/>
      <c r="F544" s="21"/>
      <c r="J544" s="21"/>
      <c r="K544" s="22"/>
    </row>
    <row r="545" spans="3:11" x14ac:dyDescent="0.25">
      <c r="C545" s="21"/>
      <c r="F545" s="21"/>
      <c r="J545" s="21"/>
      <c r="K545" s="22"/>
    </row>
    <row r="546" spans="3:11" x14ac:dyDescent="0.25">
      <c r="C546" s="21"/>
      <c r="F546" s="21"/>
      <c r="J546" s="21"/>
      <c r="K546" s="22"/>
    </row>
    <row r="547" spans="3:11" x14ac:dyDescent="0.25">
      <c r="C547" s="21"/>
      <c r="F547" s="21"/>
      <c r="J547" s="21"/>
      <c r="K547" s="22"/>
    </row>
    <row r="548" spans="3:11" x14ac:dyDescent="0.25">
      <c r="C548" s="21"/>
      <c r="F548" s="21"/>
      <c r="J548" s="21"/>
      <c r="K548" s="22"/>
    </row>
    <row r="549" spans="3:11" x14ac:dyDescent="0.25">
      <c r="C549" s="21"/>
      <c r="F549" s="21"/>
      <c r="J549" s="21"/>
      <c r="K549" s="22"/>
    </row>
    <row r="550" spans="3:11" x14ac:dyDescent="0.25">
      <c r="C550" s="21"/>
      <c r="F550" s="21"/>
      <c r="J550" s="21"/>
      <c r="K550" s="22"/>
    </row>
    <row r="551" spans="3:11" x14ac:dyDescent="0.25">
      <c r="C551" s="21"/>
      <c r="F551" s="21"/>
      <c r="J551" s="21"/>
      <c r="K551" s="22"/>
    </row>
    <row r="552" spans="3:11" x14ac:dyDescent="0.25">
      <c r="C552" s="21"/>
      <c r="F552" s="21"/>
      <c r="J552" s="21"/>
      <c r="K552" s="22"/>
    </row>
    <row r="553" spans="3:11" x14ac:dyDescent="0.25">
      <c r="C553" s="21"/>
      <c r="F553" s="21"/>
      <c r="J553" s="21"/>
      <c r="K553" s="22"/>
    </row>
    <row r="554" spans="3:11" x14ac:dyDescent="0.25">
      <c r="C554" s="21"/>
      <c r="F554" s="21"/>
      <c r="J554" s="21"/>
      <c r="K554" s="22"/>
    </row>
    <row r="555" spans="3:11" x14ac:dyDescent="0.25">
      <c r="C555" s="21"/>
      <c r="F555" s="21"/>
      <c r="J555" s="21"/>
      <c r="K555" s="22"/>
    </row>
    <row r="556" spans="3:11" x14ac:dyDescent="0.25">
      <c r="C556" s="21"/>
      <c r="F556" s="21"/>
      <c r="J556" s="21"/>
      <c r="K556" s="22"/>
    </row>
    <row r="557" spans="3:11" x14ac:dyDescent="0.25">
      <c r="C557" s="21"/>
      <c r="F557" s="21"/>
      <c r="J557" s="21"/>
      <c r="K557" s="22"/>
    </row>
    <row r="558" spans="3:11" x14ac:dyDescent="0.25">
      <c r="C558" s="21"/>
      <c r="F558" s="21"/>
      <c r="J558" s="21"/>
      <c r="K558" s="22"/>
    </row>
    <row r="559" spans="3:11" x14ac:dyDescent="0.25">
      <c r="C559" s="21"/>
      <c r="F559" s="21"/>
      <c r="J559" s="21"/>
      <c r="K559" s="22"/>
    </row>
    <row r="560" spans="3:11" x14ac:dyDescent="0.25">
      <c r="C560" s="21"/>
      <c r="F560" s="21"/>
      <c r="J560" s="21"/>
      <c r="K560" s="22"/>
    </row>
    <row r="561" spans="3:11" x14ac:dyDescent="0.25">
      <c r="C561" s="21"/>
      <c r="F561" s="21"/>
      <c r="J561" s="21"/>
      <c r="K561" s="22"/>
    </row>
    <row r="562" spans="3:11" x14ac:dyDescent="0.25">
      <c r="C562" s="21"/>
      <c r="F562" s="21"/>
      <c r="J562" s="21"/>
      <c r="K562" s="22"/>
    </row>
    <row r="563" spans="3:11" x14ac:dyDescent="0.25">
      <c r="C563" s="21"/>
      <c r="F563" s="21"/>
      <c r="J563" s="21"/>
      <c r="K563" s="22"/>
    </row>
    <row r="564" spans="3:11" x14ac:dyDescent="0.25">
      <c r="C564" s="21"/>
      <c r="F564" s="21"/>
      <c r="J564" s="21"/>
      <c r="K564" s="22"/>
    </row>
    <row r="565" spans="3:11" x14ac:dyDescent="0.25">
      <c r="C565" s="21"/>
      <c r="F565" s="21"/>
      <c r="J565" s="21"/>
      <c r="K565" s="22"/>
    </row>
    <row r="566" spans="3:11" x14ac:dyDescent="0.25">
      <c r="C566" s="21"/>
      <c r="F566" s="21"/>
      <c r="J566" s="21"/>
      <c r="K566" s="22"/>
    </row>
    <row r="567" spans="3:11" x14ac:dyDescent="0.25">
      <c r="C567" s="21"/>
      <c r="F567" s="21"/>
      <c r="J567" s="21"/>
      <c r="K567" s="22"/>
    </row>
    <row r="568" spans="3:11" x14ac:dyDescent="0.25">
      <c r="C568" s="21"/>
      <c r="F568" s="21"/>
      <c r="J568" s="21"/>
      <c r="K568" s="22"/>
    </row>
    <row r="569" spans="3:11" x14ac:dyDescent="0.25">
      <c r="C569" s="21"/>
      <c r="F569" s="21"/>
      <c r="J569" s="21"/>
      <c r="K569" s="22"/>
    </row>
    <row r="570" spans="3:11" x14ac:dyDescent="0.25">
      <c r="C570" s="21"/>
      <c r="F570" s="21"/>
      <c r="J570" s="21"/>
      <c r="K570" s="22"/>
    </row>
    <row r="571" spans="3:11" x14ac:dyDescent="0.25">
      <c r="C571" s="21"/>
      <c r="F571" s="21"/>
      <c r="J571" s="21"/>
      <c r="K571" s="22"/>
    </row>
    <row r="572" spans="3:11" x14ac:dyDescent="0.25">
      <c r="C572" s="21"/>
      <c r="F572" s="21"/>
      <c r="J572" s="21"/>
      <c r="K572" s="22"/>
    </row>
    <row r="573" spans="3:11" x14ac:dyDescent="0.25">
      <c r="C573" s="21"/>
      <c r="F573" s="21"/>
      <c r="J573" s="21"/>
      <c r="K573" s="22"/>
    </row>
    <row r="574" spans="3:11" x14ac:dyDescent="0.25">
      <c r="C574" s="21"/>
      <c r="F574" s="21"/>
      <c r="J574" s="21"/>
      <c r="K574" s="22"/>
    </row>
    <row r="575" spans="3:11" x14ac:dyDescent="0.25">
      <c r="C575" s="21"/>
      <c r="F575" s="21"/>
      <c r="J575" s="21"/>
      <c r="K575" s="22"/>
    </row>
    <row r="576" spans="3:11" x14ac:dyDescent="0.25">
      <c r="C576" s="21"/>
      <c r="F576" s="21"/>
      <c r="J576" s="21"/>
      <c r="K576" s="22"/>
    </row>
    <row r="577" spans="3:11" x14ac:dyDescent="0.25">
      <c r="C577" s="21"/>
      <c r="F577" s="21"/>
      <c r="J577" s="21"/>
      <c r="K577" s="22"/>
    </row>
    <row r="578" spans="3:11" x14ac:dyDescent="0.25">
      <c r="C578" s="21"/>
      <c r="F578" s="21"/>
      <c r="J578" s="21"/>
      <c r="K578" s="22"/>
    </row>
    <row r="579" spans="3:11" x14ac:dyDescent="0.25">
      <c r="C579" s="21"/>
      <c r="F579" s="21"/>
      <c r="J579" s="21"/>
      <c r="K579" s="22"/>
    </row>
    <row r="580" spans="3:11" x14ac:dyDescent="0.25">
      <c r="C580" s="21"/>
      <c r="F580" s="21"/>
      <c r="J580" s="21"/>
      <c r="K580" s="22"/>
    </row>
    <row r="581" spans="3:11" x14ac:dyDescent="0.25">
      <c r="C581" s="21"/>
      <c r="F581" s="21"/>
      <c r="J581" s="21"/>
      <c r="K581" s="22"/>
    </row>
    <row r="582" spans="3:11" x14ac:dyDescent="0.25">
      <c r="C582" s="21"/>
      <c r="F582" s="21"/>
      <c r="J582" s="21"/>
      <c r="K582" s="22"/>
    </row>
    <row r="583" spans="3:11" x14ac:dyDescent="0.25">
      <c r="C583" s="21"/>
      <c r="F583" s="21"/>
      <c r="J583" s="21"/>
      <c r="K583" s="22"/>
    </row>
    <row r="584" spans="3:11" x14ac:dyDescent="0.25">
      <c r="C584" s="21"/>
      <c r="F584" s="21"/>
      <c r="J584" s="21"/>
      <c r="K584" s="22"/>
    </row>
    <row r="585" spans="3:11" x14ac:dyDescent="0.25">
      <c r="C585" s="21"/>
      <c r="F585" s="21"/>
      <c r="J585" s="21"/>
      <c r="K585" s="22"/>
    </row>
    <row r="586" spans="3:11" x14ac:dyDescent="0.25">
      <c r="C586" s="21"/>
      <c r="F586" s="21"/>
      <c r="J586" s="21"/>
      <c r="K586" s="22"/>
    </row>
    <row r="587" spans="3:11" x14ac:dyDescent="0.25">
      <c r="C587" s="21"/>
      <c r="F587" s="21"/>
      <c r="J587" s="21"/>
      <c r="K587" s="22"/>
    </row>
    <row r="588" spans="3:11" x14ac:dyDescent="0.25">
      <c r="C588" s="21"/>
      <c r="F588" s="21"/>
      <c r="J588" s="21"/>
      <c r="K588" s="22"/>
    </row>
    <row r="589" spans="3:11" x14ac:dyDescent="0.25">
      <c r="C589" s="21"/>
      <c r="F589" s="21"/>
      <c r="J589" s="21"/>
      <c r="K589" s="22"/>
    </row>
    <row r="590" spans="3:11" x14ac:dyDescent="0.25">
      <c r="C590" s="21"/>
      <c r="F590" s="21"/>
      <c r="J590" s="21"/>
      <c r="K590" s="22"/>
    </row>
    <row r="591" spans="3:11" x14ac:dyDescent="0.25">
      <c r="C591" s="21"/>
      <c r="F591" s="21"/>
      <c r="J591" s="21"/>
      <c r="K591" s="22"/>
    </row>
    <row r="592" spans="3:11" x14ac:dyDescent="0.25">
      <c r="C592" s="21"/>
      <c r="F592" s="21"/>
      <c r="J592" s="21"/>
      <c r="K592" s="22"/>
    </row>
    <row r="593" spans="3:11" x14ac:dyDescent="0.25">
      <c r="C593" s="21"/>
      <c r="F593" s="21"/>
      <c r="J593" s="21"/>
      <c r="K593" s="22"/>
    </row>
    <row r="594" spans="3:11" x14ac:dyDescent="0.25">
      <c r="C594" s="21"/>
      <c r="F594" s="21"/>
      <c r="J594" s="21"/>
      <c r="K594" s="22"/>
    </row>
    <row r="595" spans="3:11" x14ac:dyDescent="0.25">
      <c r="C595" s="21"/>
      <c r="F595" s="21"/>
      <c r="J595" s="21"/>
      <c r="K595" s="22"/>
    </row>
    <row r="596" spans="3:11" x14ac:dyDescent="0.25">
      <c r="C596" s="21"/>
      <c r="F596" s="21"/>
      <c r="J596" s="21"/>
      <c r="K596" s="22"/>
    </row>
    <row r="597" spans="3:11" x14ac:dyDescent="0.25">
      <c r="C597" s="21"/>
      <c r="F597" s="21"/>
      <c r="J597" s="21"/>
      <c r="K597" s="22"/>
    </row>
    <row r="598" spans="3:11" x14ac:dyDescent="0.25">
      <c r="C598" s="21"/>
      <c r="F598" s="21"/>
      <c r="J598" s="21"/>
      <c r="K598" s="22"/>
    </row>
    <row r="599" spans="3:11" x14ac:dyDescent="0.25">
      <c r="C599" s="21"/>
      <c r="F599" s="21"/>
      <c r="J599" s="21"/>
      <c r="K599" s="22"/>
    </row>
    <row r="600" spans="3:11" x14ac:dyDescent="0.25">
      <c r="C600" s="21"/>
      <c r="F600" s="21"/>
      <c r="J600" s="21"/>
      <c r="K600" s="22"/>
    </row>
    <row r="601" spans="3:11" x14ac:dyDescent="0.25">
      <c r="C601" s="21"/>
      <c r="F601" s="21"/>
      <c r="J601" s="21"/>
      <c r="K601" s="22"/>
    </row>
    <row r="602" spans="3:11" x14ac:dyDescent="0.25">
      <c r="C602" s="21"/>
      <c r="F602" s="21"/>
      <c r="J602" s="21"/>
      <c r="K602" s="22"/>
    </row>
    <row r="603" spans="3:11" x14ac:dyDescent="0.25">
      <c r="C603" s="21"/>
      <c r="F603" s="21"/>
      <c r="J603" s="21"/>
      <c r="K603" s="22"/>
    </row>
    <row r="604" spans="3:11" x14ac:dyDescent="0.25">
      <c r="C604" s="21"/>
      <c r="F604" s="21"/>
      <c r="J604" s="21"/>
      <c r="K604" s="22"/>
    </row>
    <row r="605" spans="3:11" x14ac:dyDescent="0.25">
      <c r="C605" s="21"/>
      <c r="F605" s="21"/>
      <c r="J605" s="21"/>
      <c r="K605" s="22"/>
    </row>
    <row r="606" spans="3:11" x14ac:dyDescent="0.25">
      <c r="C606" s="21"/>
      <c r="F606" s="21"/>
      <c r="J606" s="21"/>
      <c r="K606" s="22"/>
    </row>
    <row r="607" spans="3:11" x14ac:dyDescent="0.25">
      <c r="C607" s="21"/>
      <c r="F607" s="21"/>
      <c r="J607" s="21"/>
      <c r="K607" s="22"/>
    </row>
    <row r="608" spans="3:11" x14ac:dyDescent="0.25">
      <c r="C608" s="21"/>
      <c r="F608" s="21"/>
      <c r="J608" s="21"/>
      <c r="K608" s="22"/>
    </row>
    <row r="609" spans="3:11" x14ac:dyDescent="0.25">
      <c r="C609" s="21"/>
      <c r="F609" s="21"/>
      <c r="J609" s="21"/>
      <c r="K609" s="22"/>
    </row>
    <row r="610" spans="3:11" x14ac:dyDescent="0.25">
      <c r="C610" s="21"/>
      <c r="F610" s="21"/>
      <c r="J610" s="21"/>
      <c r="K610" s="22"/>
    </row>
    <row r="611" spans="3:11" x14ac:dyDescent="0.25">
      <c r="C611" s="21"/>
      <c r="F611" s="21"/>
      <c r="J611" s="21"/>
      <c r="K611" s="22"/>
    </row>
    <row r="612" spans="3:11" x14ac:dyDescent="0.25">
      <c r="C612" s="21"/>
      <c r="F612" s="21"/>
      <c r="J612" s="21"/>
      <c r="K612" s="22"/>
    </row>
    <row r="613" spans="3:11" x14ac:dyDescent="0.25">
      <c r="C613" s="21"/>
      <c r="F613" s="21"/>
      <c r="J613" s="21"/>
      <c r="K613" s="22"/>
    </row>
    <row r="614" spans="3:11" x14ac:dyDescent="0.25">
      <c r="C614" s="21"/>
      <c r="F614" s="21"/>
      <c r="J614" s="21"/>
      <c r="K614" s="22"/>
    </row>
    <row r="615" spans="3:11" x14ac:dyDescent="0.25">
      <c r="C615" s="21"/>
      <c r="F615" s="21"/>
      <c r="J615" s="21"/>
      <c r="K615" s="22"/>
    </row>
    <row r="616" spans="3:11" x14ac:dyDescent="0.25">
      <c r="C616" s="21"/>
      <c r="F616" s="21"/>
      <c r="J616" s="21"/>
      <c r="K616" s="22"/>
    </row>
    <row r="617" spans="3:11" x14ac:dyDescent="0.25">
      <c r="C617" s="21"/>
      <c r="F617" s="21"/>
      <c r="J617" s="21"/>
      <c r="K617" s="22"/>
    </row>
    <row r="618" spans="3:11" x14ac:dyDescent="0.25">
      <c r="C618" s="21"/>
      <c r="F618" s="21"/>
      <c r="J618" s="21"/>
      <c r="K618" s="22"/>
    </row>
    <row r="619" spans="3:11" x14ac:dyDescent="0.25">
      <c r="C619" s="21"/>
      <c r="F619" s="21"/>
      <c r="J619" s="21"/>
      <c r="K619" s="22"/>
    </row>
    <row r="620" spans="3:11" x14ac:dyDescent="0.25">
      <c r="C620" s="21"/>
      <c r="F620" s="21"/>
      <c r="J620" s="21"/>
      <c r="K620" s="22"/>
    </row>
    <row r="621" spans="3:11" x14ac:dyDescent="0.25">
      <c r="C621" s="21"/>
      <c r="F621" s="21"/>
      <c r="J621" s="21"/>
      <c r="K621" s="22"/>
    </row>
    <row r="622" spans="3:11" x14ac:dyDescent="0.25">
      <c r="C622" s="21"/>
      <c r="F622" s="21"/>
      <c r="J622" s="21"/>
      <c r="K622" s="22"/>
    </row>
    <row r="623" spans="3:11" x14ac:dyDescent="0.25">
      <c r="C623" s="21"/>
      <c r="F623" s="21"/>
      <c r="J623" s="21"/>
      <c r="K623" s="22"/>
    </row>
    <row r="624" spans="3:11" x14ac:dyDescent="0.25">
      <c r="C624" s="21"/>
      <c r="F624" s="21"/>
      <c r="J624" s="21"/>
      <c r="K624" s="22"/>
    </row>
    <row r="625" spans="3:11" x14ac:dyDescent="0.25">
      <c r="C625" s="21"/>
      <c r="F625" s="21"/>
      <c r="J625" s="21"/>
      <c r="K625" s="22"/>
    </row>
    <row r="626" spans="3:11" x14ac:dyDescent="0.25">
      <c r="C626" s="21"/>
      <c r="F626" s="21"/>
      <c r="J626" s="21"/>
      <c r="K626" s="22"/>
    </row>
    <row r="627" spans="3:11" x14ac:dyDescent="0.25">
      <c r="C627" s="21"/>
      <c r="F627" s="21"/>
      <c r="J627" s="21"/>
      <c r="K627" s="22"/>
    </row>
    <row r="628" spans="3:11" x14ac:dyDescent="0.25">
      <c r="C628" s="21"/>
      <c r="F628" s="21"/>
      <c r="J628" s="21"/>
      <c r="K628" s="22"/>
    </row>
    <row r="629" spans="3:11" x14ac:dyDescent="0.25">
      <c r="C629" s="21"/>
      <c r="F629" s="21"/>
      <c r="J629" s="21"/>
      <c r="K629" s="22"/>
    </row>
    <row r="630" spans="3:11" x14ac:dyDescent="0.25">
      <c r="C630" s="21"/>
      <c r="F630" s="21"/>
      <c r="J630" s="21"/>
      <c r="K630" s="22"/>
    </row>
    <row r="631" spans="3:11" x14ac:dyDescent="0.25">
      <c r="C631" s="21"/>
      <c r="F631" s="21"/>
      <c r="J631" s="21"/>
      <c r="K631" s="22"/>
    </row>
    <row r="632" spans="3:11" x14ac:dyDescent="0.25">
      <c r="C632" s="21"/>
      <c r="F632" s="21"/>
      <c r="J632" s="21"/>
      <c r="K632" s="22"/>
    </row>
    <row r="633" spans="3:11" x14ac:dyDescent="0.25">
      <c r="C633" s="21"/>
      <c r="F633" s="21"/>
      <c r="J633" s="21"/>
      <c r="K633" s="22"/>
    </row>
    <row r="634" spans="3:11" x14ac:dyDescent="0.25">
      <c r="C634" s="21"/>
      <c r="F634" s="21"/>
      <c r="J634" s="21"/>
      <c r="K634" s="22"/>
    </row>
    <row r="635" spans="3:11" x14ac:dyDescent="0.25">
      <c r="C635" s="21"/>
      <c r="F635" s="21"/>
      <c r="J635" s="21"/>
      <c r="K635" s="22"/>
    </row>
    <row r="636" spans="3:11" x14ac:dyDescent="0.25">
      <c r="C636" s="21"/>
      <c r="F636" s="21"/>
      <c r="J636" s="21"/>
      <c r="K636" s="22"/>
    </row>
    <row r="637" spans="3:11" x14ac:dyDescent="0.25">
      <c r="C637" s="21"/>
      <c r="F637" s="21"/>
      <c r="J637" s="21"/>
      <c r="K637" s="22"/>
    </row>
    <row r="638" spans="3:11" x14ac:dyDescent="0.25">
      <c r="C638" s="21"/>
      <c r="F638" s="21"/>
      <c r="J638" s="21"/>
      <c r="K638" s="22"/>
    </row>
    <row r="639" spans="3:11" x14ac:dyDescent="0.25">
      <c r="C639" s="21"/>
      <c r="F639" s="21"/>
      <c r="J639" s="21"/>
      <c r="K639" s="22"/>
    </row>
    <row r="640" spans="3:11" x14ac:dyDescent="0.25">
      <c r="C640" s="21"/>
      <c r="F640" s="21"/>
      <c r="J640" s="21"/>
      <c r="K640" s="22"/>
    </row>
    <row r="641" spans="3:11" x14ac:dyDescent="0.25">
      <c r="C641" s="21"/>
      <c r="F641" s="21"/>
      <c r="J641" s="21"/>
      <c r="K641" s="22"/>
    </row>
    <row r="642" spans="3:11" x14ac:dyDescent="0.25">
      <c r="C642" s="21"/>
      <c r="F642" s="21"/>
      <c r="J642" s="21"/>
      <c r="K642" s="22"/>
    </row>
    <row r="643" spans="3:11" x14ac:dyDescent="0.25">
      <c r="C643" s="21"/>
      <c r="F643" s="21"/>
      <c r="J643" s="21"/>
      <c r="K643" s="22"/>
    </row>
    <row r="644" spans="3:11" x14ac:dyDescent="0.25">
      <c r="C644" s="21"/>
      <c r="F644" s="21"/>
      <c r="J644" s="21"/>
      <c r="K644" s="22"/>
    </row>
    <row r="645" spans="3:11" x14ac:dyDescent="0.25">
      <c r="C645" s="21"/>
      <c r="F645" s="21"/>
      <c r="J645" s="21"/>
      <c r="K645" s="22"/>
    </row>
    <row r="646" spans="3:11" x14ac:dyDescent="0.25">
      <c r="C646" s="21"/>
      <c r="F646" s="21"/>
      <c r="J646" s="21"/>
      <c r="K646" s="22"/>
    </row>
    <row r="647" spans="3:11" x14ac:dyDescent="0.25">
      <c r="C647" s="21"/>
      <c r="F647" s="21"/>
      <c r="J647" s="21"/>
      <c r="K647" s="22"/>
    </row>
    <row r="648" spans="3:11" x14ac:dyDescent="0.25">
      <c r="C648" s="21"/>
      <c r="F648" s="21"/>
      <c r="J648" s="21"/>
      <c r="K648" s="22"/>
    </row>
    <row r="649" spans="3:11" x14ac:dyDescent="0.25">
      <c r="C649" s="21"/>
      <c r="F649" s="21"/>
      <c r="J649" s="21"/>
      <c r="K649" s="22"/>
    </row>
    <row r="650" spans="3:11" x14ac:dyDescent="0.25">
      <c r="C650" s="21"/>
      <c r="F650" s="21"/>
      <c r="J650" s="21"/>
      <c r="K650" s="22"/>
    </row>
    <row r="651" spans="3:11" x14ac:dyDescent="0.25">
      <c r="C651" s="21"/>
      <c r="F651" s="21"/>
      <c r="J651" s="21"/>
      <c r="K651" s="22"/>
    </row>
    <row r="652" spans="3:11" x14ac:dyDescent="0.25">
      <c r="C652" s="21"/>
      <c r="F652" s="21"/>
      <c r="J652" s="21"/>
      <c r="K652" s="22"/>
    </row>
    <row r="653" spans="3:11" x14ac:dyDescent="0.25">
      <c r="C653" s="21"/>
      <c r="F653" s="21"/>
      <c r="J653" s="21"/>
      <c r="K653" s="22"/>
    </row>
    <row r="654" spans="3:11" x14ac:dyDescent="0.25">
      <c r="C654" s="21"/>
      <c r="F654" s="21"/>
      <c r="J654" s="21"/>
      <c r="K654" s="22"/>
    </row>
    <row r="655" spans="3:11" x14ac:dyDescent="0.25">
      <c r="C655" s="21"/>
      <c r="F655" s="21"/>
      <c r="J655" s="21"/>
      <c r="K655" s="22"/>
    </row>
    <row r="656" spans="3:11" x14ac:dyDescent="0.25">
      <c r="C656" s="21"/>
      <c r="F656" s="21"/>
      <c r="J656" s="21"/>
      <c r="K656" s="22"/>
    </row>
    <row r="657" spans="3:11" x14ac:dyDescent="0.25">
      <c r="C657" s="21"/>
      <c r="F657" s="21"/>
      <c r="J657" s="21"/>
      <c r="K657" s="22"/>
    </row>
    <row r="658" spans="3:11" x14ac:dyDescent="0.25">
      <c r="C658" s="21"/>
      <c r="F658" s="21"/>
      <c r="J658" s="21"/>
      <c r="K658" s="22"/>
    </row>
    <row r="659" spans="3:11" x14ac:dyDescent="0.25">
      <c r="C659" s="21"/>
      <c r="F659" s="21"/>
      <c r="J659" s="21"/>
      <c r="K659" s="22"/>
    </row>
    <row r="660" spans="3:11" x14ac:dyDescent="0.25">
      <c r="C660" s="21"/>
      <c r="F660" s="21"/>
      <c r="J660" s="21"/>
      <c r="K660" s="22"/>
    </row>
    <row r="661" spans="3:11" x14ac:dyDescent="0.25">
      <c r="C661" s="21"/>
      <c r="F661" s="21"/>
      <c r="J661" s="21"/>
      <c r="K661" s="22"/>
    </row>
    <row r="662" spans="3:11" x14ac:dyDescent="0.25">
      <c r="C662" s="21"/>
      <c r="F662" s="21"/>
      <c r="J662" s="21"/>
      <c r="K662" s="22"/>
    </row>
    <row r="663" spans="3:11" x14ac:dyDescent="0.25">
      <c r="C663" s="21"/>
      <c r="F663" s="21"/>
      <c r="J663" s="21"/>
      <c r="K663" s="22"/>
    </row>
    <row r="664" spans="3:11" x14ac:dyDescent="0.25">
      <c r="C664" s="21"/>
      <c r="F664" s="21"/>
      <c r="J664" s="21"/>
      <c r="K664" s="22"/>
    </row>
    <row r="665" spans="3:11" x14ac:dyDescent="0.25">
      <c r="C665" s="21"/>
      <c r="F665" s="21"/>
      <c r="J665" s="21"/>
      <c r="K665" s="22"/>
    </row>
    <row r="666" spans="3:11" x14ac:dyDescent="0.25">
      <c r="C666" s="21"/>
      <c r="F666" s="21"/>
      <c r="J666" s="21"/>
      <c r="K666" s="22"/>
    </row>
    <row r="667" spans="3:11" x14ac:dyDescent="0.25">
      <c r="C667" s="21"/>
      <c r="F667" s="21"/>
      <c r="J667" s="21"/>
      <c r="K667" s="22"/>
    </row>
    <row r="668" spans="3:11" x14ac:dyDescent="0.25">
      <c r="C668" s="21"/>
      <c r="F668" s="21"/>
      <c r="J668" s="21"/>
      <c r="K668" s="22"/>
    </row>
    <row r="669" spans="3:11" x14ac:dyDescent="0.25">
      <c r="C669" s="21"/>
      <c r="F669" s="21"/>
      <c r="J669" s="21"/>
      <c r="K669" s="22"/>
    </row>
    <row r="670" spans="3:11" x14ac:dyDescent="0.25">
      <c r="C670" s="21"/>
      <c r="F670" s="21"/>
      <c r="J670" s="21"/>
      <c r="K670" s="22"/>
    </row>
    <row r="671" spans="3:11" x14ac:dyDescent="0.25">
      <c r="C671" s="21"/>
      <c r="F671" s="21"/>
      <c r="J671" s="21"/>
      <c r="K671" s="22"/>
    </row>
    <row r="672" spans="3:11" x14ac:dyDescent="0.25">
      <c r="C672" s="21"/>
      <c r="F672" s="21"/>
      <c r="J672" s="21"/>
      <c r="K672" s="22"/>
    </row>
    <row r="673" spans="3:11" x14ac:dyDescent="0.25">
      <c r="C673" s="21"/>
      <c r="F673" s="21"/>
      <c r="J673" s="21"/>
      <c r="K673" s="22"/>
    </row>
    <row r="674" spans="3:11" x14ac:dyDescent="0.25">
      <c r="C674" s="21"/>
      <c r="F674" s="21"/>
      <c r="J674" s="21"/>
      <c r="K674" s="22"/>
    </row>
    <row r="675" spans="3:11" x14ac:dyDescent="0.25">
      <c r="C675" s="21"/>
      <c r="F675" s="21"/>
      <c r="J675" s="21"/>
      <c r="K675" s="22"/>
    </row>
    <row r="676" spans="3:11" x14ac:dyDescent="0.25">
      <c r="C676" s="21"/>
      <c r="F676" s="21"/>
      <c r="J676" s="21"/>
      <c r="K676" s="22"/>
    </row>
    <row r="677" spans="3:11" x14ac:dyDescent="0.25">
      <c r="C677" s="21"/>
      <c r="F677" s="21"/>
      <c r="J677" s="21"/>
      <c r="K677" s="22"/>
    </row>
    <row r="678" spans="3:11" x14ac:dyDescent="0.25">
      <c r="C678" s="21"/>
      <c r="F678" s="21"/>
      <c r="J678" s="21"/>
      <c r="K678" s="22"/>
    </row>
    <row r="679" spans="3:11" x14ac:dyDescent="0.25">
      <c r="C679" s="21"/>
      <c r="F679" s="21"/>
      <c r="J679" s="21"/>
      <c r="K679" s="22"/>
    </row>
    <row r="680" spans="3:11" x14ac:dyDescent="0.25">
      <c r="C680" s="21"/>
      <c r="F680" s="21"/>
      <c r="J680" s="21"/>
      <c r="K680" s="22"/>
    </row>
    <row r="681" spans="3:11" x14ac:dyDescent="0.25">
      <c r="C681" s="21"/>
      <c r="F681" s="21"/>
      <c r="J681" s="21"/>
      <c r="K681" s="22"/>
    </row>
    <row r="682" spans="3:11" x14ac:dyDescent="0.25">
      <c r="C682" s="21"/>
      <c r="F682" s="21"/>
      <c r="J682" s="21"/>
      <c r="K682" s="22"/>
    </row>
    <row r="683" spans="3:11" x14ac:dyDescent="0.25">
      <c r="C683" s="21"/>
      <c r="F683" s="21"/>
      <c r="J683" s="21"/>
      <c r="K683" s="22"/>
    </row>
    <row r="684" spans="3:11" x14ac:dyDescent="0.25">
      <c r="C684" s="21"/>
      <c r="F684" s="21"/>
      <c r="J684" s="21"/>
      <c r="K684" s="22"/>
    </row>
    <row r="685" spans="3:11" x14ac:dyDescent="0.25">
      <c r="C685" s="21"/>
      <c r="F685" s="21"/>
      <c r="J685" s="21"/>
      <c r="K685" s="22"/>
    </row>
    <row r="686" spans="3:11" x14ac:dyDescent="0.25">
      <c r="C686" s="21"/>
      <c r="F686" s="21"/>
      <c r="J686" s="21"/>
      <c r="K686" s="22"/>
    </row>
    <row r="687" spans="3:11" x14ac:dyDescent="0.25">
      <c r="C687" s="21"/>
      <c r="F687" s="21"/>
      <c r="J687" s="21"/>
      <c r="K687" s="22"/>
    </row>
    <row r="688" spans="3:11" x14ac:dyDescent="0.25">
      <c r="C688" s="21"/>
      <c r="F688" s="21"/>
      <c r="J688" s="21"/>
      <c r="K688" s="22"/>
    </row>
    <row r="689" spans="3:11" x14ac:dyDescent="0.25">
      <c r="C689" s="21"/>
      <c r="F689" s="21"/>
      <c r="J689" s="21"/>
      <c r="K689" s="22"/>
    </row>
    <row r="690" spans="3:11" x14ac:dyDescent="0.25">
      <c r="C690" s="21"/>
      <c r="F690" s="21"/>
      <c r="J690" s="21"/>
      <c r="K690" s="22"/>
    </row>
    <row r="691" spans="3:11" x14ac:dyDescent="0.25">
      <c r="C691" s="21"/>
      <c r="F691" s="21"/>
      <c r="J691" s="21"/>
      <c r="K691" s="22"/>
    </row>
    <row r="692" spans="3:11" x14ac:dyDescent="0.25">
      <c r="C692" s="21"/>
      <c r="F692" s="21"/>
      <c r="J692" s="21"/>
      <c r="K692" s="22"/>
    </row>
    <row r="693" spans="3:11" x14ac:dyDescent="0.25">
      <c r="C693" s="21"/>
      <c r="F693" s="21"/>
      <c r="J693" s="21"/>
      <c r="K693" s="22"/>
    </row>
    <row r="694" spans="3:11" x14ac:dyDescent="0.25">
      <c r="C694" s="21"/>
      <c r="F694" s="21"/>
      <c r="J694" s="21"/>
      <c r="K694" s="22"/>
    </row>
    <row r="695" spans="3:11" x14ac:dyDescent="0.25">
      <c r="C695" s="21"/>
      <c r="F695" s="21"/>
      <c r="J695" s="21"/>
      <c r="K695" s="22"/>
    </row>
    <row r="696" spans="3:11" x14ac:dyDescent="0.25">
      <c r="C696" s="21"/>
      <c r="F696" s="21"/>
      <c r="J696" s="21"/>
      <c r="K696" s="22"/>
    </row>
    <row r="697" spans="3:11" x14ac:dyDescent="0.25">
      <c r="C697" s="21"/>
      <c r="F697" s="21"/>
      <c r="J697" s="21"/>
      <c r="K697" s="22"/>
    </row>
    <row r="698" spans="3:11" x14ac:dyDescent="0.25">
      <c r="C698" s="21"/>
      <c r="F698" s="21"/>
      <c r="J698" s="21"/>
      <c r="K698" s="22"/>
    </row>
    <row r="699" spans="3:11" x14ac:dyDescent="0.25">
      <c r="C699" s="21"/>
      <c r="F699" s="21"/>
      <c r="J699" s="21"/>
      <c r="K699" s="22"/>
    </row>
    <row r="700" spans="3:11" x14ac:dyDescent="0.25">
      <c r="C700" s="21"/>
      <c r="F700" s="21"/>
      <c r="J700" s="21"/>
      <c r="K700" s="22"/>
    </row>
    <row r="701" spans="3:11" x14ac:dyDescent="0.25">
      <c r="C701" s="21"/>
      <c r="F701" s="21"/>
      <c r="J701" s="21"/>
      <c r="K701" s="22"/>
    </row>
    <row r="702" spans="3:11" x14ac:dyDescent="0.25">
      <c r="C702" s="21"/>
      <c r="F702" s="21"/>
      <c r="J702" s="21"/>
      <c r="K702" s="22"/>
    </row>
    <row r="703" spans="3:11" x14ac:dyDescent="0.25">
      <c r="C703" s="21"/>
      <c r="F703" s="21"/>
      <c r="J703" s="21"/>
      <c r="K703" s="22"/>
    </row>
    <row r="704" spans="3:11" x14ac:dyDescent="0.25">
      <c r="C704" s="21"/>
      <c r="F704" s="21"/>
      <c r="J704" s="21"/>
      <c r="K704" s="22"/>
    </row>
    <row r="705" spans="3:11" x14ac:dyDescent="0.25">
      <c r="C705" s="21"/>
      <c r="F705" s="21"/>
      <c r="J705" s="21"/>
      <c r="K705" s="22"/>
    </row>
    <row r="706" spans="3:11" x14ac:dyDescent="0.25">
      <c r="C706" s="21"/>
      <c r="F706" s="21"/>
      <c r="J706" s="21"/>
      <c r="K706" s="22"/>
    </row>
    <row r="707" spans="3:11" x14ac:dyDescent="0.25">
      <c r="C707" s="21"/>
      <c r="F707" s="21"/>
      <c r="J707" s="21"/>
      <c r="K707" s="22"/>
    </row>
    <row r="708" spans="3:11" x14ac:dyDescent="0.25">
      <c r="C708" s="21"/>
      <c r="F708" s="21"/>
      <c r="J708" s="21"/>
      <c r="K708" s="22"/>
    </row>
    <row r="709" spans="3:11" x14ac:dyDescent="0.25">
      <c r="C709" s="21"/>
      <c r="F709" s="21"/>
      <c r="J709" s="21"/>
      <c r="K709" s="22"/>
    </row>
    <row r="710" spans="3:11" x14ac:dyDescent="0.25">
      <c r="C710" s="21"/>
      <c r="F710" s="21"/>
      <c r="J710" s="21"/>
      <c r="K710" s="22"/>
    </row>
    <row r="711" spans="3:11" x14ac:dyDescent="0.25">
      <c r="C711" s="21"/>
      <c r="F711" s="21"/>
      <c r="J711" s="21"/>
      <c r="K711" s="22"/>
    </row>
    <row r="712" spans="3:11" x14ac:dyDescent="0.25">
      <c r="C712" s="21"/>
      <c r="F712" s="21"/>
      <c r="J712" s="21"/>
      <c r="K712" s="22"/>
    </row>
    <row r="713" spans="3:11" x14ac:dyDescent="0.25">
      <c r="C713" s="21"/>
      <c r="F713" s="21"/>
      <c r="J713" s="21"/>
      <c r="K713" s="22"/>
    </row>
    <row r="714" spans="3:11" x14ac:dyDescent="0.25">
      <c r="C714" s="21"/>
      <c r="F714" s="21"/>
      <c r="J714" s="21"/>
      <c r="K714" s="22"/>
    </row>
    <row r="715" spans="3:11" x14ac:dyDescent="0.25">
      <c r="C715" s="21"/>
      <c r="F715" s="21"/>
      <c r="J715" s="21"/>
      <c r="K715" s="22"/>
    </row>
    <row r="716" spans="3:11" x14ac:dyDescent="0.25">
      <c r="C716" s="21"/>
      <c r="F716" s="21"/>
      <c r="J716" s="21"/>
      <c r="K716" s="22"/>
    </row>
    <row r="717" spans="3:11" x14ac:dyDescent="0.25">
      <c r="C717" s="21"/>
      <c r="F717" s="21"/>
      <c r="J717" s="21"/>
      <c r="K717" s="22"/>
    </row>
    <row r="718" spans="3:11" x14ac:dyDescent="0.25">
      <c r="C718" s="21"/>
      <c r="F718" s="21"/>
      <c r="J718" s="21"/>
      <c r="K718" s="22"/>
    </row>
    <row r="719" spans="3:11" x14ac:dyDescent="0.25">
      <c r="C719" s="21"/>
      <c r="F719" s="21"/>
      <c r="J719" s="21"/>
      <c r="K719" s="22"/>
    </row>
    <row r="720" spans="3:11" x14ac:dyDescent="0.25">
      <c r="C720" s="21"/>
      <c r="F720" s="21"/>
      <c r="J720" s="21"/>
      <c r="K720" s="22"/>
    </row>
    <row r="721" spans="3:11" x14ac:dyDescent="0.25">
      <c r="C721" s="21"/>
      <c r="F721" s="21"/>
      <c r="J721" s="21"/>
      <c r="K721" s="22"/>
    </row>
    <row r="722" spans="3:11" x14ac:dyDescent="0.25">
      <c r="C722" s="21"/>
      <c r="F722" s="21"/>
      <c r="J722" s="21"/>
      <c r="K722" s="22"/>
    </row>
    <row r="723" spans="3:11" x14ac:dyDescent="0.25">
      <c r="C723" s="21"/>
      <c r="F723" s="21"/>
      <c r="J723" s="21"/>
      <c r="K723" s="22"/>
    </row>
    <row r="724" spans="3:11" x14ac:dyDescent="0.25">
      <c r="C724" s="21"/>
      <c r="F724" s="21"/>
      <c r="J724" s="21"/>
      <c r="K724" s="22"/>
    </row>
    <row r="725" spans="3:11" x14ac:dyDescent="0.25">
      <c r="C725" s="21"/>
      <c r="F725" s="21"/>
      <c r="J725" s="21"/>
      <c r="K725" s="22"/>
    </row>
    <row r="726" spans="3:11" x14ac:dyDescent="0.25">
      <c r="C726" s="21"/>
      <c r="F726" s="21"/>
      <c r="J726" s="21"/>
      <c r="K726" s="22"/>
    </row>
    <row r="727" spans="3:11" x14ac:dyDescent="0.25">
      <c r="C727" s="21"/>
      <c r="F727" s="21"/>
      <c r="J727" s="21"/>
      <c r="K727" s="22"/>
    </row>
    <row r="728" spans="3:11" x14ac:dyDescent="0.25">
      <c r="C728" s="21"/>
      <c r="F728" s="21"/>
      <c r="J728" s="21"/>
      <c r="K728" s="22"/>
    </row>
    <row r="729" spans="3:11" x14ac:dyDescent="0.25">
      <c r="C729" s="21"/>
      <c r="F729" s="21"/>
      <c r="J729" s="21"/>
      <c r="K729" s="22"/>
    </row>
    <row r="730" spans="3:11" x14ac:dyDescent="0.25">
      <c r="C730" s="21"/>
      <c r="F730" s="21"/>
      <c r="J730" s="21"/>
      <c r="K730" s="22"/>
    </row>
    <row r="731" spans="3:11" x14ac:dyDescent="0.25">
      <c r="C731" s="21"/>
      <c r="F731" s="21"/>
      <c r="J731" s="21"/>
      <c r="K731" s="22"/>
    </row>
    <row r="732" spans="3:11" x14ac:dyDescent="0.25">
      <c r="C732" s="21"/>
      <c r="F732" s="21"/>
      <c r="J732" s="21"/>
      <c r="K732" s="22"/>
    </row>
    <row r="733" spans="3:11" x14ac:dyDescent="0.25">
      <c r="C733" s="21"/>
      <c r="F733" s="21"/>
      <c r="J733" s="21"/>
      <c r="K733" s="22"/>
    </row>
    <row r="734" spans="3:11" x14ac:dyDescent="0.25">
      <c r="C734" s="21"/>
      <c r="F734" s="21"/>
      <c r="J734" s="21"/>
      <c r="K734" s="22"/>
    </row>
    <row r="735" spans="3:11" x14ac:dyDescent="0.25">
      <c r="C735" s="21"/>
      <c r="F735" s="21"/>
      <c r="J735" s="21"/>
      <c r="K735" s="22"/>
    </row>
    <row r="736" spans="3:11" x14ac:dyDescent="0.25">
      <c r="C736" s="21"/>
      <c r="F736" s="21"/>
      <c r="J736" s="21"/>
      <c r="K736" s="22"/>
    </row>
    <row r="737" spans="3:11" x14ac:dyDescent="0.25">
      <c r="C737" s="21"/>
      <c r="F737" s="21"/>
      <c r="J737" s="21"/>
      <c r="K737" s="22"/>
    </row>
    <row r="738" spans="3:11" x14ac:dyDescent="0.25">
      <c r="C738" s="21"/>
      <c r="F738" s="21"/>
      <c r="J738" s="21"/>
      <c r="K738" s="22"/>
    </row>
    <row r="739" spans="3:11" x14ac:dyDescent="0.25">
      <c r="C739" s="21"/>
      <c r="F739" s="21"/>
      <c r="J739" s="21"/>
      <c r="K739" s="22"/>
    </row>
    <row r="740" spans="3:11" x14ac:dyDescent="0.25">
      <c r="C740" s="21"/>
      <c r="F740" s="21"/>
      <c r="J740" s="21"/>
      <c r="K740" s="22"/>
    </row>
    <row r="741" spans="3:11" x14ac:dyDescent="0.25">
      <c r="C741" s="21"/>
      <c r="F741" s="21"/>
      <c r="J741" s="21"/>
      <c r="K741" s="22"/>
    </row>
    <row r="742" spans="3:11" x14ac:dyDescent="0.25">
      <c r="C742" s="21"/>
      <c r="F742" s="21"/>
      <c r="J742" s="21"/>
      <c r="K742" s="22"/>
    </row>
    <row r="743" spans="3:11" x14ac:dyDescent="0.25">
      <c r="C743" s="21"/>
      <c r="F743" s="21"/>
      <c r="J743" s="21"/>
      <c r="K743" s="22"/>
    </row>
    <row r="744" spans="3:11" x14ac:dyDescent="0.25">
      <c r="C744" s="21"/>
      <c r="F744" s="21"/>
      <c r="J744" s="21"/>
      <c r="K744" s="22"/>
    </row>
    <row r="745" spans="3:11" x14ac:dyDescent="0.25">
      <c r="C745" s="21"/>
      <c r="F745" s="21"/>
      <c r="J745" s="21"/>
      <c r="K745" s="22"/>
    </row>
    <row r="746" spans="3:11" x14ac:dyDescent="0.25">
      <c r="C746" s="21"/>
      <c r="F746" s="21"/>
      <c r="J746" s="21"/>
      <c r="K746" s="22"/>
    </row>
    <row r="747" spans="3:11" x14ac:dyDescent="0.25">
      <c r="C747" s="21"/>
      <c r="F747" s="21"/>
      <c r="J747" s="21"/>
      <c r="K747" s="22"/>
    </row>
    <row r="748" spans="3:11" x14ac:dyDescent="0.25">
      <c r="C748" s="21"/>
      <c r="F748" s="21"/>
      <c r="J748" s="21"/>
      <c r="K748" s="22"/>
    </row>
    <row r="749" spans="3:11" x14ac:dyDescent="0.25">
      <c r="C749" s="21"/>
      <c r="F749" s="21"/>
      <c r="J749" s="21"/>
      <c r="K749" s="22"/>
    </row>
    <row r="750" spans="3:11" x14ac:dyDescent="0.25">
      <c r="C750" s="21"/>
      <c r="F750" s="21"/>
      <c r="J750" s="21"/>
      <c r="K750" s="22"/>
    </row>
    <row r="751" spans="3:11" x14ac:dyDescent="0.25">
      <c r="C751" s="21"/>
      <c r="F751" s="21"/>
      <c r="J751" s="21"/>
      <c r="K751" s="22"/>
    </row>
    <row r="752" spans="3:11" x14ac:dyDescent="0.25">
      <c r="C752" s="21"/>
      <c r="F752" s="21"/>
      <c r="J752" s="21"/>
      <c r="K752" s="22"/>
    </row>
    <row r="753" spans="3:11" x14ac:dyDescent="0.25">
      <c r="C753" s="21"/>
      <c r="F753" s="21"/>
      <c r="J753" s="21"/>
      <c r="K753" s="22"/>
    </row>
    <row r="754" spans="3:11" x14ac:dyDescent="0.25">
      <c r="C754" s="21"/>
      <c r="F754" s="21"/>
      <c r="J754" s="21"/>
      <c r="K754" s="22"/>
    </row>
    <row r="755" spans="3:11" x14ac:dyDescent="0.25">
      <c r="C755" s="21"/>
      <c r="F755" s="21"/>
      <c r="J755" s="21"/>
      <c r="K755" s="22"/>
    </row>
    <row r="756" spans="3:11" x14ac:dyDescent="0.25">
      <c r="C756" s="21"/>
      <c r="F756" s="21"/>
      <c r="J756" s="21"/>
      <c r="K756" s="22"/>
    </row>
    <row r="757" spans="3:11" x14ac:dyDescent="0.25">
      <c r="C757" s="21"/>
      <c r="F757" s="21"/>
      <c r="J757" s="21"/>
      <c r="K757" s="22"/>
    </row>
    <row r="758" spans="3:11" x14ac:dyDescent="0.25">
      <c r="C758" s="21"/>
      <c r="F758" s="21"/>
      <c r="J758" s="21"/>
      <c r="K758" s="22"/>
    </row>
    <row r="759" spans="3:11" x14ac:dyDescent="0.25">
      <c r="C759" s="21"/>
      <c r="F759" s="21"/>
      <c r="J759" s="21"/>
      <c r="K759" s="22"/>
    </row>
    <row r="760" spans="3:11" x14ac:dyDescent="0.25">
      <c r="C760" s="21"/>
      <c r="F760" s="21"/>
      <c r="J760" s="21"/>
      <c r="K760" s="22"/>
    </row>
    <row r="761" spans="3:11" x14ac:dyDescent="0.25">
      <c r="C761" s="21"/>
      <c r="F761" s="21"/>
      <c r="J761" s="21"/>
      <c r="K761" s="22"/>
    </row>
    <row r="762" spans="3:11" x14ac:dyDescent="0.25">
      <c r="C762" s="21"/>
      <c r="F762" s="21"/>
      <c r="J762" s="21"/>
      <c r="K762" s="22"/>
    </row>
    <row r="763" spans="3:11" x14ac:dyDescent="0.25">
      <c r="C763" s="21"/>
      <c r="F763" s="21"/>
      <c r="J763" s="21"/>
      <c r="K763" s="22"/>
    </row>
    <row r="764" spans="3:11" x14ac:dyDescent="0.25">
      <c r="C764" s="21"/>
      <c r="F764" s="21"/>
      <c r="J764" s="21"/>
      <c r="K764" s="22"/>
    </row>
    <row r="765" spans="3:11" x14ac:dyDescent="0.25">
      <c r="C765" s="21"/>
      <c r="F765" s="21"/>
      <c r="J765" s="21"/>
      <c r="K765" s="22"/>
    </row>
    <row r="766" spans="3:11" x14ac:dyDescent="0.25">
      <c r="C766" s="21"/>
      <c r="F766" s="21"/>
      <c r="J766" s="21"/>
      <c r="K766" s="22"/>
    </row>
    <row r="767" spans="3:11" x14ac:dyDescent="0.25">
      <c r="C767" s="21"/>
      <c r="F767" s="21"/>
      <c r="J767" s="21"/>
      <c r="K767" s="22"/>
    </row>
    <row r="768" spans="3:11" x14ac:dyDescent="0.25">
      <c r="C768" s="21"/>
      <c r="F768" s="21"/>
      <c r="J768" s="21"/>
      <c r="K768" s="22"/>
    </row>
    <row r="769" spans="3:11" x14ac:dyDescent="0.25">
      <c r="C769" s="21"/>
      <c r="F769" s="21"/>
      <c r="J769" s="21"/>
      <c r="K769" s="22"/>
    </row>
    <row r="770" spans="3:11" x14ac:dyDescent="0.25">
      <c r="C770" s="21"/>
      <c r="F770" s="21"/>
      <c r="J770" s="21"/>
      <c r="K770" s="22"/>
    </row>
    <row r="771" spans="3:11" x14ac:dyDescent="0.25">
      <c r="C771" s="21"/>
      <c r="F771" s="21"/>
      <c r="J771" s="21"/>
      <c r="K771" s="22"/>
    </row>
    <row r="772" spans="3:11" x14ac:dyDescent="0.25">
      <c r="C772" s="21"/>
      <c r="F772" s="21"/>
      <c r="J772" s="21"/>
      <c r="K772" s="22"/>
    </row>
    <row r="773" spans="3:11" x14ac:dyDescent="0.25">
      <c r="C773" s="21"/>
      <c r="F773" s="21"/>
      <c r="J773" s="21"/>
      <c r="K773" s="22"/>
    </row>
    <row r="774" spans="3:11" x14ac:dyDescent="0.25">
      <c r="C774" s="21"/>
      <c r="F774" s="21"/>
      <c r="J774" s="21"/>
      <c r="K774" s="22"/>
    </row>
    <row r="775" spans="3:11" x14ac:dyDescent="0.25">
      <c r="C775" s="21"/>
      <c r="F775" s="21"/>
      <c r="J775" s="21"/>
      <c r="K775" s="22"/>
    </row>
    <row r="776" spans="3:11" x14ac:dyDescent="0.25">
      <c r="C776" s="21"/>
      <c r="F776" s="21"/>
      <c r="J776" s="21"/>
      <c r="K776" s="22"/>
    </row>
    <row r="777" spans="3:11" x14ac:dyDescent="0.25">
      <c r="C777" s="21"/>
      <c r="F777" s="21"/>
      <c r="J777" s="21"/>
      <c r="K777" s="22"/>
    </row>
    <row r="778" spans="3:11" x14ac:dyDescent="0.25">
      <c r="C778" s="21"/>
      <c r="F778" s="21"/>
      <c r="J778" s="21"/>
      <c r="K778" s="22"/>
    </row>
    <row r="779" spans="3:11" x14ac:dyDescent="0.25">
      <c r="C779" s="21"/>
      <c r="F779" s="21"/>
      <c r="J779" s="21"/>
      <c r="K779" s="22"/>
    </row>
    <row r="780" spans="3:11" x14ac:dyDescent="0.25">
      <c r="C780" s="21"/>
      <c r="F780" s="21"/>
      <c r="J780" s="21"/>
      <c r="K780" s="22"/>
    </row>
    <row r="781" spans="3:11" x14ac:dyDescent="0.25">
      <c r="C781" s="21"/>
      <c r="F781" s="21"/>
      <c r="J781" s="21"/>
      <c r="K781" s="22"/>
    </row>
    <row r="782" spans="3:11" x14ac:dyDescent="0.25">
      <c r="C782" s="21"/>
      <c r="F782" s="21"/>
      <c r="J782" s="21"/>
      <c r="K782" s="22"/>
    </row>
    <row r="783" spans="3:11" x14ac:dyDescent="0.25">
      <c r="C783" s="21"/>
      <c r="F783" s="21"/>
      <c r="J783" s="21"/>
      <c r="K783" s="22"/>
    </row>
    <row r="784" spans="3:11" x14ac:dyDescent="0.25">
      <c r="C784" s="21"/>
      <c r="F784" s="21"/>
      <c r="J784" s="21"/>
      <c r="K784" s="22"/>
    </row>
    <row r="785" spans="3:11" x14ac:dyDescent="0.25">
      <c r="C785" s="21"/>
      <c r="F785" s="21"/>
      <c r="J785" s="21"/>
      <c r="K785" s="22"/>
    </row>
    <row r="786" spans="3:11" x14ac:dyDescent="0.25">
      <c r="C786" s="21"/>
      <c r="F786" s="21"/>
      <c r="J786" s="21"/>
      <c r="K786" s="22"/>
    </row>
    <row r="787" spans="3:11" x14ac:dyDescent="0.25">
      <c r="C787" s="21"/>
      <c r="F787" s="21"/>
      <c r="J787" s="21"/>
      <c r="K787" s="22"/>
    </row>
    <row r="788" spans="3:11" x14ac:dyDescent="0.25">
      <c r="C788" s="21"/>
      <c r="F788" s="21"/>
      <c r="J788" s="21"/>
      <c r="K788" s="22"/>
    </row>
    <row r="789" spans="3:11" x14ac:dyDescent="0.25">
      <c r="C789" s="21"/>
      <c r="F789" s="21"/>
      <c r="J789" s="21"/>
      <c r="K789" s="22"/>
    </row>
    <row r="790" spans="3:11" x14ac:dyDescent="0.25">
      <c r="C790" s="21"/>
      <c r="F790" s="21"/>
      <c r="J790" s="21"/>
      <c r="K790" s="22"/>
    </row>
    <row r="791" spans="3:11" x14ac:dyDescent="0.25">
      <c r="C791" s="21"/>
      <c r="F791" s="21"/>
      <c r="J791" s="21"/>
      <c r="K791" s="22"/>
    </row>
    <row r="792" spans="3:11" x14ac:dyDescent="0.25">
      <c r="C792" s="21"/>
      <c r="F792" s="21"/>
      <c r="J792" s="21"/>
      <c r="K792" s="22"/>
    </row>
    <row r="793" spans="3:11" x14ac:dyDescent="0.25">
      <c r="C793" s="21"/>
      <c r="F793" s="21"/>
      <c r="J793" s="21"/>
      <c r="K793" s="22"/>
    </row>
    <row r="794" spans="3:11" x14ac:dyDescent="0.25">
      <c r="C794" s="21"/>
      <c r="F794" s="21"/>
      <c r="J794" s="21"/>
      <c r="K794" s="22"/>
    </row>
    <row r="795" spans="3:11" x14ac:dyDescent="0.25">
      <c r="C795" s="21"/>
      <c r="F795" s="21"/>
      <c r="J795" s="21"/>
      <c r="K795" s="22"/>
    </row>
    <row r="796" spans="3:11" x14ac:dyDescent="0.25">
      <c r="C796" s="21"/>
      <c r="F796" s="21"/>
      <c r="J796" s="21"/>
      <c r="K796" s="22"/>
    </row>
    <row r="797" spans="3:11" x14ac:dyDescent="0.25">
      <c r="C797" s="21"/>
      <c r="F797" s="21"/>
      <c r="J797" s="21"/>
      <c r="K797" s="22"/>
    </row>
    <row r="798" spans="3:11" x14ac:dyDescent="0.25">
      <c r="C798" s="21"/>
      <c r="F798" s="21"/>
      <c r="J798" s="21"/>
      <c r="K798" s="22"/>
    </row>
    <row r="799" spans="3:11" x14ac:dyDescent="0.25">
      <c r="C799" s="21"/>
      <c r="F799" s="21"/>
      <c r="J799" s="21"/>
      <c r="K799" s="22"/>
    </row>
    <row r="800" spans="3:11" x14ac:dyDescent="0.25">
      <c r="C800" s="21"/>
      <c r="F800" s="21"/>
      <c r="J800" s="21"/>
      <c r="K800" s="22"/>
    </row>
    <row r="801" spans="3:11" x14ac:dyDescent="0.25">
      <c r="C801" s="21"/>
      <c r="F801" s="21"/>
      <c r="J801" s="21"/>
      <c r="K801" s="22"/>
    </row>
    <row r="802" spans="3:11" x14ac:dyDescent="0.25">
      <c r="C802" s="21"/>
      <c r="F802" s="21"/>
      <c r="J802" s="21"/>
      <c r="K802" s="22"/>
    </row>
    <row r="803" spans="3:11" x14ac:dyDescent="0.25">
      <c r="C803" s="21"/>
      <c r="F803" s="21"/>
      <c r="J803" s="21"/>
      <c r="K803" s="22"/>
    </row>
    <row r="804" spans="3:11" x14ac:dyDescent="0.25">
      <c r="C804" s="21"/>
      <c r="F804" s="21"/>
      <c r="J804" s="21"/>
      <c r="K804" s="22"/>
    </row>
    <row r="805" spans="3:11" x14ac:dyDescent="0.25">
      <c r="C805" s="21"/>
      <c r="F805" s="21"/>
      <c r="J805" s="21"/>
      <c r="K805" s="22"/>
    </row>
    <row r="806" spans="3:11" x14ac:dyDescent="0.25">
      <c r="C806" s="21"/>
      <c r="F806" s="21"/>
      <c r="J806" s="21"/>
      <c r="K806" s="22"/>
    </row>
    <row r="807" spans="3:11" x14ac:dyDescent="0.25">
      <c r="C807" s="21"/>
      <c r="F807" s="21"/>
      <c r="J807" s="21"/>
      <c r="K807" s="22"/>
    </row>
    <row r="808" spans="3:11" x14ac:dyDescent="0.25">
      <c r="C808" s="21"/>
      <c r="F808" s="21"/>
      <c r="J808" s="21"/>
      <c r="K808" s="22"/>
    </row>
    <row r="809" spans="3:11" x14ac:dyDescent="0.25">
      <c r="C809" s="21"/>
      <c r="F809" s="21"/>
      <c r="J809" s="21"/>
      <c r="K809" s="22"/>
    </row>
    <row r="810" spans="3:11" x14ac:dyDescent="0.25">
      <c r="C810" s="21"/>
      <c r="F810" s="21"/>
      <c r="J810" s="21"/>
      <c r="K810" s="22"/>
    </row>
    <row r="811" spans="3:11" x14ac:dyDescent="0.25">
      <c r="C811" s="21"/>
      <c r="F811" s="21"/>
      <c r="J811" s="21"/>
      <c r="K811" s="22"/>
    </row>
    <row r="812" spans="3:11" x14ac:dyDescent="0.25">
      <c r="C812" s="21"/>
      <c r="F812" s="21"/>
      <c r="J812" s="21"/>
      <c r="K812" s="22"/>
    </row>
    <row r="813" spans="3:11" x14ac:dyDescent="0.25">
      <c r="C813" s="21"/>
      <c r="F813" s="21"/>
      <c r="J813" s="21"/>
      <c r="K813" s="22"/>
    </row>
    <row r="814" spans="3:11" x14ac:dyDescent="0.25">
      <c r="C814" s="21"/>
      <c r="F814" s="21"/>
      <c r="J814" s="21"/>
      <c r="K814" s="22"/>
    </row>
    <row r="815" spans="3:11" x14ac:dyDescent="0.25">
      <c r="C815" s="21"/>
      <c r="F815" s="21"/>
      <c r="J815" s="21"/>
      <c r="K815" s="22"/>
    </row>
    <row r="816" spans="3:11" x14ac:dyDescent="0.25">
      <c r="C816" s="21"/>
      <c r="F816" s="21"/>
      <c r="J816" s="21"/>
      <c r="K816" s="22"/>
    </row>
    <row r="817" spans="3:11" x14ac:dyDescent="0.25">
      <c r="C817" s="21"/>
      <c r="F817" s="21"/>
      <c r="J817" s="21"/>
      <c r="K817" s="22"/>
    </row>
    <row r="818" spans="3:11" x14ac:dyDescent="0.25">
      <c r="C818" s="21"/>
      <c r="F818" s="21"/>
      <c r="J818" s="21"/>
      <c r="K818" s="22"/>
    </row>
    <row r="819" spans="3:11" x14ac:dyDescent="0.25">
      <c r="C819" s="21"/>
      <c r="F819" s="21"/>
      <c r="J819" s="21"/>
      <c r="K819" s="22"/>
    </row>
    <row r="820" spans="3:11" x14ac:dyDescent="0.25">
      <c r="C820" s="21"/>
      <c r="F820" s="21"/>
      <c r="J820" s="21"/>
      <c r="K820" s="22"/>
    </row>
    <row r="821" spans="3:11" x14ac:dyDescent="0.25">
      <c r="C821" s="21"/>
      <c r="F821" s="21"/>
      <c r="J821" s="21"/>
      <c r="K821" s="22"/>
    </row>
    <row r="822" spans="3:11" x14ac:dyDescent="0.25">
      <c r="C822" s="21"/>
      <c r="F822" s="21"/>
      <c r="J822" s="21"/>
      <c r="K822" s="22"/>
    </row>
    <row r="823" spans="3:11" x14ac:dyDescent="0.25">
      <c r="C823" s="21"/>
      <c r="F823" s="21"/>
      <c r="J823" s="21"/>
      <c r="K823" s="22"/>
    </row>
    <row r="824" spans="3:11" x14ac:dyDescent="0.25">
      <c r="C824" s="21"/>
      <c r="F824" s="21"/>
      <c r="J824" s="21"/>
      <c r="K824" s="22"/>
    </row>
    <row r="825" spans="3:11" x14ac:dyDescent="0.25">
      <c r="C825" s="21"/>
      <c r="F825" s="21"/>
      <c r="J825" s="21"/>
      <c r="K825" s="22"/>
    </row>
    <row r="826" spans="3:11" x14ac:dyDescent="0.25">
      <c r="C826" s="21"/>
      <c r="F826" s="21"/>
      <c r="J826" s="21"/>
      <c r="K826" s="22"/>
    </row>
    <row r="827" spans="3:11" x14ac:dyDescent="0.25">
      <c r="C827" s="21"/>
      <c r="F827" s="21"/>
      <c r="J827" s="21"/>
      <c r="K827" s="22"/>
    </row>
    <row r="828" spans="3:11" x14ac:dyDescent="0.25">
      <c r="C828" s="21"/>
      <c r="F828" s="21"/>
      <c r="J828" s="21"/>
      <c r="K828" s="22"/>
    </row>
    <row r="829" spans="3:11" x14ac:dyDescent="0.25">
      <c r="C829" s="21"/>
      <c r="F829" s="21"/>
      <c r="J829" s="21"/>
      <c r="K829" s="22"/>
    </row>
    <row r="830" spans="3:11" x14ac:dyDescent="0.25">
      <c r="C830" s="21"/>
      <c r="F830" s="21"/>
      <c r="J830" s="21"/>
      <c r="K830" s="22"/>
    </row>
    <row r="831" spans="3:11" x14ac:dyDescent="0.25">
      <c r="C831" s="21"/>
      <c r="F831" s="21"/>
      <c r="J831" s="21"/>
      <c r="K831" s="22"/>
    </row>
    <row r="832" spans="3:11" x14ac:dyDescent="0.25">
      <c r="C832" s="21"/>
      <c r="F832" s="21"/>
      <c r="J832" s="21"/>
      <c r="K832" s="22"/>
    </row>
    <row r="833" spans="3:11" x14ac:dyDescent="0.25">
      <c r="C833" s="21"/>
      <c r="F833" s="21"/>
      <c r="J833" s="21"/>
      <c r="K833" s="22"/>
    </row>
    <row r="834" spans="3:11" x14ac:dyDescent="0.25">
      <c r="C834" s="21"/>
      <c r="F834" s="21"/>
      <c r="J834" s="21"/>
      <c r="K834" s="22"/>
    </row>
    <row r="835" spans="3:11" x14ac:dyDescent="0.25">
      <c r="C835" s="21"/>
      <c r="F835" s="21"/>
      <c r="J835" s="21"/>
      <c r="K835" s="22"/>
    </row>
    <row r="836" spans="3:11" x14ac:dyDescent="0.25">
      <c r="C836" s="21"/>
      <c r="F836" s="21"/>
      <c r="J836" s="21"/>
      <c r="K836" s="22"/>
    </row>
    <row r="837" spans="3:11" x14ac:dyDescent="0.25">
      <c r="C837" s="21"/>
      <c r="F837" s="21"/>
      <c r="J837" s="21"/>
      <c r="K837" s="22"/>
    </row>
    <row r="838" spans="3:11" x14ac:dyDescent="0.25">
      <c r="C838" s="21"/>
      <c r="F838" s="21"/>
      <c r="J838" s="21"/>
      <c r="K838" s="22"/>
    </row>
    <row r="839" spans="3:11" x14ac:dyDescent="0.25">
      <c r="C839" s="21"/>
      <c r="F839" s="21"/>
      <c r="J839" s="21"/>
      <c r="K839" s="22"/>
    </row>
    <row r="840" spans="3:11" x14ac:dyDescent="0.25">
      <c r="C840" s="21"/>
      <c r="F840" s="21"/>
      <c r="J840" s="21"/>
      <c r="K840" s="22"/>
    </row>
    <row r="841" spans="3:11" x14ac:dyDescent="0.25">
      <c r="C841" s="21"/>
      <c r="F841" s="21"/>
      <c r="J841" s="21"/>
      <c r="K841" s="22"/>
    </row>
    <row r="842" spans="3:11" x14ac:dyDescent="0.25">
      <c r="C842" s="21"/>
      <c r="F842" s="21"/>
      <c r="J842" s="21"/>
      <c r="K842" s="22"/>
    </row>
    <row r="843" spans="3:11" x14ac:dyDescent="0.25">
      <c r="C843" s="21"/>
      <c r="F843" s="21"/>
      <c r="J843" s="21"/>
      <c r="K843" s="22"/>
    </row>
    <row r="844" spans="3:11" x14ac:dyDescent="0.25">
      <c r="C844" s="21"/>
      <c r="F844" s="21"/>
      <c r="J844" s="21"/>
      <c r="K844" s="22"/>
    </row>
    <row r="845" spans="3:11" x14ac:dyDescent="0.25">
      <c r="C845" s="21"/>
      <c r="F845" s="21"/>
      <c r="J845" s="21"/>
      <c r="K845" s="22"/>
    </row>
    <row r="846" spans="3:11" x14ac:dyDescent="0.25">
      <c r="C846" s="21"/>
      <c r="F846" s="21"/>
      <c r="J846" s="21"/>
      <c r="K846" s="22"/>
    </row>
    <row r="847" spans="3:11" x14ac:dyDescent="0.25">
      <c r="C847" s="21"/>
      <c r="F847" s="21"/>
      <c r="J847" s="21"/>
      <c r="K847" s="22"/>
    </row>
    <row r="848" spans="3:11" x14ac:dyDescent="0.25">
      <c r="C848" s="21"/>
      <c r="F848" s="21"/>
      <c r="J848" s="21"/>
      <c r="K848" s="22"/>
    </row>
    <row r="849" spans="3:11" x14ac:dyDescent="0.25">
      <c r="C849" s="21"/>
      <c r="F849" s="21"/>
      <c r="J849" s="21"/>
      <c r="K849" s="22"/>
    </row>
    <row r="850" spans="3:11" x14ac:dyDescent="0.25">
      <c r="C850" s="21"/>
      <c r="F850" s="21"/>
      <c r="J850" s="21"/>
      <c r="K850" s="22"/>
    </row>
    <row r="851" spans="3:11" x14ac:dyDescent="0.25">
      <c r="C851" s="21"/>
      <c r="F851" s="21"/>
      <c r="J851" s="21"/>
      <c r="K851" s="22"/>
    </row>
    <row r="852" spans="3:11" x14ac:dyDescent="0.25">
      <c r="C852" s="21"/>
      <c r="F852" s="21"/>
      <c r="J852" s="21"/>
      <c r="K852" s="22"/>
    </row>
    <row r="853" spans="3:11" x14ac:dyDescent="0.25">
      <c r="C853" s="21"/>
      <c r="F853" s="21"/>
      <c r="J853" s="21"/>
      <c r="K853" s="22"/>
    </row>
    <row r="854" spans="3:11" x14ac:dyDescent="0.25">
      <c r="C854" s="21"/>
      <c r="F854" s="21"/>
      <c r="J854" s="21"/>
      <c r="K854" s="22"/>
    </row>
    <row r="855" spans="3:11" x14ac:dyDescent="0.25">
      <c r="C855" s="21"/>
      <c r="F855" s="21"/>
      <c r="J855" s="21"/>
      <c r="K855" s="22"/>
    </row>
    <row r="856" spans="3:11" x14ac:dyDescent="0.25">
      <c r="C856" s="21"/>
      <c r="F856" s="21"/>
      <c r="J856" s="21"/>
      <c r="K856" s="22"/>
    </row>
    <row r="857" spans="3:11" x14ac:dyDescent="0.25">
      <c r="C857" s="21"/>
      <c r="F857" s="21"/>
      <c r="J857" s="21"/>
      <c r="K857" s="22"/>
    </row>
    <row r="858" spans="3:11" x14ac:dyDescent="0.25">
      <c r="C858" s="21"/>
      <c r="F858" s="21"/>
      <c r="J858" s="21"/>
      <c r="K858" s="22"/>
    </row>
    <row r="859" spans="3:11" x14ac:dyDescent="0.25">
      <c r="C859" s="21"/>
      <c r="F859" s="21"/>
      <c r="J859" s="21"/>
      <c r="K859" s="22"/>
    </row>
    <row r="860" spans="3:11" x14ac:dyDescent="0.25">
      <c r="C860" s="21"/>
      <c r="F860" s="21"/>
      <c r="J860" s="21"/>
      <c r="K860" s="22"/>
    </row>
    <row r="861" spans="3:11" x14ac:dyDescent="0.25">
      <c r="C861" s="21"/>
      <c r="F861" s="21"/>
      <c r="J861" s="21"/>
      <c r="K861" s="22"/>
    </row>
    <row r="862" spans="3:11" x14ac:dyDescent="0.25">
      <c r="C862" s="21"/>
      <c r="F862" s="21"/>
      <c r="J862" s="21"/>
      <c r="K862" s="22"/>
    </row>
    <row r="863" spans="3:11" x14ac:dyDescent="0.25">
      <c r="C863" s="21"/>
      <c r="F863" s="21"/>
      <c r="J863" s="21"/>
      <c r="K863" s="22"/>
    </row>
    <row r="864" spans="3:11" x14ac:dyDescent="0.25">
      <c r="C864" s="21"/>
      <c r="F864" s="21"/>
      <c r="J864" s="21"/>
      <c r="K864" s="22"/>
    </row>
    <row r="865" spans="3:11" x14ac:dyDescent="0.25">
      <c r="C865" s="21"/>
      <c r="F865" s="21"/>
      <c r="J865" s="21"/>
      <c r="K865" s="22"/>
    </row>
    <row r="866" spans="3:11" x14ac:dyDescent="0.25">
      <c r="C866" s="21"/>
      <c r="F866" s="21"/>
      <c r="J866" s="21"/>
      <c r="K866" s="22"/>
    </row>
    <row r="867" spans="3:11" x14ac:dyDescent="0.25">
      <c r="C867" s="21"/>
      <c r="F867" s="21"/>
      <c r="J867" s="21"/>
      <c r="K867" s="22"/>
    </row>
    <row r="868" spans="3:11" x14ac:dyDescent="0.25">
      <c r="C868" s="21"/>
      <c r="F868" s="21"/>
      <c r="J868" s="21"/>
      <c r="K868" s="22"/>
    </row>
    <row r="869" spans="3:11" x14ac:dyDescent="0.25">
      <c r="C869" s="21"/>
      <c r="F869" s="21"/>
      <c r="J869" s="21"/>
      <c r="K869" s="22"/>
    </row>
    <row r="870" spans="3:11" x14ac:dyDescent="0.25">
      <c r="C870" s="21"/>
      <c r="F870" s="21"/>
      <c r="J870" s="21"/>
      <c r="K870" s="22"/>
    </row>
    <row r="871" spans="3:11" x14ac:dyDescent="0.25">
      <c r="C871" s="21"/>
      <c r="F871" s="21"/>
      <c r="J871" s="21"/>
      <c r="K871" s="22"/>
    </row>
    <row r="872" spans="3:11" x14ac:dyDescent="0.25">
      <c r="C872" s="21"/>
      <c r="F872" s="21"/>
      <c r="J872" s="21"/>
      <c r="K872" s="22"/>
    </row>
    <row r="873" spans="3:11" x14ac:dyDescent="0.25">
      <c r="C873" s="21"/>
      <c r="F873" s="21"/>
      <c r="J873" s="21"/>
      <c r="K873" s="22"/>
    </row>
    <row r="874" spans="3:11" x14ac:dyDescent="0.25">
      <c r="C874" s="21"/>
      <c r="F874" s="21"/>
      <c r="J874" s="21"/>
      <c r="K874" s="22"/>
    </row>
    <row r="875" spans="3:11" x14ac:dyDescent="0.25">
      <c r="C875" s="21"/>
      <c r="F875" s="21"/>
      <c r="J875" s="21"/>
      <c r="K875" s="22"/>
    </row>
    <row r="876" spans="3:11" x14ac:dyDescent="0.25">
      <c r="C876" s="21"/>
      <c r="F876" s="21"/>
      <c r="J876" s="21"/>
      <c r="K876" s="22"/>
    </row>
    <row r="877" spans="3:11" x14ac:dyDescent="0.25">
      <c r="C877" s="21"/>
      <c r="F877" s="21"/>
      <c r="J877" s="21"/>
      <c r="K877" s="22"/>
    </row>
    <row r="878" spans="3:11" x14ac:dyDescent="0.25">
      <c r="C878" s="21"/>
      <c r="F878" s="21"/>
      <c r="J878" s="21"/>
      <c r="K878" s="22"/>
    </row>
    <row r="879" spans="3:11" x14ac:dyDescent="0.25">
      <c r="C879" s="21"/>
      <c r="F879" s="21"/>
      <c r="J879" s="21"/>
      <c r="K879" s="22"/>
    </row>
    <row r="880" spans="3:11" x14ac:dyDescent="0.25">
      <c r="C880" s="21"/>
      <c r="F880" s="21"/>
      <c r="J880" s="21"/>
      <c r="K880" s="22"/>
    </row>
    <row r="881" spans="3:11" x14ac:dyDescent="0.25">
      <c r="C881" s="21"/>
      <c r="F881" s="21"/>
      <c r="J881" s="21"/>
      <c r="K881" s="22"/>
    </row>
    <row r="882" spans="3:11" x14ac:dyDescent="0.25">
      <c r="C882" s="21"/>
      <c r="F882" s="21"/>
      <c r="J882" s="21"/>
      <c r="K882" s="22"/>
    </row>
    <row r="883" spans="3:11" x14ac:dyDescent="0.25">
      <c r="C883" s="21"/>
      <c r="F883" s="21"/>
      <c r="J883" s="21"/>
      <c r="K883" s="22"/>
    </row>
    <row r="884" spans="3:11" x14ac:dyDescent="0.25">
      <c r="C884" s="21"/>
      <c r="F884" s="21"/>
      <c r="J884" s="21"/>
      <c r="K884" s="22"/>
    </row>
    <row r="885" spans="3:11" x14ac:dyDescent="0.25">
      <c r="C885" s="21"/>
      <c r="F885" s="21"/>
      <c r="J885" s="21"/>
      <c r="K885" s="22"/>
    </row>
    <row r="886" spans="3:11" x14ac:dyDescent="0.25">
      <c r="C886" s="21"/>
      <c r="F886" s="21"/>
      <c r="J886" s="21"/>
      <c r="K886" s="22"/>
    </row>
    <row r="887" spans="3:11" x14ac:dyDescent="0.25">
      <c r="C887" s="21"/>
      <c r="F887" s="21"/>
      <c r="J887" s="21"/>
      <c r="K887" s="22"/>
    </row>
    <row r="888" spans="3:11" x14ac:dyDescent="0.25">
      <c r="C888" s="21"/>
      <c r="F888" s="21"/>
      <c r="J888" s="21"/>
      <c r="K888" s="22"/>
    </row>
    <row r="889" spans="3:11" x14ac:dyDescent="0.25">
      <c r="C889" s="21"/>
      <c r="F889" s="21"/>
      <c r="J889" s="21"/>
      <c r="K889" s="22"/>
    </row>
    <row r="890" spans="3:11" x14ac:dyDescent="0.25">
      <c r="C890" s="21"/>
      <c r="F890" s="21"/>
      <c r="J890" s="21"/>
      <c r="K890" s="22"/>
    </row>
    <row r="891" spans="3:11" x14ac:dyDescent="0.25">
      <c r="C891" s="21"/>
      <c r="F891" s="21"/>
      <c r="J891" s="21"/>
      <c r="K891" s="22"/>
    </row>
    <row r="892" spans="3:11" x14ac:dyDescent="0.25">
      <c r="C892" s="21"/>
      <c r="F892" s="21"/>
      <c r="J892" s="21"/>
      <c r="K892" s="22"/>
    </row>
    <row r="893" spans="3:11" x14ac:dyDescent="0.25">
      <c r="C893" s="21"/>
      <c r="F893" s="21"/>
      <c r="J893" s="21"/>
      <c r="K893" s="22"/>
    </row>
    <row r="894" spans="3:11" x14ac:dyDescent="0.25">
      <c r="C894" s="21"/>
      <c r="F894" s="21"/>
      <c r="J894" s="21"/>
      <c r="K894" s="22"/>
    </row>
    <row r="895" spans="3:11" x14ac:dyDescent="0.25">
      <c r="C895" s="21"/>
      <c r="F895" s="21"/>
      <c r="J895" s="21"/>
      <c r="K895" s="22"/>
    </row>
    <row r="896" spans="3:11" x14ac:dyDescent="0.25">
      <c r="C896" s="21"/>
      <c r="F896" s="21"/>
      <c r="J896" s="21"/>
      <c r="K896" s="22"/>
    </row>
    <row r="897" spans="3:11" x14ac:dyDescent="0.25">
      <c r="C897" s="21"/>
      <c r="F897" s="21"/>
      <c r="J897" s="21"/>
      <c r="K897" s="22"/>
    </row>
    <row r="898" spans="3:11" x14ac:dyDescent="0.25">
      <c r="C898" s="21"/>
      <c r="F898" s="21"/>
      <c r="J898" s="21"/>
      <c r="K898" s="22"/>
    </row>
    <row r="899" spans="3:11" x14ac:dyDescent="0.25">
      <c r="C899" s="21"/>
      <c r="F899" s="21"/>
      <c r="J899" s="21"/>
      <c r="K899" s="22"/>
    </row>
    <row r="900" spans="3:11" x14ac:dyDescent="0.25">
      <c r="C900" s="21"/>
      <c r="F900" s="21"/>
      <c r="J900" s="21"/>
      <c r="K900" s="22"/>
    </row>
    <row r="901" spans="3:11" x14ac:dyDescent="0.25">
      <c r="C901" s="21"/>
      <c r="F901" s="21"/>
      <c r="J901" s="21"/>
      <c r="K901" s="22"/>
    </row>
    <row r="902" spans="3:11" x14ac:dyDescent="0.25">
      <c r="C902" s="21"/>
      <c r="F902" s="21"/>
      <c r="J902" s="21"/>
      <c r="K902" s="22"/>
    </row>
    <row r="903" spans="3:11" x14ac:dyDescent="0.25">
      <c r="C903" s="21"/>
      <c r="F903" s="21"/>
      <c r="J903" s="21"/>
      <c r="K903" s="22"/>
    </row>
    <row r="904" spans="3:11" x14ac:dyDescent="0.25">
      <c r="C904" s="21"/>
      <c r="F904" s="21"/>
      <c r="J904" s="21"/>
      <c r="K904" s="22"/>
    </row>
    <row r="905" spans="3:11" x14ac:dyDescent="0.25">
      <c r="C905" s="21"/>
      <c r="F905" s="21"/>
      <c r="J905" s="21"/>
      <c r="K905" s="22"/>
    </row>
    <row r="906" spans="3:11" x14ac:dyDescent="0.25">
      <c r="C906" s="21"/>
      <c r="F906" s="21"/>
      <c r="J906" s="21"/>
      <c r="K906" s="22"/>
    </row>
    <row r="907" spans="3:11" x14ac:dyDescent="0.25">
      <c r="C907" s="21"/>
      <c r="F907" s="21"/>
      <c r="J907" s="21"/>
      <c r="K907" s="22"/>
    </row>
    <row r="908" spans="3:11" x14ac:dyDescent="0.25">
      <c r="C908" s="21"/>
      <c r="F908" s="21"/>
      <c r="J908" s="21"/>
      <c r="K908" s="22"/>
    </row>
    <row r="909" spans="3:11" x14ac:dyDescent="0.25">
      <c r="C909" s="21"/>
      <c r="F909" s="21"/>
      <c r="J909" s="21"/>
      <c r="K909" s="22"/>
    </row>
    <row r="910" spans="3:11" x14ac:dyDescent="0.25">
      <c r="C910" s="21"/>
      <c r="F910" s="21"/>
      <c r="J910" s="21"/>
      <c r="K910" s="22"/>
    </row>
    <row r="911" spans="3:11" x14ac:dyDescent="0.25">
      <c r="C911" s="21"/>
      <c r="F911" s="21"/>
      <c r="J911" s="21"/>
      <c r="K911" s="22"/>
    </row>
    <row r="912" spans="3:11" x14ac:dyDescent="0.25">
      <c r="C912" s="21"/>
      <c r="F912" s="21"/>
      <c r="J912" s="21"/>
      <c r="K912" s="22"/>
    </row>
    <row r="913" spans="3:11" x14ac:dyDescent="0.25">
      <c r="C913" s="21"/>
      <c r="F913" s="21"/>
      <c r="J913" s="21"/>
      <c r="K913" s="22"/>
    </row>
    <row r="914" spans="3:11" x14ac:dyDescent="0.25">
      <c r="C914" s="21"/>
      <c r="F914" s="21"/>
      <c r="J914" s="21"/>
      <c r="K914" s="22"/>
    </row>
    <row r="915" spans="3:11" x14ac:dyDescent="0.25">
      <c r="C915" s="21"/>
      <c r="F915" s="21"/>
      <c r="J915" s="21"/>
      <c r="K915" s="22"/>
    </row>
    <row r="916" spans="3:11" x14ac:dyDescent="0.25">
      <c r="C916" s="21"/>
      <c r="F916" s="21"/>
      <c r="J916" s="21"/>
      <c r="K916" s="22"/>
    </row>
    <row r="917" spans="3:11" x14ac:dyDescent="0.25">
      <c r="C917" s="21"/>
      <c r="F917" s="21"/>
      <c r="J917" s="21"/>
      <c r="K917" s="22"/>
    </row>
    <row r="918" spans="3:11" x14ac:dyDescent="0.25">
      <c r="C918" s="21"/>
      <c r="F918" s="21"/>
      <c r="J918" s="21"/>
      <c r="K918" s="22"/>
    </row>
    <row r="919" spans="3:11" x14ac:dyDescent="0.25">
      <c r="C919" s="21"/>
      <c r="F919" s="21"/>
      <c r="J919" s="21"/>
      <c r="K919" s="22"/>
    </row>
    <row r="920" spans="3:11" x14ac:dyDescent="0.25">
      <c r="C920" s="21"/>
      <c r="F920" s="21"/>
      <c r="J920" s="21"/>
      <c r="K920" s="22"/>
    </row>
    <row r="921" spans="3:11" x14ac:dyDescent="0.25">
      <c r="C921" s="21"/>
      <c r="F921" s="21"/>
      <c r="J921" s="21"/>
      <c r="K921" s="22"/>
    </row>
    <row r="922" spans="3:11" x14ac:dyDescent="0.25">
      <c r="C922" s="21"/>
      <c r="F922" s="21"/>
      <c r="J922" s="21"/>
      <c r="K922" s="22"/>
    </row>
    <row r="923" spans="3:11" x14ac:dyDescent="0.25">
      <c r="C923" s="21"/>
      <c r="F923" s="21"/>
      <c r="J923" s="21"/>
      <c r="K923" s="22"/>
    </row>
    <row r="924" spans="3:11" x14ac:dyDescent="0.25">
      <c r="C924" s="21"/>
      <c r="F924" s="21"/>
      <c r="J924" s="21"/>
      <c r="K924" s="22"/>
    </row>
    <row r="925" spans="3:11" x14ac:dyDescent="0.25">
      <c r="C925" s="21"/>
      <c r="F925" s="21"/>
      <c r="J925" s="21"/>
      <c r="K925" s="22"/>
    </row>
    <row r="926" spans="3:11" x14ac:dyDescent="0.25">
      <c r="C926" s="21"/>
      <c r="F926" s="21"/>
      <c r="J926" s="21"/>
      <c r="K926" s="22"/>
    </row>
    <row r="927" spans="3:11" x14ac:dyDescent="0.25">
      <c r="C927" s="21"/>
      <c r="F927" s="21"/>
      <c r="J927" s="21"/>
      <c r="K927" s="22"/>
    </row>
    <row r="928" spans="3:11" x14ac:dyDescent="0.25">
      <c r="C928" s="21"/>
      <c r="F928" s="21"/>
      <c r="J928" s="21"/>
      <c r="K928" s="22"/>
    </row>
    <row r="929" spans="3:11" x14ac:dyDescent="0.25">
      <c r="C929" s="21"/>
      <c r="F929" s="21"/>
      <c r="J929" s="21"/>
      <c r="K929" s="22"/>
    </row>
    <row r="930" spans="3:11" x14ac:dyDescent="0.25">
      <c r="C930" s="21"/>
      <c r="F930" s="21"/>
      <c r="J930" s="21"/>
      <c r="K930" s="22"/>
    </row>
    <row r="931" spans="3:11" x14ac:dyDescent="0.25">
      <c r="C931" s="21"/>
      <c r="F931" s="21"/>
      <c r="J931" s="21"/>
      <c r="K931" s="22"/>
    </row>
    <row r="932" spans="3:11" x14ac:dyDescent="0.25">
      <c r="C932" s="21"/>
      <c r="F932" s="21"/>
      <c r="J932" s="21"/>
      <c r="K932" s="22"/>
    </row>
    <row r="933" spans="3:11" x14ac:dyDescent="0.25">
      <c r="C933" s="21"/>
      <c r="F933" s="21"/>
      <c r="J933" s="21"/>
      <c r="K933" s="22"/>
    </row>
    <row r="934" spans="3:11" x14ac:dyDescent="0.25">
      <c r="C934" s="21"/>
      <c r="F934" s="21"/>
      <c r="J934" s="21"/>
      <c r="K934" s="22"/>
    </row>
    <row r="935" spans="3:11" x14ac:dyDescent="0.25">
      <c r="C935" s="21"/>
      <c r="F935" s="21"/>
      <c r="J935" s="21"/>
      <c r="K935" s="22"/>
    </row>
    <row r="936" spans="3:11" x14ac:dyDescent="0.25">
      <c r="C936" s="21"/>
      <c r="F936" s="21"/>
      <c r="J936" s="21"/>
      <c r="K936" s="22"/>
    </row>
    <row r="937" spans="3:11" x14ac:dyDescent="0.25">
      <c r="C937" s="21"/>
      <c r="F937" s="21"/>
      <c r="J937" s="21"/>
      <c r="K937" s="22"/>
    </row>
    <row r="938" spans="3:11" x14ac:dyDescent="0.25">
      <c r="C938" s="21"/>
      <c r="F938" s="21"/>
      <c r="J938" s="21"/>
      <c r="K938" s="22"/>
    </row>
    <row r="939" spans="3:11" x14ac:dyDescent="0.25">
      <c r="C939" s="21"/>
      <c r="F939" s="21"/>
      <c r="J939" s="21"/>
      <c r="K939" s="22"/>
    </row>
    <row r="940" spans="3:11" x14ac:dyDescent="0.25">
      <c r="C940" s="21"/>
      <c r="F940" s="21"/>
      <c r="J940" s="21"/>
      <c r="K940" s="22"/>
    </row>
    <row r="941" spans="3:11" x14ac:dyDescent="0.25">
      <c r="C941" s="21"/>
      <c r="F941" s="21"/>
      <c r="J941" s="21"/>
      <c r="K941" s="22"/>
    </row>
    <row r="942" spans="3:11" x14ac:dyDescent="0.25">
      <c r="C942" s="21"/>
      <c r="F942" s="21"/>
      <c r="J942" s="21"/>
      <c r="K942" s="22"/>
    </row>
    <row r="943" spans="3:11" x14ac:dyDescent="0.25">
      <c r="C943" s="21"/>
      <c r="F943" s="21"/>
      <c r="J943" s="21"/>
      <c r="K943" s="22"/>
    </row>
    <row r="944" spans="3:11" x14ac:dyDescent="0.25">
      <c r="C944" s="21"/>
      <c r="F944" s="21"/>
      <c r="J944" s="21"/>
      <c r="K944" s="22"/>
    </row>
    <row r="945" spans="3:11" x14ac:dyDescent="0.25">
      <c r="C945" s="21"/>
      <c r="F945" s="21"/>
      <c r="J945" s="21"/>
      <c r="K945" s="22"/>
    </row>
    <row r="946" spans="3:11" x14ac:dyDescent="0.25">
      <c r="C946" s="21"/>
      <c r="F946" s="21"/>
      <c r="J946" s="21"/>
      <c r="K946" s="22"/>
    </row>
    <row r="947" spans="3:11" x14ac:dyDescent="0.25">
      <c r="C947" s="21"/>
      <c r="F947" s="21"/>
      <c r="J947" s="21"/>
      <c r="K947" s="22"/>
    </row>
    <row r="948" spans="3:11" x14ac:dyDescent="0.25">
      <c r="C948" s="21"/>
      <c r="F948" s="21"/>
      <c r="J948" s="21"/>
      <c r="K948" s="22"/>
    </row>
    <row r="949" spans="3:11" x14ac:dyDescent="0.25">
      <c r="C949" s="21"/>
      <c r="F949" s="21"/>
      <c r="J949" s="21"/>
      <c r="K949" s="22"/>
    </row>
    <row r="950" spans="3:11" x14ac:dyDescent="0.25">
      <c r="C950" s="21"/>
      <c r="F950" s="21"/>
      <c r="J950" s="21"/>
      <c r="K950" s="22"/>
    </row>
    <row r="951" spans="3:11" x14ac:dyDescent="0.25">
      <c r="C951" s="21"/>
      <c r="F951" s="21"/>
      <c r="J951" s="21"/>
      <c r="K951" s="22"/>
    </row>
    <row r="952" spans="3:11" x14ac:dyDescent="0.25">
      <c r="C952" s="21"/>
      <c r="F952" s="21"/>
      <c r="J952" s="21"/>
      <c r="K952" s="22"/>
    </row>
    <row r="953" spans="3:11" x14ac:dyDescent="0.25">
      <c r="C953" s="21"/>
      <c r="F953" s="21"/>
      <c r="J953" s="21"/>
      <c r="K953" s="22"/>
    </row>
    <row r="954" spans="3:11" x14ac:dyDescent="0.25">
      <c r="C954" s="21"/>
      <c r="F954" s="21"/>
      <c r="J954" s="21"/>
      <c r="K954" s="22"/>
    </row>
    <row r="955" spans="3:11" x14ac:dyDescent="0.25">
      <c r="C955" s="21"/>
      <c r="F955" s="21"/>
      <c r="J955" s="21"/>
      <c r="K955" s="22"/>
    </row>
    <row r="956" spans="3:11" x14ac:dyDescent="0.25">
      <c r="C956" s="21"/>
      <c r="F956" s="21"/>
      <c r="J956" s="21"/>
      <c r="K956" s="22"/>
    </row>
    <row r="957" spans="3:11" x14ac:dyDescent="0.25">
      <c r="C957" s="21"/>
      <c r="F957" s="21"/>
      <c r="J957" s="21"/>
      <c r="K957" s="22"/>
    </row>
    <row r="958" spans="3:11" x14ac:dyDescent="0.25">
      <c r="C958" s="21"/>
      <c r="F958" s="21"/>
      <c r="J958" s="21"/>
      <c r="K958" s="22"/>
    </row>
    <row r="959" spans="3:11" x14ac:dyDescent="0.25">
      <c r="C959" s="21"/>
      <c r="F959" s="21"/>
      <c r="J959" s="21"/>
      <c r="K959" s="22"/>
    </row>
    <row r="960" spans="3:11" x14ac:dyDescent="0.25">
      <c r="C960" s="21"/>
      <c r="F960" s="21"/>
      <c r="J960" s="21"/>
      <c r="K960" s="22"/>
    </row>
    <row r="961" spans="3:11" x14ac:dyDescent="0.25">
      <c r="C961" s="21"/>
      <c r="F961" s="21"/>
      <c r="J961" s="21"/>
      <c r="K961" s="22"/>
    </row>
    <row r="962" spans="3:11" x14ac:dyDescent="0.25">
      <c r="C962" s="21"/>
      <c r="F962" s="21"/>
      <c r="J962" s="21"/>
      <c r="K962" s="22"/>
    </row>
    <row r="963" spans="3:11" x14ac:dyDescent="0.25">
      <c r="C963" s="21"/>
      <c r="F963" s="21"/>
      <c r="J963" s="21"/>
      <c r="K963" s="22"/>
    </row>
    <row r="964" spans="3:11" x14ac:dyDescent="0.25">
      <c r="C964" s="21"/>
      <c r="F964" s="21"/>
      <c r="J964" s="21"/>
      <c r="K964" s="22"/>
    </row>
    <row r="965" spans="3:11" x14ac:dyDescent="0.25">
      <c r="C965" s="21"/>
      <c r="F965" s="21"/>
      <c r="J965" s="21"/>
      <c r="K965" s="22"/>
    </row>
    <row r="966" spans="3:11" x14ac:dyDescent="0.25">
      <c r="C966" s="21"/>
      <c r="F966" s="21"/>
      <c r="J966" s="21"/>
      <c r="K966" s="22"/>
    </row>
    <row r="967" spans="3:11" x14ac:dyDescent="0.25">
      <c r="C967" s="21"/>
      <c r="F967" s="21"/>
      <c r="J967" s="21"/>
      <c r="K967" s="22"/>
    </row>
    <row r="968" spans="3:11" x14ac:dyDescent="0.25">
      <c r="C968" s="21"/>
      <c r="F968" s="21"/>
      <c r="J968" s="21"/>
      <c r="K968" s="22"/>
    </row>
    <row r="969" spans="3:11" x14ac:dyDescent="0.25">
      <c r="C969" s="21"/>
      <c r="F969" s="21"/>
      <c r="J969" s="21"/>
      <c r="K969" s="22"/>
    </row>
    <row r="970" spans="3:11" x14ac:dyDescent="0.25">
      <c r="C970" s="21"/>
      <c r="F970" s="21"/>
      <c r="J970" s="21"/>
      <c r="K970" s="22"/>
    </row>
    <row r="971" spans="3:11" x14ac:dyDescent="0.25">
      <c r="C971" s="21"/>
      <c r="F971" s="21"/>
      <c r="J971" s="21"/>
      <c r="K971" s="22"/>
    </row>
    <row r="972" spans="3:11" x14ac:dyDescent="0.25">
      <c r="C972" s="21"/>
      <c r="F972" s="21"/>
      <c r="J972" s="21"/>
      <c r="K972" s="22"/>
    </row>
    <row r="973" spans="3:11" x14ac:dyDescent="0.25">
      <c r="C973" s="21"/>
      <c r="F973" s="21"/>
      <c r="J973" s="21"/>
      <c r="K973" s="22"/>
    </row>
    <row r="974" spans="3:11" x14ac:dyDescent="0.25">
      <c r="C974" s="21"/>
      <c r="F974" s="21"/>
      <c r="J974" s="21"/>
      <c r="K974" s="22"/>
    </row>
    <row r="975" spans="3:11" x14ac:dyDescent="0.25">
      <c r="C975" s="21"/>
      <c r="F975" s="21"/>
      <c r="J975" s="21"/>
      <c r="K975" s="22"/>
    </row>
    <row r="976" spans="3:11" x14ac:dyDescent="0.25">
      <c r="C976" s="21"/>
      <c r="F976" s="21"/>
      <c r="J976" s="21"/>
      <c r="K976" s="22"/>
    </row>
    <row r="977" spans="3:11" x14ac:dyDescent="0.25">
      <c r="C977" s="21"/>
      <c r="F977" s="21"/>
      <c r="J977" s="21"/>
      <c r="K977" s="22"/>
    </row>
    <row r="978" spans="3:11" x14ac:dyDescent="0.25">
      <c r="C978" s="21"/>
      <c r="F978" s="21"/>
      <c r="J978" s="21"/>
      <c r="K978" s="22"/>
    </row>
    <row r="979" spans="3:11" x14ac:dyDescent="0.25">
      <c r="C979" s="21"/>
      <c r="F979" s="21"/>
      <c r="J979" s="21"/>
      <c r="K979" s="22"/>
    </row>
    <row r="980" spans="3:11" x14ac:dyDescent="0.25">
      <c r="C980" s="21"/>
      <c r="F980" s="21"/>
      <c r="J980" s="21"/>
      <c r="K980" s="22"/>
    </row>
    <row r="981" spans="3:11" x14ac:dyDescent="0.25">
      <c r="C981" s="21"/>
      <c r="F981" s="21"/>
      <c r="J981" s="21"/>
      <c r="K981" s="22"/>
    </row>
    <row r="982" spans="3:11" x14ac:dyDescent="0.25">
      <c r="C982" s="21"/>
      <c r="F982" s="21"/>
      <c r="J982" s="21"/>
      <c r="K982" s="22"/>
    </row>
    <row r="983" spans="3:11" x14ac:dyDescent="0.25">
      <c r="C983" s="21"/>
      <c r="F983" s="21"/>
      <c r="J983" s="21"/>
      <c r="K983" s="22"/>
    </row>
    <row r="984" spans="3:11" x14ac:dyDescent="0.25">
      <c r="C984" s="21"/>
      <c r="F984" s="21"/>
      <c r="J984" s="21"/>
      <c r="K984" s="22"/>
    </row>
    <row r="985" spans="3:11" x14ac:dyDescent="0.25">
      <c r="C985" s="21"/>
      <c r="F985" s="21"/>
      <c r="J985" s="21"/>
      <c r="K985" s="22"/>
    </row>
    <row r="986" spans="3:11" x14ac:dyDescent="0.25">
      <c r="C986" s="21"/>
      <c r="F986" s="21"/>
      <c r="J986" s="21"/>
      <c r="K986" s="22"/>
    </row>
    <row r="987" spans="3:11" x14ac:dyDescent="0.25">
      <c r="C987" s="21"/>
      <c r="F987" s="21"/>
      <c r="J987" s="21"/>
      <c r="K987" s="22"/>
    </row>
    <row r="988" spans="3:11" x14ac:dyDescent="0.25">
      <c r="C988" s="21"/>
      <c r="F988" s="21"/>
      <c r="J988" s="21"/>
      <c r="K988" s="22"/>
    </row>
    <row r="989" spans="3:11" x14ac:dyDescent="0.25">
      <c r="C989" s="21"/>
      <c r="F989" s="21"/>
      <c r="J989" s="21"/>
      <c r="K989" s="22"/>
    </row>
    <row r="990" spans="3:11" x14ac:dyDescent="0.25">
      <c r="C990" s="21"/>
      <c r="F990" s="21"/>
      <c r="J990" s="21"/>
      <c r="K990" s="22"/>
    </row>
    <row r="991" spans="3:11" x14ac:dyDescent="0.25">
      <c r="C991" s="21"/>
      <c r="F991" s="21"/>
      <c r="J991" s="21"/>
      <c r="K991" s="22"/>
    </row>
    <row r="992" spans="3:11" x14ac:dyDescent="0.25">
      <c r="C992" s="21"/>
      <c r="F992" s="21"/>
      <c r="J992" s="21"/>
      <c r="K992" s="22"/>
    </row>
    <row r="993" spans="3:11" x14ac:dyDescent="0.25">
      <c r="C993" s="21"/>
      <c r="F993" s="21"/>
      <c r="J993" s="21"/>
      <c r="K993" s="22"/>
    </row>
    <row r="994" spans="3:11" x14ac:dyDescent="0.25">
      <c r="C994" s="21"/>
      <c r="F994" s="21"/>
      <c r="J994" s="21"/>
      <c r="K994" s="22"/>
    </row>
    <row r="995" spans="3:11" x14ac:dyDescent="0.25">
      <c r="C995" s="21"/>
      <c r="F995" s="21"/>
      <c r="J995" s="21"/>
      <c r="K995" s="22"/>
    </row>
    <row r="996" spans="3:11" x14ac:dyDescent="0.25">
      <c r="C996" s="21"/>
      <c r="F996" s="21"/>
      <c r="J996" s="21"/>
      <c r="K996" s="22"/>
    </row>
    <row r="997" spans="3:11" x14ac:dyDescent="0.25">
      <c r="C997" s="21"/>
      <c r="F997" s="21"/>
      <c r="J997" s="21"/>
      <c r="K997" s="22"/>
    </row>
    <row r="998" spans="3:11" x14ac:dyDescent="0.25">
      <c r="C998" s="21"/>
      <c r="F998" s="21"/>
      <c r="J998" s="21"/>
      <c r="K998" s="22"/>
    </row>
    <row r="999" spans="3:11" x14ac:dyDescent="0.25">
      <c r="C999" s="21"/>
      <c r="F999" s="21"/>
      <c r="J999" s="21"/>
      <c r="K999" s="22"/>
    </row>
    <row r="1000" spans="3:11" x14ac:dyDescent="0.25">
      <c r="C1000" s="21"/>
      <c r="F1000" s="21"/>
      <c r="J1000" s="21"/>
      <c r="K1000" s="22"/>
    </row>
    <row r="1001" spans="3:11" x14ac:dyDescent="0.25">
      <c r="C1001" s="21"/>
      <c r="F1001" s="21"/>
      <c r="J1001" s="21"/>
      <c r="K1001" s="22"/>
    </row>
    <row r="1002" spans="3:11" x14ac:dyDescent="0.25">
      <c r="C1002" s="21"/>
      <c r="F1002" s="21"/>
      <c r="J1002" s="21"/>
      <c r="K1002" s="22"/>
    </row>
    <row r="1003" spans="3:11" x14ac:dyDescent="0.25">
      <c r="C1003" s="21"/>
      <c r="F1003" s="21"/>
      <c r="J1003" s="21"/>
      <c r="K1003" s="22"/>
    </row>
    <row r="1004" spans="3:11" x14ac:dyDescent="0.25">
      <c r="C1004" s="21"/>
      <c r="F1004" s="21"/>
      <c r="J1004" s="21"/>
      <c r="K1004" s="22"/>
    </row>
    <row r="1005" spans="3:11" x14ac:dyDescent="0.25">
      <c r="C1005" s="21"/>
      <c r="F1005" s="21"/>
      <c r="J1005" s="21"/>
      <c r="K1005" s="22"/>
    </row>
    <row r="1006" spans="3:11" x14ac:dyDescent="0.25">
      <c r="C1006" s="21"/>
      <c r="F1006" s="21"/>
      <c r="J1006" s="21"/>
      <c r="K1006" s="22"/>
    </row>
    <row r="1007" spans="3:11" x14ac:dyDescent="0.25">
      <c r="C1007" s="21"/>
      <c r="F1007" s="21"/>
      <c r="J1007" s="21"/>
      <c r="K1007" s="22"/>
    </row>
    <row r="1008" spans="3:11" x14ac:dyDescent="0.25">
      <c r="C1008" s="21"/>
      <c r="F1008" s="21"/>
      <c r="J1008" s="21"/>
      <c r="K1008" s="22"/>
    </row>
  </sheetData>
  <mergeCells count="1">
    <mergeCell ref="A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1054"/>
  <sheetViews>
    <sheetView workbookViewId="0">
      <selection activeCell="E9" sqref="E9"/>
    </sheetView>
  </sheetViews>
  <sheetFormatPr defaultRowHeight="15" x14ac:dyDescent="0.25"/>
  <cols>
    <col min="1" max="1" width="7.28515625" customWidth="1"/>
    <col min="2" max="2" width="10.85546875" customWidth="1"/>
    <col min="3" max="3" width="33.85546875" customWidth="1"/>
    <col min="4" max="4" width="30.28515625" customWidth="1"/>
    <col min="5" max="5" width="13" customWidth="1"/>
    <col min="6" max="6" width="8.42578125" customWidth="1"/>
    <col min="7" max="10" width="6.7109375" customWidth="1"/>
    <col min="11" max="11" width="9.85546875" customWidth="1"/>
    <col min="12" max="15" width="6.7109375" customWidth="1"/>
  </cols>
  <sheetData>
    <row r="1" spans="1:15" ht="61.5" x14ac:dyDescent="0.25">
      <c r="A1" s="43" t="s">
        <v>66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ht="1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5" x14ac:dyDescent="0.25">
      <c r="C3" s="21"/>
      <c r="F3" s="21"/>
      <c r="J3" s="21"/>
      <c r="K3" s="22"/>
    </row>
    <row r="4" spans="1:15" ht="37.5" x14ac:dyDescent="0.25">
      <c r="A4" s="23" t="s">
        <v>18</v>
      </c>
      <c r="B4" s="24" t="s">
        <v>19</v>
      </c>
      <c r="C4" s="23" t="s">
        <v>20</v>
      </c>
      <c r="D4" s="23" t="s">
        <v>21</v>
      </c>
      <c r="E4" s="23" t="s">
        <v>22</v>
      </c>
      <c r="F4" s="24" t="s">
        <v>23</v>
      </c>
      <c r="G4" s="23" t="s">
        <v>24</v>
      </c>
      <c r="H4" s="23" t="s">
        <v>25</v>
      </c>
      <c r="I4" s="23" t="s">
        <v>26</v>
      </c>
      <c r="J4" s="24" t="s">
        <v>27</v>
      </c>
      <c r="K4" s="25" t="s">
        <v>28</v>
      </c>
      <c r="L4" s="23" t="s">
        <v>29</v>
      </c>
      <c r="M4" s="23" t="s">
        <v>30</v>
      </c>
      <c r="N4" s="23" t="s">
        <v>31</v>
      </c>
      <c r="O4" s="23" t="s">
        <v>32</v>
      </c>
    </row>
    <row r="5" spans="1:15" ht="60" customHeight="1" x14ac:dyDescent="0.25">
      <c r="A5" s="15">
        <v>2019</v>
      </c>
      <c r="B5" s="15" t="s">
        <v>5</v>
      </c>
      <c r="C5" s="34" t="s">
        <v>16</v>
      </c>
      <c r="D5" s="35" t="s">
        <v>33</v>
      </c>
      <c r="E5" s="15">
        <v>29</v>
      </c>
      <c r="F5" s="28">
        <v>28</v>
      </c>
      <c r="G5" s="15">
        <v>5</v>
      </c>
      <c r="H5" s="15">
        <v>4</v>
      </c>
      <c r="I5" s="15">
        <v>6</v>
      </c>
      <c r="J5" s="29">
        <v>15</v>
      </c>
      <c r="K5" s="30">
        <v>0.53569999999999995</v>
      </c>
      <c r="L5" s="15">
        <v>3</v>
      </c>
      <c r="M5" s="15">
        <v>10</v>
      </c>
      <c r="N5" s="15">
        <v>0</v>
      </c>
      <c r="O5" s="15">
        <v>1</v>
      </c>
    </row>
    <row r="6" spans="1:15" ht="60" customHeight="1" x14ac:dyDescent="0.25">
      <c r="A6" s="15">
        <v>2019</v>
      </c>
      <c r="B6" s="15" t="s">
        <v>5</v>
      </c>
      <c r="C6" s="34" t="s">
        <v>16</v>
      </c>
      <c r="D6" s="35" t="s">
        <v>34</v>
      </c>
      <c r="E6" s="15">
        <v>28</v>
      </c>
      <c r="F6" s="28">
        <v>26</v>
      </c>
      <c r="G6" s="15">
        <v>4</v>
      </c>
      <c r="H6" s="15">
        <v>13</v>
      </c>
      <c r="I6" s="15">
        <v>9</v>
      </c>
      <c r="J6" s="29">
        <v>26</v>
      </c>
      <c r="K6" s="30">
        <v>1</v>
      </c>
      <c r="L6" s="15">
        <v>0</v>
      </c>
      <c r="M6" s="15">
        <v>0</v>
      </c>
      <c r="N6" s="15">
        <v>0</v>
      </c>
      <c r="O6" s="15">
        <v>2</v>
      </c>
    </row>
    <row r="7" spans="1:15" ht="60" customHeight="1" x14ac:dyDescent="0.25">
      <c r="A7" s="15">
        <v>2019</v>
      </c>
      <c r="B7" s="15" t="s">
        <v>5</v>
      </c>
      <c r="C7" s="34" t="s">
        <v>16</v>
      </c>
      <c r="D7" s="35" t="s">
        <v>35</v>
      </c>
      <c r="E7" s="15">
        <v>29</v>
      </c>
      <c r="F7" s="28">
        <v>24</v>
      </c>
      <c r="G7" s="15">
        <v>2</v>
      </c>
      <c r="H7" s="15">
        <v>2</v>
      </c>
      <c r="I7" s="15">
        <v>7</v>
      </c>
      <c r="J7" s="29">
        <v>11</v>
      </c>
      <c r="K7" s="30">
        <v>0.45829999999999999</v>
      </c>
      <c r="L7" s="15">
        <v>4</v>
      </c>
      <c r="M7" s="15">
        <v>9</v>
      </c>
      <c r="N7" s="15">
        <v>0</v>
      </c>
      <c r="O7" s="15">
        <v>5</v>
      </c>
    </row>
    <row r="8" spans="1:15" ht="60" customHeight="1" x14ac:dyDescent="0.25">
      <c r="A8" s="15">
        <v>2019</v>
      </c>
      <c r="B8" s="15" t="s">
        <v>5</v>
      </c>
      <c r="C8" s="34" t="s">
        <v>16</v>
      </c>
      <c r="D8" s="35" t="s">
        <v>36</v>
      </c>
      <c r="E8" s="15">
        <v>34</v>
      </c>
      <c r="F8" s="28">
        <v>32</v>
      </c>
      <c r="G8" s="15">
        <v>4</v>
      </c>
      <c r="H8" s="15">
        <v>8</v>
      </c>
      <c r="I8" s="15">
        <v>9</v>
      </c>
      <c r="J8" s="29">
        <v>21</v>
      </c>
      <c r="K8" s="30">
        <v>0.65629999999999999</v>
      </c>
      <c r="L8" s="15">
        <v>11</v>
      </c>
      <c r="M8" s="15">
        <v>0</v>
      </c>
      <c r="N8" s="15">
        <v>0</v>
      </c>
      <c r="O8" s="15">
        <v>2</v>
      </c>
    </row>
    <row r="9" spans="1:15" ht="60" customHeight="1" x14ac:dyDescent="0.25">
      <c r="A9" s="15">
        <v>2019</v>
      </c>
      <c r="B9" s="15" t="s">
        <v>5</v>
      </c>
      <c r="C9" s="34" t="s">
        <v>16</v>
      </c>
      <c r="D9" s="35" t="s">
        <v>37</v>
      </c>
      <c r="E9" s="15">
        <v>25</v>
      </c>
      <c r="F9" s="28">
        <v>25</v>
      </c>
      <c r="G9" s="15">
        <v>1</v>
      </c>
      <c r="H9" s="15">
        <v>7</v>
      </c>
      <c r="I9" s="15">
        <v>10</v>
      </c>
      <c r="J9" s="29">
        <v>18</v>
      </c>
      <c r="K9" s="30">
        <v>0.72</v>
      </c>
      <c r="L9" s="15">
        <v>4</v>
      </c>
      <c r="M9" s="15">
        <v>1</v>
      </c>
      <c r="N9" s="15">
        <v>1</v>
      </c>
      <c r="O9" s="15">
        <v>1</v>
      </c>
    </row>
    <row r="10" spans="1:15" ht="60" customHeight="1" x14ac:dyDescent="0.25">
      <c r="A10" s="15">
        <v>2019</v>
      </c>
      <c r="B10" s="15" t="s">
        <v>5</v>
      </c>
      <c r="C10" s="34" t="s">
        <v>16</v>
      </c>
      <c r="D10" s="35" t="s">
        <v>38</v>
      </c>
      <c r="E10" s="15">
        <v>111</v>
      </c>
      <c r="F10" s="28">
        <v>110</v>
      </c>
      <c r="G10" s="15">
        <v>39</v>
      </c>
      <c r="H10" s="15">
        <v>46</v>
      </c>
      <c r="I10" s="15">
        <v>15</v>
      </c>
      <c r="J10" s="29">
        <v>100</v>
      </c>
      <c r="K10" s="30">
        <v>0.90910000000000002</v>
      </c>
      <c r="L10" s="15">
        <v>9</v>
      </c>
      <c r="M10" s="15">
        <v>1</v>
      </c>
      <c r="N10" s="15">
        <v>0</v>
      </c>
      <c r="O10" s="15">
        <v>1</v>
      </c>
    </row>
    <row r="11" spans="1:15" ht="60" customHeight="1" x14ac:dyDescent="0.25">
      <c r="A11" s="15">
        <v>2019</v>
      </c>
      <c r="B11" s="15" t="s">
        <v>5</v>
      </c>
      <c r="C11" s="34" t="s">
        <v>16</v>
      </c>
      <c r="D11" s="35" t="s">
        <v>39</v>
      </c>
      <c r="E11" s="15">
        <v>51</v>
      </c>
      <c r="F11" s="28">
        <v>49</v>
      </c>
      <c r="G11" s="15">
        <v>0</v>
      </c>
      <c r="H11" s="15">
        <v>5</v>
      </c>
      <c r="I11" s="15">
        <v>17</v>
      </c>
      <c r="J11" s="29">
        <v>22</v>
      </c>
      <c r="K11" s="30">
        <v>0.44900000000000001</v>
      </c>
      <c r="L11" s="15">
        <v>15</v>
      </c>
      <c r="M11" s="15">
        <v>12</v>
      </c>
      <c r="N11" s="15">
        <v>0</v>
      </c>
      <c r="O11" s="15">
        <v>2</v>
      </c>
    </row>
    <row r="12" spans="1:15" ht="60" customHeight="1" x14ac:dyDescent="0.25">
      <c r="A12" s="15">
        <v>2019</v>
      </c>
      <c r="B12" s="15" t="s">
        <v>5</v>
      </c>
      <c r="C12" s="34" t="s">
        <v>16</v>
      </c>
      <c r="D12" s="35" t="s">
        <v>40</v>
      </c>
      <c r="E12" s="15">
        <v>42</v>
      </c>
      <c r="F12" s="28">
        <v>38</v>
      </c>
      <c r="G12" s="15">
        <v>3</v>
      </c>
      <c r="H12" s="15">
        <v>13</v>
      </c>
      <c r="I12" s="15">
        <v>14</v>
      </c>
      <c r="J12" s="29">
        <v>30</v>
      </c>
      <c r="K12" s="30">
        <v>0.78949999999999998</v>
      </c>
      <c r="L12" s="15">
        <v>3</v>
      </c>
      <c r="M12" s="15">
        <v>5</v>
      </c>
      <c r="N12" s="15">
        <v>0</v>
      </c>
      <c r="O12" s="15">
        <v>4</v>
      </c>
    </row>
    <row r="13" spans="1:15" ht="60" customHeight="1" x14ac:dyDescent="0.25">
      <c r="A13" s="15">
        <v>2019</v>
      </c>
      <c r="B13" s="15" t="s">
        <v>5</v>
      </c>
      <c r="C13" s="34" t="s">
        <v>16</v>
      </c>
      <c r="D13" s="35" t="s">
        <v>41</v>
      </c>
      <c r="E13" s="15">
        <v>48</v>
      </c>
      <c r="F13" s="28">
        <v>47</v>
      </c>
      <c r="G13" s="15">
        <v>6</v>
      </c>
      <c r="H13" s="15">
        <v>8</v>
      </c>
      <c r="I13" s="15">
        <v>19</v>
      </c>
      <c r="J13" s="29">
        <v>33</v>
      </c>
      <c r="K13" s="30">
        <v>0.70209999999999995</v>
      </c>
      <c r="L13" s="15">
        <v>11</v>
      </c>
      <c r="M13" s="15">
        <v>3</v>
      </c>
      <c r="N13" s="15">
        <v>0</v>
      </c>
      <c r="O13" s="15">
        <v>1</v>
      </c>
    </row>
    <row r="14" spans="1:15" ht="60" customHeight="1" x14ac:dyDescent="0.25">
      <c r="A14" s="15">
        <v>2019</v>
      </c>
      <c r="B14" s="15" t="s">
        <v>5</v>
      </c>
      <c r="C14" s="34" t="s">
        <v>16</v>
      </c>
      <c r="D14" s="35" t="s">
        <v>42</v>
      </c>
      <c r="E14" s="15">
        <v>47</v>
      </c>
      <c r="F14" s="28">
        <v>46</v>
      </c>
      <c r="G14" s="15">
        <v>23</v>
      </c>
      <c r="H14" s="15">
        <v>17</v>
      </c>
      <c r="I14" s="15">
        <v>5</v>
      </c>
      <c r="J14" s="29">
        <v>45</v>
      </c>
      <c r="K14" s="30">
        <v>0.97829999999999995</v>
      </c>
      <c r="L14" s="15">
        <v>0</v>
      </c>
      <c r="M14" s="15">
        <v>0</v>
      </c>
      <c r="N14" s="15">
        <v>0</v>
      </c>
      <c r="O14" s="15">
        <v>2</v>
      </c>
    </row>
    <row r="15" spans="1:15" ht="60" customHeight="1" x14ac:dyDescent="0.25">
      <c r="A15" s="15">
        <v>2019</v>
      </c>
      <c r="B15" s="15" t="s">
        <v>5</v>
      </c>
      <c r="C15" s="34" t="s">
        <v>16</v>
      </c>
      <c r="D15" s="35" t="s">
        <v>54</v>
      </c>
      <c r="E15" s="15">
        <v>36</v>
      </c>
      <c r="F15" s="28">
        <v>36</v>
      </c>
      <c r="G15" s="15">
        <v>1</v>
      </c>
      <c r="H15" s="15">
        <v>20</v>
      </c>
      <c r="I15" s="15">
        <v>10</v>
      </c>
      <c r="J15" s="29">
        <v>31</v>
      </c>
      <c r="K15" s="30">
        <v>0.86109999999999998</v>
      </c>
      <c r="L15" s="15">
        <v>4</v>
      </c>
      <c r="M15" s="15">
        <v>1</v>
      </c>
      <c r="N15" s="15">
        <v>0</v>
      </c>
      <c r="O15" s="15">
        <v>0</v>
      </c>
    </row>
    <row r="16" spans="1:15" ht="60" customHeight="1" x14ac:dyDescent="0.25">
      <c r="A16" s="15">
        <v>2019</v>
      </c>
      <c r="B16" s="15" t="s">
        <v>5</v>
      </c>
      <c r="C16" s="34" t="s">
        <v>16</v>
      </c>
      <c r="D16" s="35" t="s">
        <v>43</v>
      </c>
      <c r="E16" s="15">
        <v>111</v>
      </c>
      <c r="F16" s="28">
        <v>109</v>
      </c>
      <c r="G16" s="15">
        <v>17</v>
      </c>
      <c r="H16" s="15">
        <v>37</v>
      </c>
      <c r="I16" s="15">
        <v>31</v>
      </c>
      <c r="J16" s="29">
        <v>85</v>
      </c>
      <c r="K16" s="30">
        <v>0.77980000000000005</v>
      </c>
      <c r="L16" s="15">
        <v>21</v>
      </c>
      <c r="M16" s="15">
        <v>3</v>
      </c>
      <c r="N16" s="15">
        <v>0</v>
      </c>
      <c r="O16" s="15">
        <v>2</v>
      </c>
    </row>
    <row r="17" spans="1:15" ht="60" customHeight="1" x14ac:dyDescent="0.25">
      <c r="A17" s="15">
        <v>2019</v>
      </c>
      <c r="B17" s="15" t="s">
        <v>5</v>
      </c>
      <c r="C17" s="34" t="s">
        <v>16</v>
      </c>
      <c r="D17" s="35" t="s">
        <v>44</v>
      </c>
      <c r="E17" s="15">
        <v>12</v>
      </c>
      <c r="F17" s="28">
        <v>12</v>
      </c>
      <c r="G17" s="15">
        <v>1</v>
      </c>
      <c r="H17" s="15">
        <v>0</v>
      </c>
      <c r="I17" s="15">
        <v>1</v>
      </c>
      <c r="J17" s="29">
        <v>2</v>
      </c>
      <c r="K17" s="30">
        <v>0.16669999999999999</v>
      </c>
      <c r="L17" s="15">
        <v>3</v>
      </c>
      <c r="M17" s="15">
        <v>5</v>
      </c>
      <c r="N17" s="15">
        <v>0</v>
      </c>
      <c r="O17" s="15">
        <v>2</v>
      </c>
    </row>
    <row r="18" spans="1:15" ht="60" customHeight="1" x14ac:dyDescent="0.25">
      <c r="A18" s="15">
        <v>2019</v>
      </c>
      <c r="B18" s="15" t="s">
        <v>5</v>
      </c>
      <c r="C18" s="34" t="s">
        <v>16</v>
      </c>
      <c r="D18" s="35" t="s">
        <v>45</v>
      </c>
      <c r="E18" s="15">
        <v>24</v>
      </c>
      <c r="F18" s="28">
        <v>24</v>
      </c>
      <c r="G18" s="15">
        <v>17</v>
      </c>
      <c r="H18" s="15">
        <v>7</v>
      </c>
      <c r="I18" s="15">
        <v>0</v>
      </c>
      <c r="J18" s="29">
        <v>24</v>
      </c>
      <c r="K18" s="30">
        <v>1</v>
      </c>
      <c r="L18" s="15">
        <v>0</v>
      </c>
      <c r="M18" s="15">
        <v>0</v>
      </c>
      <c r="N18" s="15">
        <v>0</v>
      </c>
      <c r="O18" s="15">
        <v>0</v>
      </c>
    </row>
    <row r="19" spans="1:15" ht="60" customHeight="1" x14ac:dyDescent="0.25">
      <c r="A19" s="15">
        <v>2019</v>
      </c>
      <c r="B19" s="15" t="s">
        <v>5</v>
      </c>
      <c r="C19" s="34" t="s">
        <v>16</v>
      </c>
      <c r="D19" s="35" t="s">
        <v>46</v>
      </c>
      <c r="E19" s="15">
        <v>34</v>
      </c>
      <c r="F19" s="28">
        <v>33</v>
      </c>
      <c r="G19" s="15">
        <v>8</v>
      </c>
      <c r="H19" s="15">
        <v>10</v>
      </c>
      <c r="I19" s="15">
        <v>6</v>
      </c>
      <c r="J19" s="29">
        <v>24</v>
      </c>
      <c r="K19" s="30">
        <v>0.72729999999999995</v>
      </c>
      <c r="L19" s="15">
        <v>8</v>
      </c>
      <c r="M19" s="15">
        <v>1</v>
      </c>
      <c r="N19" s="15">
        <v>0</v>
      </c>
      <c r="O19" s="15">
        <v>1</v>
      </c>
    </row>
    <row r="20" spans="1:15" ht="60" customHeight="1" x14ac:dyDescent="0.25">
      <c r="A20" s="15">
        <v>2019</v>
      </c>
      <c r="B20" s="15" t="s">
        <v>5</v>
      </c>
      <c r="C20" s="34" t="s">
        <v>16</v>
      </c>
      <c r="D20" s="35" t="s">
        <v>47</v>
      </c>
      <c r="E20" s="15">
        <v>38</v>
      </c>
      <c r="F20" s="28">
        <v>35</v>
      </c>
      <c r="G20" s="15">
        <v>10</v>
      </c>
      <c r="H20" s="15">
        <v>6</v>
      </c>
      <c r="I20" s="15">
        <v>9</v>
      </c>
      <c r="J20" s="29">
        <v>25</v>
      </c>
      <c r="K20" s="30">
        <v>0.71430000000000005</v>
      </c>
      <c r="L20" s="15">
        <v>5</v>
      </c>
      <c r="M20" s="15">
        <v>3</v>
      </c>
      <c r="N20" s="15">
        <v>0</v>
      </c>
      <c r="O20" s="15">
        <v>5</v>
      </c>
    </row>
    <row r="21" spans="1:15" ht="60" customHeight="1" x14ac:dyDescent="0.25">
      <c r="A21" s="15">
        <v>2019</v>
      </c>
      <c r="B21" s="15" t="s">
        <v>5</v>
      </c>
      <c r="C21" s="34" t="s">
        <v>16</v>
      </c>
      <c r="D21" s="35" t="s">
        <v>48</v>
      </c>
      <c r="E21" s="15">
        <v>73</v>
      </c>
      <c r="F21" s="28">
        <v>69</v>
      </c>
      <c r="G21" s="15">
        <v>23</v>
      </c>
      <c r="H21" s="15">
        <v>20</v>
      </c>
      <c r="I21" s="15">
        <v>17</v>
      </c>
      <c r="J21" s="29">
        <v>60</v>
      </c>
      <c r="K21" s="30">
        <v>0.86960000000000004</v>
      </c>
      <c r="L21" s="15">
        <v>5</v>
      </c>
      <c r="M21" s="15">
        <v>1</v>
      </c>
      <c r="N21" s="15">
        <v>0</v>
      </c>
      <c r="O21" s="15">
        <v>7</v>
      </c>
    </row>
    <row r="22" spans="1:15" ht="60" customHeight="1" x14ac:dyDescent="0.25">
      <c r="A22" s="15">
        <v>2019</v>
      </c>
      <c r="B22" s="15" t="s">
        <v>5</v>
      </c>
      <c r="C22" s="34" t="s">
        <v>16</v>
      </c>
      <c r="D22" s="35" t="s">
        <v>49</v>
      </c>
      <c r="E22" s="15">
        <v>63</v>
      </c>
      <c r="F22" s="28">
        <v>59</v>
      </c>
      <c r="G22" s="15">
        <v>0</v>
      </c>
      <c r="H22" s="15">
        <v>29</v>
      </c>
      <c r="I22" s="15">
        <v>23</v>
      </c>
      <c r="J22" s="29">
        <v>52</v>
      </c>
      <c r="K22" s="30">
        <v>0.88139999999999996</v>
      </c>
      <c r="L22" s="15">
        <v>3</v>
      </c>
      <c r="M22" s="15">
        <v>3</v>
      </c>
      <c r="N22" s="15">
        <v>0</v>
      </c>
      <c r="O22" s="15">
        <v>5</v>
      </c>
    </row>
    <row r="23" spans="1:15" ht="60" customHeight="1" x14ac:dyDescent="0.25">
      <c r="A23" s="15">
        <v>2019</v>
      </c>
      <c r="B23" s="15" t="s">
        <v>5</v>
      </c>
      <c r="C23" s="34" t="s">
        <v>16</v>
      </c>
      <c r="D23" s="35" t="s">
        <v>50</v>
      </c>
      <c r="E23" s="15">
        <v>32</v>
      </c>
      <c r="F23" s="28">
        <v>29</v>
      </c>
      <c r="G23" s="15">
        <v>3</v>
      </c>
      <c r="H23" s="15">
        <v>4</v>
      </c>
      <c r="I23" s="15">
        <v>9</v>
      </c>
      <c r="J23" s="29">
        <v>16</v>
      </c>
      <c r="K23" s="30">
        <v>0.55169999999999997</v>
      </c>
      <c r="L23" s="15">
        <v>6</v>
      </c>
      <c r="M23" s="15">
        <v>6</v>
      </c>
      <c r="N23" s="15">
        <v>1</v>
      </c>
      <c r="O23" s="15">
        <v>3</v>
      </c>
    </row>
    <row r="24" spans="1:15" ht="60" customHeight="1" x14ac:dyDescent="0.25">
      <c r="A24" s="15">
        <v>2019</v>
      </c>
      <c r="B24" s="15" t="s">
        <v>5</v>
      </c>
      <c r="C24" s="34" t="s">
        <v>16</v>
      </c>
      <c r="D24" s="35" t="s">
        <v>58</v>
      </c>
      <c r="E24" s="15">
        <v>13</v>
      </c>
      <c r="F24" s="28">
        <v>13</v>
      </c>
      <c r="G24" s="15">
        <v>7</v>
      </c>
      <c r="H24" s="15">
        <v>5</v>
      </c>
      <c r="I24" s="15">
        <v>1</v>
      </c>
      <c r="J24" s="29">
        <v>13</v>
      </c>
      <c r="K24" s="30">
        <v>1</v>
      </c>
      <c r="L24" s="15">
        <v>0</v>
      </c>
      <c r="M24" s="15">
        <v>0</v>
      </c>
      <c r="N24" s="15">
        <v>0</v>
      </c>
      <c r="O24" s="15">
        <v>0</v>
      </c>
    </row>
    <row r="25" spans="1:15" ht="60" customHeight="1" x14ac:dyDescent="0.25">
      <c r="A25" s="15">
        <v>2019</v>
      </c>
      <c r="B25" s="15" t="s">
        <v>5</v>
      </c>
      <c r="C25" s="34" t="s">
        <v>16</v>
      </c>
      <c r="D25" s="35" t="s">
        <v>51</v>
      </c>
      <c r="E25" s="15">
        <v>12</v>
      </c>
      <c r="F25" s="28">
        <v>7</v>
      </c>
      <c r="G25" s="15">
        <v>0</v>
      </c>
      <c r="H25" s="15">
        <v>0</v>
      </c>
      <c r="I25" s="15">
        <v>4</v>
      </c>
      <c r="J25" s="29">
        <v>4</v>
      </c>
      <c r="K25" s="30">
        <v>0.57140000000000002</v>
      </c>
      <c r="L25" s="15">
        <v>2</v>
      </c>
      <c r="M25" s="15">
        <v>1</v>
      </c>
      <c r="N25" s="15">
        <v>0</v>
      </c>
      <c r="O25" s="15">
        <v>5</v>
      </c>
    </row>
    <row r="26" spans="1:15" ht="18.75" x14ac:dyDescent="0.25">
      <c r="A26" s="31" t="s">
        <v>67</v>
      </c>
      <c r="B26" s="31" t="s">
        <v>5</v>
      </c>
      <c r="C26" s="32" t="s">
        <v>16</v>
      </c>
      <c r="D26" s="32" t="str">
        <f>"TOTAL"</f>
        <v>TOTAL</v>
      </c>
      <c r="E26" s="37">
        <f>SUBTOTAL(109,[1]!Table10[Registered])</f>
        <v>892</v>
      </c>
      <c r="F26" s="31">
        <f>SUBTOTAL(109,[1]!Table10[Wrote])</f>
        <v>851</v>
      </c>
      <c r="G26" s="37">
        <f>SUBTOTAL(109,[1]!Table10[I])</f>
        <v>174</v>
      </c>
      <c r="H26" s="37">
        <f>SUBTOTAL(109,[1]!Table10[II])</f>
        <v>261</v>
      </c>
      <c r="I26" s="37">
        <f>SUBTOTAL(109,[1]!Table10[III])</f>
        <v>222</v>
      </c>
      <c r="J26" s="31">
        <f>SUBTOTAL(109,[1]!Table10[Total         I-III])</f>
        <v>657</v>
      </c>
      <c r="K26" s="36">
        <f>IF([1]!Table10[[#Totals],[Wrote]]&lt;&gt;0,[1]!Table10[[#Totals],[Total         I-III]]/[1]!Table10[[#Totals],[Wrote]],0%)</f>
        <v>0.77203290246768508</v>
      </c>
      <c r="L26" s="37">
        <f>SUBTOTAL(109,[1]!Table10[IV])</f>
        <v>117</v>
      </c>
      <c r="M26" s="37">
        <f>SUBTOTAL(109,[1]!Table10[V])</f>
        <v>65</v>
      </c>
      <c r="N26" s="37">
        <f>SUBTOTAL(109,[1]!Table10[VI])</f>
        <v>2</v>
      </c>
      <c r="O26" s="37">
        <f>SUBTOTAL(109,[1]!Table10[Other])</f>
        <v>51</v>
      </c>
    </row>
    <row r="27" spans="1:15" x14ac:dyDescent="0.25">
      <c r="C27" s="21"/>
      <c r="F27" s="21"/>
      <c r="J27" s="21"/>
      <c r="K27" s="22"/>
    </row>
    <row r="28" spans="1:15" x14ac:dyDescent="0.25">
      <c r="C28" s="21"/>
      <c r="F28" s="21"/>
      <c r="J28" s="21"/>
      <c r="K28" s="22"/>
    </row>
    <row r="29" spans="1:15" x14ac:dyDescent="0.25">
      <c r="C29" s="21"/>
      <c r="F29" s="21"/>
      <c r="J29" s="21"/>
      <c r="K29" s="22"/>
    </row>
    <row r="30" spans="1:15" x14ac:dyDescent="0.25">
      <c r="C30" s="21"/>
      <c r="F30" s="21"/>
      <c r="J30" s="21"/>
      <c r="K30" s="22"/>
    </row>
    <row r="31" spans="1:15" x14ac:dyDescent="0.25">
      <c r="C31" s="21"/>
      <c r="F31" s="21"/>
      <c r="J31" s="21"/>
      <c r="K31" s="22"/>
    </row>
    <row r="32" spans="1:15" x14ac:dyDescent="0.25">
      <c r="C32" s="21"/>
      <c r="F32" s="21"/>
      <c r="J32" s="21"/>
      <c r="K32" s="22"/>
    </row>
    <row r="33" spans="3:11" x14ac:dyDescent="0.25">
      <c r="C33" s="21"/>
      <c r="F33" s="21"/>
      <c r="J33" s="21"/>
      <c r="K33" s="22"/>
    </row>
    <row r="34" spans="3:11" x14ac:dyDescent="0.25">
      <c r="C34" s="21"/>
      <c r="F34" s="21"/>
      <c r="J34" s="21"/>
      <c r="K34" s="22"/>
    </row>
    <row r="35" spans="3:11" x14ac:dyDescent="0.25">
      <c r="C35" s="21"/>
      <c r="F35" s="21"/>
      <c r="J35" s="21"/>
      <c r="K35" s="22"/>
    </row>
    <row r="36" spans="3:11" x14ac:dyDescent="0.25">
      <c r="C36" s="21"/>
      <c r="F36" s="21"/>
      <c r="J36" s="21"/>
      <c r="K36" s="22"/>
    </row>
    <row r="37" spans="3:11" x14ac:dyDescent="0.25">
      <c r="C37" s="21"/>
      <c r="F37" s="21"/>
      <c r="J37" s="21"/>
      <c r="K37" s="22"/>
    </row>
    <row r="38" spans="3:11" x14ac:dyDescent="0.25">
      <c r="C38" s="21"/>
      <c r="F38" s="21"/>
      <c r="J38" s="21"/>
      <c r="K38" s="22"/>
    </row>
    <row r="39" spans="3:11" x14ac:dyDescent="0.25">
      <c r="C39" s="21"/>
      <c r="F39" s="21"/>
      <c r="J39" s="21"/>
      <c r="K39" s="22"/>
    </row>
    <row r="40" spans="3:11" x14ac:dyDescent="0.25">
      <c r="C40" s="21"/>
      <c r="F40" s="21"/>
      <c r="J40" s="21"/>
      <c r="K40" s="22"/>
    </row>
    <row r="41" spans="3:11" x14ac:dyDescent="0.25">
      <c r="C41" s="21"/>
      <c r="F41" s="21"/>
      <c r="J41" s="21"/>
      <c r="K41" s="22"/>
    </row>
    <row r="42" spans="3:11" x14ac:dyDescent="0.25">
      <c r="C42" s="21"/>
      <c r="F42" s="21"/>
      <c r="J42" s="21"/>
      <c r="K42" s="22"/>
    </row>
    <row r="43" spans="3:11" x14ac:dyDescent="0.25">
      <c r="C43" s="21"/>
      <c r="F43" s="21"/>
      <c r="J43" s="21"/>
      <c r="K43" s="22"/>
    </row>
    <row r="44" spans="3:11" x14ac:dyDescent="0.25">
      <c r="C44" s="21"/>
      <c r="F44" s="21"/>
      <c r="J44" s="21"/>
      <c r="K44" s="22"/>
    </row>
    <row r="45" spans="3:11" x14ac:dyDescent="0.25">
      <c r="C45" s="21"/>
      <c r="F45" s="21"/>
      <c r="J45" s="21"/>
      <c r="K45" s="22"/>
    </row>
    <row r="46" spans="3:11" x14ac:dyDescent="0.25">
      <c r="C46" s="21"/>
      <c r="F46" s="21"/>
      <c r="J46" s="21"/>
      <c r="K46" s="22"/>
    </row>
    <row r="47" spans="3:11" x14ac:dyDescent="0.25">
      <c r="C47" s="21"/>
      <c r="F47" s="21"/>
      <c r="J47" s="21"/>
      <c r="K47" s="22"/>
    </row>
    <row r="48" spans="3:11" x14ac:dyDescent="0.25">
      <c r="C48" s="21"/>
      <c r="F48" s="21"/>
      <c r="J48" s="21"/>
      <c r="K48" s="22"/>
    </row>
    <row r="49" spans="3:11" x14ac:dyDescent="0.25">
      <c r="C49" s="21"/>
      <c r="F49" s="21"/>
      <c r="J49" s="21"/>
      <c r="K49" s="22"/>
    </row>
    <row r="50" spans="3:11" x14ac:dyDescent="0.25">
      <c r="C50" s="21"/>
      <c r="F50" s="21"/>
      <c r="J50" s="21"/>
      <c r="K50" s="22"/>
    </row>
    <row r="51" spans="3:11" x14ac:dyDescent="0.25">
      <c r="C51" s="21"/>
      <c r="F51" s="21"/>
      <c r="J51" s="21"/>
      <c r="K51" s="22"/>
    </row>
    <row r="52" spans="3:11" x14ac:dyDescent="0.25">
      <c r="C52" s="21"/>
      <c r="F52" s="21"/>
      <c r="J52" s="21"/>
      <c r="K52" s="22"/>
    </row>
    <row r="53" spans="3:11" x14ac:dyDescent="0.25">
      <c r="C53" s="21"/>
      <c r="F53" s="21"/>
      <c r="J53" s="21"/>
      <c r="K53" s="22"/>
    </row>
    <row r="54" spans="3:11" x14ac:dyDescent="0.25">
      <c r="C54" s="21"/>
      <c r="F54" s="21"/>
      <c r="J54" s="21"/>
      <c r="K54" s="22"/>
    </row>
    <row r="55" spans="3:11" x14ac:dyDescent="0.25">
      <c r="C55" s="21"/>
      <c r="F55" s="21"/>
      <c r="J55" s="21"/>
      <c r="K55" s="22"/>
    </row>
    <row r="56" spans="3:11" x14ac:dyDescent="0.25">
      <c r="C56" s="21"/>
      <c r="F56" s="21"/>
      <c r="J56" s="21"/>
      <c r="K56" s="22"/>
    </row>
    <row r="57" spans="3:11" x14ac:dyDescent="0.25">
      <c r="C57" s="21"/>
      <c r="F57" s="21"/>
      <c r="J57" s="21"/>
      <c r="K57" s="22"/>
    </row>
    <row r="58" spans="3:11" x14ac:dyDescent="0.25">
      <c r="C58" s="21"/>
      <c r="F58" s="21"/>
      <c r="J58" s="21"/>
      <c r="K58" s="22"/>
    </row>
    <row r="59" spans="3:11" x14ac:dyDescent="0.25">
      <c r="C59" s="21"/>
      <c r="F59" s="21"/>
      <c r="J59" s="21"/>
      <c r="K59" s="22"/>
    </row>
    <row r="60" spans="3:11" x14ac:dyDescent="0.25">
      <c r="C60" s="21"/>
      <c r="F60" s="21"/>
      <c r="J60" s="21"/>
      <c r="K60" s="22"/>
    </row>
    <row r="61" spans="3:11" x14ac:dyDescent="0.25">
      <c r="C61" s="21"/>
      <c r="F61" s="21"/>
      <c r="J61" s="21"/>
      <c r="K61" s="22"/>
    </row>
    <row r="62" spans="3:11" x14ac:dyDescent="0.25">
      <c r="C62" s="21"/>
      <c r="F62" s="21"/>
      <c r="J62" s="21"/>
      <c r="K62" s="22"/>
    </row>
    <row r="63" spans="3:11" x14ac:dyDescent="0.25">
      <c r="C63" s="21"/>
      <c r="F63" s="21"/>
      <c r="J63" s="21"/>
      <c r="K63" s="22"/>
    </row>
    <row r="64" spans="3:11" x14ac:dyDescent="0.25">
      <c r="C64" s="21"/>
      <c r="F64" s="21"/>
      <c r="J64" s="21"/>
      <c r="K64" s="22"/>
    </row>
    <row r="65" spans="3:11" x14ac:dyDescent="0.25">
      <c r="C65" s="21"/>
      <c r="F65" s="21"/>
      <c r="J65" s="21"/>
      <c r="K65" s="22"/>
    </row>
    <row r="66" spans="3:11" x14ac:dyDescent="0.25">
      <c r="C66" s="21"/>
      <c r="F66" s="21"/>
      <c r="J66" s="21"/>
      <c r="K66" s="22"/>
    </row>
    <row r="67" spans="3:11" x14ac:dyDescent="0.25">
      <c r="C67" s="21"/>
      <c r="F67" s="21"/>
      <c r="J67" s="21"/>
      <c r="K67" s="22"/>
    </row>
    <row r="68" spans="3:11" x14ac:dyDescent="0.25">
      <c r="C68" s="21"/>
      <c r="F68" s="21"/>
      <c r="J68" s="21"/>
      <c r="K68" s="22"/>
    </row>
    <row r="69" spans="3:11" x14ac:dyDescent="0.25">
      <c r="C69" s="21"/>
      <c r="F69" s="21"/>
      <c r="J69" s="21"/>
      <c r="K69" s="22"/>
    </row>
    <row r="70" spans="3:11" x14ac:dyDescent="0.25">
      <c r="C70" s="21"/>
      <c r="F70" s="21"/>
      <c r="J70" s="21"/>
      <c r="K70" s="22"/>
    </row>
    <row r="71" spans="3:11" x14ac:dyDescent="0.25">
      <c r="C71" s="21"/>
      <c r="F71" s="21"/>
      <c r="J71" s="21"/>
      <c r="K71" s="22"/>
    </row>
    <row r="72" spans="3:11" x14ac:dyDescent="0.25">
      <c r="C72" s="21"/>
      <c r="F72" s="21"/>
      <c r="J72" s="21"/>
      <c r="K72" s="22"/>
    </row>
    <row r="73" spans="3:11" x14ac:dyDescent="0.25">
      <c r="C73" s="21"/>
      <c r="F73" s="21"/>
      <c r="J73" s="21"/>
      <c r="K73" s="22"/>
    </row>
    <row r="74" spans="3:11" x14ac:dyDescent="0.25">
      <c r="C74" s="21"/>
      <c r="F74" s="21"/>
      <c r="J74" s="21"/>
      <c r="K74" s="22"/>
    </row>
    <row r="75" spans="3:11" x14ac:dyDescent="0.25">
      <c r="C75" s="21"/>
      <c r="F75" s="21"/>
      <c r="J75" s="21"/>
      <c r="K75" s="22"/>
    </row>
    <row r="76" spans="3:11" x14ac:dyDescent="0.25">
      <c r="C76" s="21"/>
      <c r="F76" s="21"/>
      <c r="J76" s="21"/>
      <c r="K76" s="22"/>
    </row>
    <row r="77" spans="3:11" x14ac:dyDescent="0.25">
      <c r="C77" s="21"/>
      <c r="F77" s="21"/>
      <c r="J77" s="21"/>
      <c r="K77" s="22"/>
    </row>
    <row r="78" spans="3:11" x14ac:dyDescent="0.25">
      <c r="C78" s="21"/>
      <c r="F78" s="21"/>
      <c r="J78" s="21"/>
      <c r="K78" s="22"/>
    </row>
    <row r="79" spans="3:11" x14ac:dyDescent="0.25">
      <c r="C79" s="21"/>
      <c r="F79" s="21"/>
      <c r="J79" s="21"/>
      <c r="K79" s="22"/>
    </row>
    <row r="80" spans="3:11" x14ac:dyDescent="0.25">
      <c r="C80" s="21"/>
      <c r="F80" s="21"/>
      <c r="J80" s="21"/>
      <c r="K80" s="22"/>
    </row>
    <row r="81" spans="3:11" x14ac:dyDescent="0.25">
      <c r="C81" s="21"/>
      <c r="F81" s="21"/>
      <c r="J81" s="21"/>
      <c r="K81" s="22"/>
    </row>
    <row r="82" spans="3:11" x14ac:dyDescent="0.25">
      <c r="C82" s="21"/>
      <c r="F82" s="21"/>
      <c r="J82" s="21"/>
      <c r="K82" s="22"/>
    </row>
    <row r="83" spans="3:11" x14ac:dyDescent="0.25">
      <c r="C83" s="21"/>
      <c r="F83" s="21"/>
      <c r="J83" s="21"/>
      <c r="K83" s="22"/>
    </row>
    <row r="84" spans="3:11" x14ac:dyDescent="0.25">
      <c r="C84" s="21"/>
      <c r="F84" s="21"/>
      <c r="J84" s="21"/>
      <c r="K84" s="22"/>
    </row>
    <row r="85" spans="3:11" x14ac:dyDescent="0.25">
      <c r="C85" s="21"/>
      <c r="F85" s="21"/>
      <c r="J85" s="21"/>
      <c r="K85" s="22"/>
    </row>
    <row r="86" spans="3:11" x14ac:dyDescent="0.25">
      <c r="C86" s="21"/>
      <c r="F86" s="21"/>
      <c r="J86" s="21"/>
      <c r="K86" s="22"/>
    </row>
    <row r="87" spans="3:11" x14ac:dyDescent="0.25">
      <c r="C87" s="21"/>
      <c r="F87" s="21"/>
      <c r="J87" s="21"/>
      <c r="K87" s="22"/>
    </row>
    <row r="88" spans="3:11" x14ac:dyDescent="0.25">
      <c r="C88" s="21"/>
      <c r="F88" s="21"/>
      <c r="J88" s="21"/>
      <c r="K88" s="22"/>
    </row>
    <row r="89" spans="3:11" x14ac:dyDescent="0.25">
      <c r="C89" s="21"/>
      <c r="F89" s="21"/>
      <c r="J89" s="21"/>
      <c r="K89" s="22"/>
    </row>
    <row r="90" spans="3:11" x14ac:dyDescent="0.25">
      <c r="C90" s="21"/>
      <c r="F90" s="21"/>
      <c r="J90" s="21"/>
      <c r="K90" s="22"/>
    </row>
    <row r="91" spans="3:11" x14ac:dyDescent="0.25">
      <c r="C91" s="21"/>
      <c r="F91" s="21"/>
      <c r="J91" s="21"/>
      <c r="K91" s="22"/>
    </row>
    <row r="92" spans="3:11" x14ac:dyDescent="0.25">
      <c r="C92" s="21"/>
      <c r="F92" s="21"/>
      <c r="J92" s="21"/>
      <c r="K92" s="22"/>
    </row>
    <row r="93" spans="3:11" x14ac:dyDescent="0.25">
      <c r="C93" s="21"/>
      <c r="F93" s="21"/>
      <c r="J93" s="21"/>
      <c r="K93" s="22"/>
    </row>
    <row r="94" spans="3:11" x14ac:dyDescent="0.25">
      <c r="C94" s="21"/>
      <c r="F94" s="21"/>
      <c r="J94" s="21"/>
      <c r="K94" s="22"/>
    </row>
    <row r="95" spans="3:11" x14ac:dyDescent="0.25">
      <c r="C95" s="21"/>
      <c r="F95" s="21"/>
      <c r="J95" s="21"/>
      <c r="K95" s="22"/>
    </row>
    <row r="96" spans="3:11" x14ac:dyDescent="0.25">
      <c r="C96" s="21"/>
      <c r="F96" s="21"/>
      <c r="J96" s="21"/>
      <c r="K96" s="22"/>
    </row>
    <row r="97" spans="3:11" x14ac:dyDescent="0.25">
      <c r="C97" s="21"/>
      <c r="F97" s="21"/>
      <c r="J97" s="21"/>
      <c r="K97" s="22"/>
    </row>
    <row r="98" spans="3:11" x14ac:dyDescent="0.25">
      <c r="C98" s="21"/>
      <c r="F98" s="21"/>
      <c r="J98" s="21"/>
      <c r="K98" s="22"/>
    </row>
    <row r="99" spans="3:11" x14ac:dyDescent="0.25">
      <c r="C99" s="21"/>
      <c r="F99" s="21"/>
      <c r="J99" s="21"/>
      <c r="K99" s="22"/>
    </row>
    <row r="100" spans="3:11" x14ac:dyDescent="0.25">
      <c r="C100" s="21"/>
      <c r="F100" s="21"/>
      <c r="J100" s="21"/>
      <c r="K100" s="22"/>
    </row>
    <row r="101" spans="3:11" x14ac:dyDescent="0.25">
      <c r="C101" s="21"/>
      <c r="F101" s="21"/>
      <c r="J101" s="21"/>
      <c r="K101" s="22"/>
    </row>
    <row r="102" spans="3:11" x14ac:dyDescent="0.25">
      <c r="C102" s="21"/>
      <c r="F102" s="21"/>
      <c r="J102" s="21"/>
      <c r="K102" s="22"/>
    </row>
    <row r="103" spans="3:11" x14ac:dyDescent="0.25">
      <c r="C103" s="21"/>
      <c r="F103" s="21"/>
      <c r="J103" s="21"/>
      <c r="K103" s="22"/>
    </row>
    <row r="104" spans="3:11" x14ac:dyDescent="0.25">
      <c r="C104" s="21"/>
      <c r="F104" s="21"/>
      <c r="J104" s="21"/>
      <c r="K104" s="22"/>
    </row>
    <row r="105" spans="3:11" x14ac:dyDescent="0.25">
      <c r="C105" s="21"/>
      <c r="F105" s="21"/>
      <c r="J105" s="21"/>
      <c r="K105" s="22"/>
    </row>
    <row r="106" spans="3:11" x14ac:dyDescent="0.25">
      <c r="C106" s="21"/>
      <c r="F106" s="21"/>
      <c r="J106" s="21"/>
      <c r="K106" s="22"/>
    </row>
    <row r="107" spans="3:11" x14ac:dyDescent="0.25">
      <c r="C107" s="21"/>
      <c r="F107" s="21"/>
      <c r="J107" s="21"/>
      <c r="K107" s="22"/>
    </row>
    <row r="108" spans="3:11" x14ac:dyDescent="0.25">
      <c r="C108" s="21"/>
      <c r="F108" s="21"/>
      <c r="J108" s="21"/>
      <c r="K108" s="22"/>
    </row>
    <row r="109" spans="3:11" x14ac:dyDescent="0.25">
      <c r="C109" s="21"/>
      <c r="F109" s="21"/>
      <c r="J109" s="21"/>
      <c r="K109" s="22"/>
    </row>
    <row r="110" spans="3:11" x14ac:dyDescent="0.25">
      <c r="C110" s="21"/>
      <c r="F110" s="21"/>
      <c r="J110" s="21"/>
      <c r="K110" s="22"/>
    </row>
    <row r="111" spans="3:11" x14ac:dyDescent="0.25">
      <c r="C111" s="21"/>
      <c r="F111" s="21"/>
      <c r="J111" s="21"/>
      <c r="K111" s="22"/>
    </row>
    <row r="112" spans="3:11" x14ac:dyDescent="0.25">
      <c r="C112" s="21"/>
      <c r="F112" s="21"/>
      <c r="J112" s="21"/>
      <c r="K112" s="22"/>
    </row>
    <row r="113" spans="3:11" x14ac:dyDescent="0.25">
      <c r="C113" s="21"/>
      <c r="F113" s="21"/>
      <c r="J113" s="21"/>
      <c r="K113" s="22"/>
    </row>
    <row r="114" spans="3:11" x14ac:dyDescent="0.25">
      <c r="C114" s="21"/>
      <c r="F114" s="21"/>
      <c r="J114" s="21"/>
      <c r="K114" s="22"/>
    </row>
    <row r="115" spans="3:11" x14ac:dyDescent="0.25">
      <c r="C115" s="21"/>
      <c r="F115" s="21"/>
      <c r="J115" s="21"/>
      <c r="K115" s="22"/>
    </row>
    <row r="116" spans="3:11" x14ac:dyDescent="0.25">
      <c r="C116" s="21"/>
      <c r="F116" s="21"/>
      <c r="J116" s="21"/>
      <c r="K116" s="22"/>
    </row>
    <row r="117" spans="3:11" x14ac:dyDescent="0.25">
      <c r="C117" s="21"/>
      <c r="F117" s="21"/>
      <c r="J117" s="21"/>
      <c r="K117" s="22"/>
    </row>
    <row r="118" spans="3:11" x14ac:dyDescent="0.25">
      <c r="C118" s="21"/>
      <c r="F118" s="21"/>
      <c r="J118" s="21"/>
      <c r="K118" s="22"/>
    </row>
    <row r="119" spans="3:11" x14ac:dyDescent="0.25">
      <c r="C119" s="21"/>
      <c r="F119" s="21"/>
      <c r="J119" s="21"/>
      <c r="K119" s="22"/>
    </row>
    <row r="120" spans="3:11" x14ac:dyDescent="0.25">
      <c r="C120" s="21"/>
      <c r="F120" s="21"/>
      <c r="J120" s="21"/>
      <c r="K120" s="22"/>
    </row>
    <row r="121" spans="3:11" x14ac:dyDescent="0.25">
      <c r="C121" s="21"/>
      <c r="F121" s="21"/>
      <c r="J121" s="21"/>
      <c r="K121" s="22"/>
    </row>
    <row r="122" spans="3:11" x14ac:dyDescent="0.25">
      <c r="C122" s="21"/>
      <c r="F122" s="21"/>
      <c r="J122" s="21"/>
      <c r="K122" s="22"/>
    </row>
    <row r="123" spans="3:11" x14ac:dyDescent="0.25">
      <c r="C123" s="21"/>
      <c r="F123" s="21"/>
      <c r="J123" s="21"/>
      <c r="K123" s="22"/>
    </row>
    <row r="124" spans="3:11" x14ac:dyDescent="0.25">
      <c r="C124" s="21"/>
      <c r="F124" s="21"/>
      <c r="J124" s="21"/>
      <c r="K124" s="22"/>
    </row>
    <row r="125" spans="3:11" x14ac:dyDescent="0.25">
      <c r="C125" s="21"/>
      <c r="F125" s="21"/>
      <c r="J125" s="21"/>
      <c r="K125" s="22"/>
    </row>
    <row r="126" spans="3:11" x14ac:dyDescent="0.25">
      <c r="C126" s="21"/>
      <c r="F126" s="21"/>
      <c r="J126" s="21"/>
      <c r="K126" s="22"/>
    </row>
    <row r="127" spans="3:11" x14ac:dyDescent="0.25">
      <c r="C127" s="21"/>
      <c r="F127" s="21"/>
      <c r="J127" s="21"/>
      <c r="K127" s="22"/>
    </row>
    <row r="128" spans="3:11" x14ac:dyDescent="0.25">
      <c r="C128" s="21"/>
      <c r="F128" s="21"/>
      <c r="J128" s="21"/>
      <c r="K128" s="22"/>
    </row>
    <row r="129" spans="3:11" x14ac:dyDescent="0.25">
      <c r="C129" s="21"/>
      <c r="F129" s="21"/>
      <c r="J129" s="21"/>
      <c r="K129" s="22"/>
    </row>
    <row r="130" spans="3:11" x14ac:dyDescent="0.25">
      <c r="C130" s="21"/>
      <c r="F130" s="21"/>
      <c r="J130" s="21"/>
      <c r="K130" s="22"/>
    </row>
    <row r="131" spans="3:11" x14ac:dyDescent="0.25">
      <c r="C131" s="21"/>
      <c r="F131" s="21"/>
      <c r="J131" s="21"/>
      <c r="K131" s="22"/>
    </row>
    <row r="132" spans="3:11" x14ac:dyDescent="0.25">
      <c r="C132" s="21"/>
      <c r="F132" s="21"/>
      <c r="J132" s="21"/>
      <c r="K132" s="22"/>
    </row>
    <row r="133" spans="3:11" x14ac:dyDescent="0.25">
      <c r="C133" s="21"/>
      <c r="F133" s="21"/>
      <c r="J133" s="21"/>
      <c r="K133" s="22"/>
    </row>
    <row r="134" spans="3:11" x14ac:dyDescent="0.25">
      <c r="C134" s="21"/>
      <c r="F134" s="21"/>
      <c r="J134" s="21"/>
      <c r="K134" s="22"/>
    </row>
    <row r="135" spans="3:11" x14ac:dyDescent="0.25">
      <c r="C135" s="21"/>
      <c r="F135" s="21"/>
      <c r="J135" s="21"/>
      <c r="K135" s="22"/>
    </row>
    <row r="136" spans="3:11" x14ac:dyDescent="0.25">
      <c r="C136" s="21"/>
      <c r="F136" s="21"/>
      <c r="J136" s="21"/>
      <c r="K136" s="22"/>
    </row>
    <row r="137" spans="3:11" x14ac:dyDescent="0.25">
      <c r="C137" s="21"/>
      <c r="F137" s="21"/>
      <c r="J137" s="21"/>
      <c r="K137" s="22"/>
    </row>
    <row r="138" spans="3:11" x14ac:dyDescent="0.25">
      <c r="C138" s="21"/>
      <c r="F138" s="21"/>
      <c r="J138" s="21"/>
      <c r="K138" s="22"/>
    </row>
    <row r="139" spans="3:11" x14ac:dyDescent="0.25">
      <c r="C139" s="21"/>
      <c r="F139" s="21"/>
      <c r="J139" s="21"/>
      <c r="K139" s="22"/>
    </row>
    <row r="140" spans="3:11" x14ac:dyDescent="0.25">
      <c r="C140" s="21"/>
      <c r="F140" s="21"/>
      <c r="J140" s="21"/>
      <c r="K140" s="22"/>
    </row>
    <row r="141" spans="3:11" x14ac:dyDescent="0.25">
      <c r="C141" s="21"/>
      <c r="F141" s="21"/>
      <c r="J141" s="21"/>
      <c r="K141" s="22"/>
    </row>
    <row r="142" spans="3:11" x14ac:dyDescent="0.25">
      <c r="C142" s="21"/>
      <c r="F142" s="21"/>
      <c r="J142" s="21"/>
      <c r="K142" s="22"/>
    </row>
    <row r="143" spans="3:11" x14ac:dyDescent="0.25">
      <c r="C143" s="21"/>
      <c r="F143" s="21"/>
      <c r="J143" s="21"/>
      <c r="K143" s="22"/>
    </row>
    <row r="144" spans="3:11" x14ac:dyDescent="0.25">
      <c r="C144" s="21"/>
      <c r="F144" s="21"/>
      <c r="J144" s="21"/>
      <c r="K144" s="22"/>
    </row>
    <row r="145" spans="3:11" x14ac:dyDescent="0.25">
      <c r="C145" s="21"/>
      <c r="F145" s="21"/>
      <c r="J145" s="21"/>
      <c r="K145" s="22"/>
    </row>
    <row r="146" spans="3:11" x14ac:dyDescent="0.25">
      <c r="C146" s="21"/>
      <c r="F146" s="21"/>
      <c r="J146" s="21"/>
      <c r="K146" s="22"/>
    </row>
    <row r="147" spans="3:11" x14ac:dyDescent="0.25">
      <c r="C147" s="21"/>
      <c r="F147" s="21"/>
      <c r="J147" s="21"/>
      <c r="K147" s="22"/>
    </row>
    <row r="148" spans="3:11" x14ac:dyDescent="0.25">
      <c r="C148" s="21"/>
      <c r="F148" s="21"/>
      <c r="J148" s="21"/>
      <c r="K148" s="22"/>
    </row>
    <row r="149" spans="3:11" x14ac:dyDescent="0.25">
      <c r="C149" s="21"/>
      <c r="F149" s="21"/>
      <c r="J149" s="21"/>
      <c r="K149" s="22"/>
    </row>
    <row r="150" spans="3:11" x14ac:dyDescent="0.25">
      <c r="C150" s="21"/>
      <c r="F150" s="21"/>
      <c r="J150" s="21"/>
      <c r="K150" s="22"/>
    </row>
    <row r="151" spans="3:11" x14ac:dyDescent="0.25">
      <c r="C151" s="21"/>
      <c r="F151" s="21"/>
      <c r="J151" s="21"/>
      <c r="K151" s="22"/>
    </row>
    <row r="152" spans="3:11" x14ac:dyDescent="0.25">
      <c r="C152" s="21"/>
      <c r="F152" s="21"/>
      <c r="J152" s="21"/>
      <c r="K152" s="22"/>
    </row>
    <row r="153" spans="3:11" x14ac:dyDescent="0.25">
      <c r="C153" s="21"/>
      <c r="F153" s="21"/>
      <c r="J153" s="21"/>
      <c r="K153" s="22"/>
    </row>
    <row r="154" spans="3:11" x14ac:dyDescent="0.25">
      <c r="C154" s="21"/>
      <c r="F154" s="21"/>
      <c r="J154" s="21"/>
      <c r="K154" s="22"/>
    </row>
    <row r="155" spans="3:11" x14ac:dyDescent="0.25">
      <c r="C155" s="21"/>
      <c r="F155" s="21"/>
      <c r="J155" s="21"/>
      <c r="K155" s="22"/>
    </row>
    <row r="156" spans="3:11" x14ac:dyDescent="0.25">
      <c r="C156" s="21"/>
      <c r="F156" s="21"/>
      <c r="J156" s="21"/>
      <c r="K156" s="22"/>
    </row>
    <row r="157" spans="3:11" x14ac:dyDescent="0.25">
      <c r="C157" s="21"/>
      <c r="F157" s="21"/>
      <c r="J157" s="21"/>
      <c r="K157" s="22"/>
    </row>
    <row r="158" spans="3:11" x14ac:dyDescent="0.25">
      <c r="C158" s="21"/>
      <c r="F158" s="21"/>
      <c r="J158" s="21"/>
      <c r="K158" s="22"/>
    </row>
    <row r="159" spans="3:11" x14ac:dyDescent="0.25">
      <c r="C159" s="21"/>
      <c r="F159" s="21"/>
      <c r="J159" s="21"/>
      <c r="K159" s="22"/>
    </row>
    <row r="160" spans="3:11" x14ac:dyDescent="0.25">
      <c r="C160" s="21"/>
      <c r="F160" s="21"/>
      <c r="J160" s="21"/>
      <c r="K160" s="22"/>
    </row>
    <row r="161" spans="3:11" x14ac:dyDescent="0.25">
      <c r="C161" s="21"/>
      <c r="F161" s="21"/>
      <c r="J161" s="21"/>
      <c r="K161" s="22"/>
    </row>
    <row r="162" spans="3:11" x14ac:dyDescent="0.25">
      <c r="C162" s="21"/>
      <c r="F162" s="21"/>
      <c r="J162" s="21"/>
      <c r="K162" s="22"/>
    </row>
    <row r="163" spans="3:11" x14ac:dyDescent="0.25">
      <c r="C163" s="21"/>
      <c r="F163" s="21"/>
      <c r="J163" s="21"/>
      <c r="K163" s="22"/>
    </row>
    <row r="164" spans="3:11" x14ac:dyDescent="0.25">
      <c r="C164" s="21"/>
      <c r="F164" s="21"/>
      <c r="J164" s="21"/>
      <c r="K164" s="22"/>
    </row>
    <row r="165" spans="3:11" x14ac:dyDescent="0.25">
      <c r="C165" s="21"/>
      <c r="F165" s="21"/>
      <c r="J165" s="21"/>
      <c r="K165" s="22"/>
    </row>
    <row r="166" spans="3:11" x14ac:dyDescent="0.25">
      <c r="C166" s="21"/>
      <c r="F166" s="21"/>
      <c r="J166" s="21"/>
      <c r="K166" s="22"/>
    </row>
    <row r="167" spans="3:11" x14ac:dyDescent="0.25">
      <c r="C167" s="21"/>
      <c r="F167" s="21"/>
      <c r="J167" s="21"/>
      <c r="K167" s="22"/>
    </row>
    <row r="168" spans="3:11" x14ac:dyDescent="0.25">
      <c r="C168" s="21"/>
      <c r="F168" s="21"/>
      <c r="J168" s="21"/>
      <c r="K168" s="22"/>
    </row>
    <row r="169" spans="3:11" x14ac:dyDescent="0.25">
      <c r="C169" s="21"/>
      <c r="F169" s="21"/>
      <c r="J169" s="21"/>
      <c r="K169" s="22"/>
    </row>
    <row r="170" spans="3:11" x14ac:dyDescent="0.25">
      <c r="C170" s="21"/>
      <c r="F170" s="21"/>
      <c r="J170" s="21"/>
      <c r="K170" s="22"/>
    </row>
    <row r="171" spans="3:11" x14ac:dyDescent="0.25">
      <c r="C171" s="21"/>
      <c r="F171" s="21"/>
      <c r="J171" s="21"/>
      <c r="K171" s="22"/>
    </row>
    <row r="172" spans="3:11" x14ac:dyDescent="0.25">
      <c r="C172" s="21"/>
      <c r="F172" s="21"/>
      <c r="J172" s="21"/>
      <c r="K172" s="22"/>
    </row>
    <row r="173" spans="3:11" x14ac:dyDescent="0.25">
      <c r="C173" s="21"/>
      <c r="F173" s="21"/>
      <c r="J173" s="21"/>
      <c r="K173" s="22"/>
    </row>
    <row r="174" spans="3:11" x14ac:dyDescent="0.25">
      <c r="C174" s="21"/>
      <c r="F174" s="21"/>
      <c r="J174" s="21"/>
      <c r="K174" s="22"/>
    </row>
    <row r="175" spans="3:11" x14ac:dyDescent="0.25">
      <c r="C175" s="21"/>
      <c r="F175" s="21"/>
      <c r="J175" s="21"/>
      <c r="K175" s="22"/>
    </row>
    <row r="176" spans="3:11" x14ac:dyDescent="0.25">
      <c r="C176" s="21"/>
      <c r="F176" s="21"/>
      <c r="J176" s="21"/>
      <c r="K176" s="22"/>
    </row>
    <row r="177" spans="3:11" x14ac:dyDescent="0.25">
      <c r="C177" s="21"/>
      <c r="F177" s="21"/>
      <c r="J177" s="21"/>
      <c r="K177" s="22"/>
    </row>
    <row r="178" spans="3:11" x14ac:dyDescent="0.25">
      <c r="C178" s="21"/>
      <c r="F178" s="21"/>
      <c r="J178" s="21"/>
      <c r="K178" s="22"/>
    </row>
    <row r="179" spans="3:11" x14ac:dyDescent="0.25">
      <c r="C179" s="21"/>
      <c r="F179" s="21"/>
      <c r="J179" s="21"/>
      <c r="K179" s="22"/>
    </row>
    <row r="180" spans="3:11" x14ac:dyDescent="0.25">
      <c r="C180" s="21"/>
      <c r="F180" s="21"/>
      <c r="J180" s="21"/>
      <c r="K180" s="22"/>
    </row>
    <row r="181" spans="3:11" x14ac:dyDescent="0.25">
      <c r="C181" s="21"/>
      <c r="F181" s="21"/>
      <c r="J181" s="21"/>
      <c r="K181" s="22"/>
    </row>
    <row r="182" spans="3:11" x14ac:dyDescent="0.25">
      <c r="C182" s="21"/>
      <c r="F182" s="21"/>
      <c r="J182" s="21"/>
      <c r="K182" s="22"/>
    </row>
    <row r="183" spans="3:11" x14ac:dyDescent="0.25">
      <c r="C183" s="21"/>
      <c r="F183" s="21"/>
      <c r="J183" s="21"/>
      <c r="K183" s="22"/>
    </row>
    <row r="184" spans="3:11" x14ac:dyDescent="0.25">
      <c r="C184" s="21"/>
      <c r="F184" s="21"/>
      <c r="J184" s="21"/>
      <c r="K184" s="22"/>
    </row>
    <row r="185" spans="3:11" x14ac:dyDescent="0.25">
      <c r="C185" s="21"/>
      <c r="F185" s="21"/>
      <c r="J185" s="21"/>
      <c r="K185" s="22"/>
    </row>
    <row r="186" spans="3:11" x14ac:dyDescent="0.25">
      <c r="C186" s="21"/>
      <c r="F186" s="21"/>
      <c r="J186" s="21"/>
      <c r="K186" s="22"/>
    </row>
    <row r="187" spans="3:11" x14ac:dyDescent="0.25">
      <c r="C187" s="21"/>
      <c r="F187" s="21"/>
      <c r="J187" s="21"/>
      <c r="K187" s="22"/>
    </row>
    <row r="188" spans="3:11" x14ac:dyDescent="0.25">
      <c r="C188" s="21"/>
      <c r="F188" s="21"/>
      <c r="J188" s="21"/>
      <c r="K188" s="22"/>
    </row>
    <row r="189" spans="3:11" x14ac:dyDescent="0.25">
      <c r="C189" s="21"/>
      <c r="F189" s="21"/>
      <c r="J189" s="21"/>
      <c r="K189" s="22"/>
    </row>
    <row r="190" spans="3:11" x14ac:dyDescent="0.25">
      <c r="C190" s="21"/>
      <c r="F190" s="21"/>
      <c r="J190" s="21"/>
      <c r="K190" s="22"/>
    </row>
    <row r="191" spans="3:11" x14ac:dyDescent="0.25">
      <c r="C191" s="21"/>
      <c r="F191" s="21"/>
      <c r="J191" s="21"/>
      <c r="K191" s="22"/>
    </row>
    <row r="192" spans="3:11" x14ac:dyDescent="0.25">
      <c r="C192" s="21"/>
      <c r="F192" s="21"/>
      <c r="J192" s="21"/>
      <c r="K192" s="22"/>
    </row>
    <row r="193" spans="3:11" x14ac:dyDescent="0.25">
      <c r="C193" s="21"/>
      <c r="F193" s="21"/>
      <c r="J193" s="21"/>
      <c r="K193" s="22"/>
    </row>
    <row r="194" spans="3:11" x14ac:dyDescent="0.25">
      <c r="C194" s="21"/>
      <c r="F194" s="21"/>
      <c r="J194" s="21"/>
      <c r="K194" s="22"/>
    </row>
    <row r="195" spans="3:11" x14ac:dyDescent="0.25">
      <c r="C195" s="21"/>
      <c r="F195" s="21"/>
      <c r="J195" s="21"/>
      <c r="K195" s="22"/>
    </row>
    <row r="196" spans="3:11" x14ac:dyDescent="0.25">
      <c r="C196" s="21"/>
      <c r="F196" s="21"/>
      <c r="J196" s="21"/>
      <c r="K196" s="22"/>
    </row>
    <row r="197" spans="3:11" x14ac:dyDescent="0.25">
      <c r="C197" s="21"/>
      <c r="F197" s="21"/>
      <c r="J197" s="21"/>
      <c r="K197" s="22"/>
    </row>
    <row r="198" spans="3:11" x14ac:dyDescent="0.25">
      <c r="C198" s="21"/>
      <c r="F198" s="21"/>
      <c r="J198" s="21"/>
      <c r="K198" s="22"/>
    </row>
    <row r="199" spans="3:11" x14ac:dyDescent="0.25">
      <c r="C199" s="21"/>
      <c r="F199" s="21"/>
      <c r="J199" s="21"/>
      <c r="K199" s="22"/>
    </row>
    <row r="200" spans="3:11" x14ac:dyDescent="0.25">
      <c r="C200" s="21"/>
      <c r="F200" s="21"/>
      <c r="J200" s="21"/>
      <c r="K200" s="22"/>
    </row>
    <row r="201" spans="3:11" x14ac:dyDescent="0.25">
      <c r="C201" s="21"/>
      <c r="F201" s="21"/>
      <c r="J201" s="21"/>
      <c r="K201" s="22"/>
    </row>
    <row r="202" spans="3:11" x14ac:dyDescent="0.25">
      <c r="C202" s="21"/>
      <c r="F202" s="21"/>
      <c r="J202" s="21"/>
      <c r="K202" s="22"/>
    </row>
    <row r="203" spans="3:11" x14ac:dyDescent="0.25">
      <c r="C203" s="21"/>
      <c r="F203" s="21"/>
      <c r="J203" s="21"/>
      <c r="K203" s="22"/>
    </row>
    <row r="204" spans="3:11" x14ac:dyDescent="0.25">
      <c r="C204" s="21"/>
      <c r="F204" s="21"/>
      <c r="J204" s="21"/>
      <c r="K204" s="22"/>
    </row>
    <row r="205" spans="3:11" x14ac:dyDescent="0.25">
      <c r="C205" s="21"/>
      <c r="F205" s="21"/>
      <c r="J205" s="21"/>
      <c r="K205" s="22"/>
    </row>
    <row r="206" spans="3:11" x14ac:dyDescent="0.25">
      <c r="C206" s="21"/>
      <c r="F206" s="21"/>
      <c r="J206" s="21"/>
      <c r="K206" s="22"/>
    </row>
    <row r="207" spans="3:11" x14ac:dyDescent="0.25">
      <c r="C207" s="21"/>
      <c r="F207" s="21"/>
      <c r="J207" s="21"/>
      <c r="K207" s="22"/>
    </row>
    <row r="208" spans="3:11" x14ac:dyDescent="0.25">
      <c r="C208" s="21"/>
      <c r="F208" s="21"/>
      <c r="J208" s="21"/>
      <c r="K208" s="22"/>
    </row>
    <row r="209" spans="3:11" x14ac:dyDescent="0.25">
      <c r="C209" s="21"/>
      <c r="F209" s="21"/>
      <c r="J209" s="21"/>
      <c r="K209" s="22"/>
    </row>
    <row r="210" spans="3:11" x14ac:dyDescent="0.25">
      <c r="C210" s="21"/>
      <c r="F210" s="21"/>
      <c r="J210" s="21"/>
      <c r="K210" s="22"/>
    </row>
    <row r="211" spans="3:11" x14ac:dyDescent="0.25">
      <c r="C211" s="21"/>
      <c r="F211" s="21"/>
      <c r="J211" s="21"/>
      <c r="K211" s="22"/>
    </row>
    <row r="212" spans="3:11" x14ac:dyDescent="0.25">
      <c r="C212" s="21"/>
      <c r="F212" s="21"/>
      <c r="J212" s="21"/>
      <c r="K212" s="22"/>
    </row>
    <row r="213" spans="3:11" x14ac:dyDescent="0.25">
      <c r="C213" s="21"/>
      <c r="F213" s="21"/>
      <c r="J213" s="21"/>
      <c r="K213" s="22"/>
    </row>
    <row r="214" spans="3:11" x14ac:dyDescent="0.25">
      <c r="C214" s="21"/>
      <c r="F214" s="21"/>
      <c r="J214" s="21"/>
      <c r="K214" s="22"/>
    </row>
    <row r="215" spans="3:11" x14ac:dyDescent="0.25">
      <c r="C215" s="21"/>
      <c r="F215" s="21"/>
      <c r="J215" s="21"/>
      <c r="K215" s="22"/>
    </row>
    <row r="216" spans="3:11" x14ac:dyDescent="0.25">
      <c r="C216" s="21"/>
      <c r="F216" s="21"/>
      <c r="J216" s="21"/>
      <c r="K216" s="22"/>
    </row>
    <row r="217" spans="3:11" x14ac:dyDescent="0.25">
      <c r="C217" s="21"/>
      <c r="F217" s="21"/>
      <c r="J217" s="21"/>
      <c r="K217" s="22"/>
    </row>
    <row r="218" spans="3:11" x14ac:dyDescent="0.25">
      <c r="C218" s="21"/>
      <c r="F218" s="21"/>
      <c r="J218" s="21"/>
      <c r="K218" s="22"/>
    </row>
    <row r="219" spans="3:11" x14ac:dyDescent="0.25">
      <c r="C219" s="21"/>
      <c r="F219" s="21"/>
      <c r="J219" s="21"/>
      <c r="K219" s="22"/>
    </row>
    <row r="220" spans="3:11" x14ac:dyDescent="0.25">
      <c r="C220" s="21"/>
      <c r="F220" s="21"/>
      <c r="J220" s="21"/>
      <c r="K220" s="22"/>
    </row>
    <row r="221" spans="3:11" x14ac:dyDescent="0.25">
      <c r="C221" s="21"/>
      <c r="F221" s="21"/>
      <c r="J221" s="21"/>
      <c r="K221" s="22"/>
    </row>
    <row r="222" spans="3:11" x14ac:dyDescent="0.25">
      <c r="C222" s="21"/>
      <c r="F222" s="21"/>
      <c r="J222" s="21"/>
      <c r="K222" s="22"/>
    </row>
    <row r="223" spans="3:11" x14ac:dyDescent="0.25">
      <c r="C223" s="21"/>
      <c r="F223" s="21"/>
      <c r="J223" s="21"/>
      <c r="K223" s="22"/>
    </row>
    <row r="224" spans="3:11" x14ac:dyDescent="0.25">
      <c r="C224" s="21"/>
      <c r="F224" s="21"/>
      <c r="J224" s="21"/>
      <c r="K224" s="22"/>
    </row>
    <row r="225" spans="3:11" x14ac:dyDescent="0.25">
      <c r="C225" s="21"/>
      <c r="F225" s="21"/>
      <c r="J225" s="21"/>
      <c r="K225" s="22"/>
    </row>
    <row r="226" spans="3:11" x14ac:dyDescent="0.25">
      <c r="C226" s="21"/>
      <c r="F226" s="21"/>
      <c r="J226" s="21"/>
      <c r="K226" s="22"/>
    </row>
    <row r="227" spans="3:11" x14ac:dyDescent="0.25">
      <c r="C227" s="21"/>
      <c r="F227" s="21"/>
      <c r="J227" s="21"/>
      <c r="K227" s="22"/>
    </row>
    <row r="228" spans="3:11" x14ac:dyDescent="0.25">
      <c r="C228" s="21"/>
      <c r="F228" s="21"/>
      <c r="J228" s="21"/>
      <c r="K228" s="22"/>
    </row>
    <row r="229" spans="3:11" x14ac:dyDescent="0.25">
      <c r="C229" s="21"/>
      <c r="F229" s="21"/>
      <c r="J229" s="21"/>
      <c r="K229" s="22"/>
    </row>
    <row r="230" spans="3:11" x14ac:dyDescent="0.25">
      <c r="C230" s="21"/>
      <c r="F230" s="21"/>
      <c r="J230" s="21"/>
      <c r="K230" s="22"/>
    </row>
    <row r="231" spans="3:11" x14ac:dyDescent="0.25">
      <c r="C231" s="21"/>
      <c r="F231" s="21"/>
      <c r="J231" s="21"/>
      <c r="K231" s="22"/>
    </row>
    <row r="232" spans="3:11" x14ac:dyDescent="0.25">
      <c r="C232" s="21"/>
      <c r="F232" s="21"/>
      <c r="J232" s="21"/>
      <c r="K232" s="22"/>
    </row>
    <row r="233" spans="3:11" x14ac:dyDescent="0.25">
      <c r="C233" s="21"/>
      <c r="F233" s="21"/>
      <c r="J233" s="21"/>
      <c r="K233" s="22"/>
    </row>
    <row r="234" spans="3:11" x14ac:dyDescent="0.25">
      <c r="C234" s="21"/>
      <c r="F234" s="21"/>
      <c r="J234" s="21"/>
      <c r="K234" s="22"/>
    </row>
    <row r="235" spans="3:11" x14ac:dyDescent="0.25">
      <c r="C235" s="21"/>
      <c r="F235" s="21"/>
      <c r="J235" s="21"/>
      <c r="K235" s="22"/>
    </row>
    <row r="236" spans="3:11" x14ac:dyDescent="0.25">
      <c r="C236" s="21"/>
      <c r="F236" s="21"/>
      <c r="J236" s="21"/>
      <c r="K236" s="22"/>
    </row>
    <row r="237" spans="3:11" x14ac:dyDescent="0.25">
      <c r="C237" s="21"/>
      <c r="F237" s="21"/>
      <c r="J237" s="21"/>
      <c r="K237" s="22"/>
    </row>
    <row r="238" spans="3:11" x14ac:dyDescent="0.25">
      <c r="C238" s="21"/>
      <c r="F238" s="21"/>
      <c r="J238" s="21"/>
      <c r="K238" s="22"/>
    </row>
    <row r="239" spans="3:11" x14ac:dyDescent="0.25">
      <c r="C239" s="21"/>
      <c r="F239" s="21"/>
      <c r="J239" s="21"/>
      <c r="K239" s="22"/>
    </row>
    <row r="240" spans="3:11" x14ac:dyDescent="0.25">
      <c r="C240" s="21"/>
      <c r="F240" s="21"/>
      <c r="J240" s="21"/>
      <c r="K240" s="22"/>
    </row>
    <row r="241" spans="3:11" x14ac:dyDescent="0.25">
      <c r="C241" s="21"/>
      <c r="F241" s="21"/>
      <c r="J241" s="21"/>
      <c r="K241" s="22"/>
    </row>
    <row r="242" spans="3:11" x14ac:dyDescent="0.25">
      <c r="C242" s="21"/>
      <c r="F242" s="21"/>
      <c r="J242" s="21"/>
      <c r="K242" s="22"/>
    </row>
    <row r="243" spans="3:11" x14ac:dyDescent="0.25">
      <c r="C243" s="21"/>
      <c r="F243" s="21"/>
      <c r="J243" s="21"/>
      <c r="K243" s="22"/>
    </row>
    <row r="244" spans="3:11" x14ac:dyDescent="0.25">
      <c r="C244" s="21"/>
      <c r="F244" s="21"/>
      <c r="J244" s="21"/>
      <c r="K244" s="22"/>
    </row>
    <row r="245" spans="3:11" x14ac:dyDescent="0.25">
      <c r="C245" s="21"/>
      <c r="F245" s="21"/>
      <c r="J245" s="21"/>
      <c r="K245" s="22"/>
    </row>
    <row r="246" spans="3:11" x14ac:dyDescent="0.25">
      <c r="C246" s="21"/>
      <c r="F246" s="21"/>
      <c r="J246" s="21"/>
      <c r="K246" s="22"/>
    </row>
    <row r="247" spans="3:11" x14ac:dyDescent="0.25">
      <c r="C247" s="21"/>
      <c r="F247" s="21"/>
      <c r="J247" s="21"/>
      <c r="K247" s="22"/>
    </row>
    <row r="248" spans="3:11" x14ac:dyDescent="0.25">
      <c r="C248" s="21"/>
      <c r="F248" s="21"/>
      <c r="J248" s="21"/>
      <c r="K248" s="22"/>
    </row>
    <row r="249" spans="3:11" x14ac:dyDescent="0.25">
      <c r="C249" s="21"/>
      <c r="F249" s="21"/>
      <c r="J249" s="21"/>
      <c r="K249" s="22"/>
    </row>
    <row r="250" spans="3:11" x14ac:dyDescent="0.25">
      <c r="C250" s="21"/>
      <c r="F250" s="21"/>
      <c r="J250" s="21"/>
      <c r="K250" s="22"/>
    </row>
    <row r="251" spans="3:11" x14ac:dyDescent="0.25">
      <c r="C251" s="21"/>
      <c r="F251" s="21"/>
      <c r="J251" s="21"/>
      <c r="K251" s="22"/>
    </row>
    <row r="252" spans="3:11" x14ac:dyDescent="0.25">
      <c r="C252" s="21"/>
      <c r="F252" s="21"/>
      <c r="J252" s="21"/>
      <c r="K252" s="22"/>
    </row>
    <row r="253" spans="3:11" x14ac:dyDescent="0.25">
      <c r="C253" s="21"/>
      <c r="F253" s="21"/>
      <c r="J253" s="21"/>
      <c r="K253" s="22"/>
    </row>
    <row r="254" spans="3:11" x14ac:dyDescent="0.25">
      <c r="C254" s="21"/>
      <c r="F254" s="21"/>
      <c r="J254" s="21"/>
      <c r="K254" s="22"/>
    </row>
    <row r="255" spans="3:11" x14ac:dyDescent="0.25">
      <c r="C255" s="21"/>
      <c r="F255" s="21"/>
      <c r="J255" s="21"/>
      <c r="K255" s="22"/>
    </row>
    <row r="256" spans="3:11" x14ac:dyDescent="0.25">
      <c r="C256" s="21"/>
      <c r="F256" s="21"/>
      <c r="J256" s="21"/>
      <c r="K256" s="22"/>
    </row>
    <row r="257" spans="3:11" x14ac:dyDescent="0.25">
      <c r="C257" s="21"/>
      <c r="F257" s="21"/>
      <c r="J257" s="21"/>
      <c r="K257" s="22"/>
    </row>
    <row r="258" spans="3:11" x14ac:dyDescent="0.25">
      <c r="C258" s="21"/>
      <c r="F258" s="21"/>
      <c r="J258" s="21"/>
      <c r="K258" s="22"/>
    </row>
    <row r="259" spans="3:11" x14ac:dyDescent="0.25">
      <c r="C259" s="21"/>
      <c r="F259" s="21"/>
      <c r="J259" s="21"/>
      <c r="K259" s="22"/>
    </row>
    <row r="260" spans="3:11" x14ac:dyDescent="0.25">
      <c r="C260" s="21"/>
      <c r="F260" s="21"/>
      <c r="J260" s="21"/>
      <c r="K260" s="22"/>
    </row>
    <row r="261" spans="3:11" x14ac:dyDescent="0.25">
      <c r="C261" s="21"/>
      <c r="F261" s="21"/>
      <c r="J261" s="21"/>
      <c r="K261" s="22"/>
    </row>
    <row r="262" spans="3:11" x14ac:dyDescent="0.25">
      <c r="C262" s="21"/>
      <c r="F262" s="21"/>
      <c r="J262" s="21"/>
      <c r="K262" s="22"/>
    </row>
    <row r="263" spans="3:11" x14ac:dyDescent="0.25">
      <c r="C263" s="21"/>
      <c r="F263" s="21"/>
      <c r="J263" s="21"/>
      <c r="K263" s="22"/>
    </row>
    <row r="264" spans="3:11" x14ac:dyDescent="0.25">
      <c r="C264" s="21"/>
      <c r="F264" s="21"/>
      <c r="J264" s="21"/>
      <c r="K264" s="22"/>
    </row>
    <row r="265" spans="3:11" x14ac:dyDescent="0.25">
      <c r="C265" s="21"/>
      <c r="F265" s="21"/>
      <c r="J265" s="21"/>
      <c r="K265" s="22"/>
    </row>
    <row r="266" spans="3:11" x14ac:dyDescent="0.25">
      <c r="C266" s="21"/>
      <c r="F266" s="21"/>
      <c r="J266" s="21"/>
      <c r="K266" s="22"/>
    </row>
    <row r="267" spans="3:11" x14ac:dyDescent="0.25">
      <c r="C267" s="21"/>
      <c r="F267" s="21"/>
      <c r="J267" s="21"/>
      <c r="K267" s="22"/>
    </row>
    <row r="268" spans="3:11" x14ac:dyDescent="0.25">
      <c r="C268" s="21"/>
      <c r="F268" s="21"/>
      <c r="J268" s="21"/>
      <c r="K268" s="22"/>
    </row>
    <row r="269" spans="3:11" x14ac:dyDescent="0.25">
      <c r="C269" s="21"/>
      <c r="F269" s="21"/>
      <c r="J269" s="21"/>
      <c r="K269" s="22"/>
    </row>
    <row r="270" spans="3:11" x14ac:dyDescent="0.25">
      <c r="C270" s="21"/>
      <c r="F270" s="21"/>
      <c r="J270" s="21"/>
      <c r="K270" s="22"/>
    </row>
    <row r="271" spans="3:11" x14ac:dyDescent="0.25">
      <c r="C271" s="21"/>
      <c r="F271" s="21"/>
      <c r="J271" s="21"/>
      <c r="K271" s="22"/>
    </row>
    <row r="272" spans="3:11" x14ac:dyDescent="0.25">
      <c r="C272" s="21"/>
      <c r="F272" s="21"/>
      <c r="J272" s="21"/>
      <c r="K272" s="22"/>
    </row>
    <row r="273" spans="3:11" x14ac:dyDescent="0.25">
      <c r="C273" s="21"/>
      <c r="F273" s="21"/>
      <c r="J273" s="21"/>
      <c r="K273" s="22"/>
    </row>
    <row r="274" spans="3:11" x14ac:dyDescent="0.25">
      <c r="C274" s="21"/>
      <c r="F274" s="21"/>
      <c r="J274" s="21"/>
      <c r="K274" s="22"/>
    </row>
    <row r="275" spans="3:11" x14ac:dyDescent="0.25">
      <c r="C275" s="21"/>
      <c r="F275" s="21"/>
      <c r="J275" s="21"/>
      <c r="K275" s="22"/>
    </row>
    <row r="276" spans="3:11" x14ac:dyDescent="0.25">
      <c r="C276" s="21"/>
      <c r="F276" s="21"/>
      <c r="J276" s="21"/>
      <c r="K276" s="22"/>
    </row>
    <row r="277" spans="3:11" x14ac:dyDescent="0.25">
      <c r="C277" s="21"/>
      <c r="F277" s="21"/>
      <c r="J277" s="21"/>
      <c r="K277" s="22"/>
    </row>
    <row r="278" spans="3:11" x14ac:dyDescent="0.25">
      <c r="C278" s="21"/>
      <c r="F278" s="21"/>
      <c r="J278" s="21"/>
      <c r="K278" s="22"/>
    </row>
    <row r="279" spans="3:11" x14ac:dyDescent="0.25">
      <c r="C279" s="21"/>
      <c r="F279" s="21"/>
      <c r="J279" s="21"/>
      <c r="K279" s="22"/>
    </row>
    <row r="280" spans="3:11" x14ac:dyDescent="0.25">
      <c r="C280" s="21"/>
      <c r="F280" s="21"/>
      <c r="J280" s="21"/>
      <c r="K280" s="22"/>
    </row>
    <row r="281" spans="3:11" x14ac:dyDescent="0.25">
      <c r="C281" s="21"/>
      <c r="F281" s="21"/>
      <c r="J281" s="21"/>
      <c r="K281" s="22"/>
    </row>
    <row r="282" spans="3:11" x14ac:dyDescent="0.25">
      <c r="C282" s="21"/>
      <c r="F282" s="21"/>
      <c r="J282" s="21"/>
      <c r="K282" s="22"/>
    </row>
    <row r="283" spans="3:11" x14ac:dyDescent="0.25">
      <c r="C283" s="21"/>
      <c r="F283" s="21"/>
      <c r="J283" s="21"/>
      <c r="K283" s="22"/>
    </row>
    <row r="284" spans="3:11" x14ac:dyDescent="0.25">
      <c r="C284" s="21"/>
      <c r="F284" s="21"/>
      <c r="J284" s="21"/>
      <c r="K284" s="22"/>
    </row>
    <row r="285" spans="3:11" x14ac:dyDescent="0.25">
      <c r="C285" s="21"/>
      <c r="F285" s="21"/>
      <c r="J285" s="21"/>
      <c r="K285" s="22"/>
    </row>
    <row r="286" spans="3:11" x14ac:dyDescent="0.25">
      <c r="C286" s="21"/>
      <c r="F286" s="21"/>
      <c r="J286" s="21"/>
      <c r="K286" s="22"/>
    </row>
    <row r="287" spans="3:11" x14ac:dyDescent="0.25">
      <c r="C287" s="21"/>
      <c r="F287" s="21"/>
      <c r="J287" s="21"/>
      <c r="K287" s="22"/>
    </row>
    <row r="288" spans="3:11" x14ac:dyDescent="0.25">
      <c r="C288" s="21"/>
      <c r="F288" s="21"/>
      <c r="J288" s="21"/>
      <c r="K288" s="22"/>
    </row>
    <row r="289" spans="3:11" x14ac:dyDescent="0.25">
      <c r="C289" s="21"/>
      <c r="F289" s="21"/>
      <c r="J289" s="21"/>
      <c r="K289" s="22"/>
    </row>
    <row r="290" spans="3:11" x14ac:dyDescent="0.25">
      <c r="C290" s="21"/>
      <c r="F290" s="21"/>
      <c r="J290" s="21"/>
      <c r="K290" s="22"/>
    </row>
    <row r="291" spans="3:11" x14ac:dyDescent="0.25">
      <c r="C291" s="21"/>
      <c r="F291" s="21"/>
      <c r="J291" s="21"/>
      <c r="K291" s="22"/>
    </row>
    <row r="292" spans="3:11" x14ac:dyDescent="0.25">
      <c r="C292" s="21"/>
      <c r="F292" s="21"/>
      <c r="J292" s="21"/>
      <c r="K292" s="22"/>
    </row>
    <row r="293" spans="3:11" x14ac:dyDescent="0.25">
      <c r="C293" s="21"/>
      <c r="F293" s="21"/>
      <c r="J293" s="21"/>
      <c r="K293" s="22"/>
    </row>
    <row r="294" spans="3:11" x14ac:dyDescent="0.25">
      <c r="C294" s="21"/>
      <c r="F294" s="21"/>
      <c r="J294" s="21"/>
      <c r="K294" s="22"/>
    </row>
    <row r="295" spans="3:11" x14ac:dyDescent="0.25">
      <c r="C295" s="21"/>
      <c r="F295" s="21"/>
      <c r="J295" s="21"/>
      <c r="K295" s="22"/>
    </row>
    <row r="296" spans="3:11" x14ac:dyDescent="0.25">
      <c r="C296" s="21"/>
      <c r="F296" s="21"/>
      <c r="J296" s="21"/>
      <c r="K296" s="22"/>
    </row>
    <row r="297" spans="3:11" x14ac:dyDescent="0.25">
      <c r="C297" s="21"/>
      <c r="F297" s="21"/>
      <c r="J297" s="21"/>
      <c r="K297" s="22"/>
    </row>
    <row r="298" spans="3:11" x14ac:dyDescent="0.25">
      <c r="C298" s="21"/>
      <c r="F298" s="21"/>
      <c r="J298" s="21"/>
      <c r="K298" s="22"/>
    </row>
    <row r="299" spans="3:11" x14ac:dyDescent="0.25">
      <c r="C299" s="21"/>
      <c r="F299" s="21"/>
      <c r="J299" s="21"/>
      <c r="K299" s="22"/>
    </row>
    <row r="300" spans="3:11" x14ac:dyDescent="0.25">
      <c r="C300" s="21"/>
      <c r="F300" s="21"/>
      <c r="J300" s="21"/>
      <c r="K300" s="22"/>
    </row>
    <row r="301" spans="3:11" x14ac:dyDescent="0.25">
      <c r="C301" s="21"/>
      <c r="F301" s="21"/>
      <c r="J301" s="21"/>
      <c r="K301" s="22"/>
    </row>
    <row r="302" spans="3:11" x14ac:dyDescent="0.25">
      <c r="C302" s="21"/>
      <c r="F302" s="21"/>
      <c r="J302" s="21"/>
      <c r="K302" s="22"/>
    </row>
    <row r="303" spans="3:11" x14ac:dyDescent="0.25">
      <c r="C303" s="21"/>
      <c r="F303" s="21"/>
      <c r="J303" s="21"/>
      <c r="K303" s="22"/>
    </row>
    <row r="304" spans="3:11" x14ac:dyDescent="0.25">
      <c r="C304" s="21"/>
      <c r="F304" s="21"/>
      <c r="J304" s="21"/>
      <c r="K304" s="22"/>
    </row>
    <row r="305" spans="3:11" x14ac:dyDescent="0.25">
      <c r="C305" s="21"/>
      <c r="F305" s="21"/>
      <c r="J305" s="21"/>
      <c r="K305" s="22"/>
    </row>
    <row r="306" spans="3:11" x14ac:dyDescent="0.25">
      <c r="C306" s="21"/>
      <c r="F306" s="21"/>
      <c r="J306" s="21"/>
      <c r="K306" s="22"/>
    </row>
    <row r="307" spans="3:11" x14ac:dyDescent="0.25">
      <c r="C307" s="21"/>
      <c r="F307" s="21"/>
      <c r="J307" s="21"/>
      <c r="K307" s="22"/>
    </row>
    <row r="308" spans="3:11" x14ac:dyDescent="0.25">
      <c r="C308" s="21"/>
      <c r="F308" s="21"/>
      <c r="J308" s="21"/>
      <c r="K308" s="22"/>
    </row>
    <row r="309" spans="3:11" x14ac:dyDescent="0.25">
      <c r="C309" s="21"/>
      <c r="F309" s="21"/>
      <c r="J309" s="21"/>
      <c r="K309" s="22"/>
    </row>
    <row r="310" spans="3:11" x14ac:dyDescent="0.25">
      <c r="C310" s="21"/>
      <c r="F310" s="21"/>
      <c r="J310" s="21"/>
      <c r="K310" s="22"/>
    </row>
    <row r="311" spans="3:11" x14ac:dyDescent="0.25">
      <c r="C311" s="21"/>
      <c r="F311" s="21"/>
      <c r="J311" s="21"/>
      <c r="K311" s="22"/>
    </row>
    <row r="312" spans="3:11" x14ac:dyDescent="0.25">
      <c r="C312" s="21"/>
      <c r="F312" s="21"/>
      <c r="J312" s="21"/>
      <c r="K312" s="22"/>
    </row>
    <row r="313" spans="3:11" x14ac:dyDescent="0.25">
      <c r="C313" s="21"/>
      <c r="F313" s="21"/>
      <c r="J313" s="21"/>
      <c r="K313" s="22"/>
    </row>
    <row r="314" spans="3:11" x14ac:dyDescent="0.25">
      <c r="C314" s="21"/>
      <c r="F314" s="21"/>
      <c r="J314" s="21"/>
      <c r="K314" s="22"/>
    </row>
    <row r="315" spans="3:11" x14ac:dyDescent="0.25">
      <c r="C315" s="21"/>
      <c r="F315" s="21"/>
      <c r="J315" s="21"/>
      <c r="K315" s="22"/>
    </row>
    <row r="316" spans="3:11" x14ac:dyDescent="0.25">
      <c r="C316" s="21"/>
      <c r="F316" s="21"/>
      <c r="J316" s="21"/>
      <c r="K316" s="22"/>
    </row>
    <row r="317" spans="3:11" x14ac:dyDescent="0.25">
      <c r="C317" s="21"/>
      <c r="F317" s="21"/>
      <c r="J317" s="21"/>
      <c r="K317" s="22"/>
    </row>
    <row r="318" spans="3:11" x14ac:dyDescent="0.25">
      <c r="C318" s="21"/>
      <c r="F318" s="21"/>
      <c r="J318" s="21"/>
      <c r="K318" s="22"/>
    </row>
    <row r="319" spans="3:11" x14ac:dyDescent="0.25">
      <c r="C319" s="21"/>
      <c r="F319" s="21"/>
      <c r="J319" s="21"/>
      <c r="K319" s="22"/>
    </row>
    <row r="320" spans="3:11" x14ac:dyDescent="0.25">
      <c r="C320" s="21"/>
      <c r="F320" s="21"/>
      <c r="J320" s="21"/>
      <c r="K320" s="22"/>
    </row>
    <row r="321" spans="3:11" x14ac:dyDescent="0.25">
      <c r="C321" s="21"/>
      <c r="F321" s="21"/>
      <c r="J321" s="21"/>
      <c r="K321" s="22"/>
    </row>
    <row r="322" spans="3:11" x14ac:dyDescent="0.25">
      <c r="C322" s="21"/>
      <c r="F322" s="21"/>
      <c r="J322" s="21"/>
      <c r="K322" s="22"/>
    </row>
    <row r="323" spans="3:11" x14ac:dyDescent="0.25">
      <c r="C323" s="21"/>
      <c r="F323" s="21"/>
      <c r="J323" s="21"/>
      <c r="K323" s="22"/>
    </row>
    <row r="324" spans="3:11" x14ac:dyDescent="0.25">
      <c r="C324" s="21"/>
      <c r="F324" s="21"/>
      <c r="J324" s="21"/>
      <c r="K324" s="22"/>
    </row>
    <row r="325" spans="3:11" x14ac:dyDescent="0.25">
      <c r="C325" s="21"/>
      <c r="F325" s="21"/>
      <c r="J325" s="21"/>
      <c r="K325" s="22"/>
    </row>
    <row r="326" spans="3:11" x14ac:dyDescent="0.25">
      <c r="C326" s="21"/>
      <c r="F326" s="21"/>
      <c r="J326" s="21"/>
      <c r="K326" s="22"/>
    </row>
    <row r="327" spans="3:11" x14ac:dyDescent="0.25">
      <c r="C327" s="21"/>
      <c r="F327" s="21"/>
      <c r="J327" s="21"/>
      <c r="K327" s="22"/>
    </row>
    <row r="328" spans="3:11" x14ac:dyDescent="0.25">
      <c r="C328" s="21"/>
      <c r="F328" s="21"/>
      <c r="J328" s="21"/>
      <c r="K328" s="22"/>
    </row>
    <row r="329" spans="3:11" x14ac:dyDescent="0.25">
      <c r="C329" s="21"/>
      <c r="F329" s="21"/>
      <c r="J329" s="21"/>
      <c r="K329" s="22"/>
    </row>
    <row r="330" spans="3:11" x14ac:dyDescent="0.25">
      <c r="C330" s="21"/>
      <c r="F330" s="21"/>
      <c r="J330" s="21"/>
      <c r="K330" s="22"/>
    </row>
    <row r="331" spans="3:11" x14ac:dyDescent="0.25">
      <c r="C331" s="21"/>
      <c r="F331" s="21"/>
      <c r="J331" s="21"/>
      <c r="K331" s="22"/>
    </row>
    <row r="332" spans="3:11" x14ac:dyDescent="0.25">
      <c r="C332" s="21"/>
      <c r="F332" s="21"/>
      <c r="J332" s="21"/>
      <c r="K332" s="22"/>
    </row>
    <row r="333" spans="3:11" x14ac:dyDescent="0.25">
      <c r="C333" s="21"/>
      <c r="F333" s="21"/>
      <c r="J333" s="21"/>
      <c r="K333" s="22"/>
    </row>
    <row r="334" spans="3:11" x14ac:dyDescent="0.25">
      <c r="C334" s="21"/>
      <c r="F334" s="21"/>
      <c r="J334" s="21"/>
      <c r="K334" s="22"/>
    </row>
    <row r="335" spans="3:11" x14ac:dyDescent="0.25">
      <c r="C335" s="21"/>
      <c r="F335" s="21"/>
      <c r="J335" s="21"/>
      <c r="K335" s="22"/>
    </row>
    <row r="336" spans="3:11" x14ac:dyDescent="0.25">
      <c r="C336" s="21"/>
      <c r="F336" s="21"/>
      <c r="J336" s="21"/>
      <c r="K336" s="22"/>
    </row>
    <row r="337" spans="3:11" x14ac:dyDescent="0.25">
      <c r="C337" s="21"/>
      <c r="F337" s="21"/>
      <c r="J337" s="21"/>
      <c r="K337" s="22"/>
    </row>
    <row r="338" spans="3:11" x14ac:dyDescent="0.25">
      <c r="C338" s="21"/>
      <c r="F338" s="21"/>
      <c r="J338" s="21"/>
      <c r="K338" s="22"/>
    </row>
    <row r="339" spans="3:11" x14ac:dyDescent="0.25">
      <c r="C339" s="21"/>
      <c r="F339" s="21"/>
      <c r="J339" s="21"/>
      <c r="K339" s="22"/>
    </row>
    <row r="340" spans="3:11" x14ac:dyDescent="0.25">
      <c r="C340" s="21"/>
      <c r="F340" s="21"/>
      <c r="J340" s="21"/>
      <c r="K340" s="22"/>
    </row>
    <row r="341" spans="3:11" x14ac:dyDescent="0.25">
      <c r="C341" s="21"/>
      <c r="F341" s="21"/>
      <c r="J341" s="21"/>
      <c r="K341" s="22"/>
    </row>
    <row r="342" spans="3:11" x14ac:dyDescent="0.25">
      <c r="C342" s="21"/>
      <c r="F342" s="21"/>
      <c r="J342" s="21"/>
      <c r="K342" s="22"/>
    </row>
    <row r="343" spans="3:11" x14ac:dyDescent="0.25">
      <c r="C343" s="21"/>
      <c r="F343" s="21"/>
      <c r="J343" s="21"/>
      <c r="K343" s="22"/>
    </row>
    <row r="344" spans="3:11" x14ac:dyDescent="0.25">
      <c r="C344" s="21"/>
      <c r="F344" s="21"/>
      <c r="J344" s="21"/>
      <c r="K344" s="22"/>
    </row>
    <row r="345" spans="3:11" x14ac:dyDescent="0.25">
      <c r="C345" s="21"/>
      <c r="F345" s="21"/>
      <c r="J345" s="21"/>
      <c r="K345" s="22"/>
    </row>
    <row r="346" spans="3:11" x14ac:dyDescent="0.25">
      <c r="C346" s="21"/>
      <c r="F346" s="21"/>
      <c r="J346" s="21"/>
      <c r="K346" s="22"/>
    </row>
    <row r="347" spans="3:11" x14ac:dyDescent="0.25">
      <c r="C347" s="21"/>
      <c r="F347" s="21"/>
      <c r="J347" s="21"/>
      <c r="K347" s="22"/>
    </row>
    <row r="348" spans="3:11" x14ac:dyDescent="0.25">
      <c r="C348" s="21"/>
      <c r="F348" s="21"/>
      <c r="J348" s="21"/>
      <c r="K348" s="22"/>
    </row>
    <row r="349" spans="3:11" x14ac:dyDescent="0.25">
      <c r="C349" s="21"/>
      <c r="F349" s="21"/>
      <c r="J349" s="21"/>
      <c r="K349" s="22"/>
    </row>
    <row r="350" spans="3:11" x14ac:dyDescent="0.25">
      <c r="C350" s="21"/>
      <c r="F350" s="21"/>
      <c r="J350" s="21"/>
      <c r="K350" s="22"/>
    </row>
    <row r="351" spans="3:11" x14ac:dyDescent="0.25">
      <c r="C351" s="21"/>
      <c r="F351" s="21"/>
      <c r="J351" s="21"/>
      <c r="K351" s="22"/>
    </row>
    <row r="352" spans="3:11" x14ac:dyDescent="0.25">
      <c r="C352" s="21"/>
      <c r="F352" s="21"/>
      <c r="J352" s="21"/>
      <c r="K352" s="22"/>
    </row>
    <row r="353" spans="3:11" x14ac:dyDescent="0.25">
      <c r="C353" s="21"/>
      <c r="F353" s="21"/>
      <c r="J353" s="21"/>
      <c r="K353" s="22"/>
    </row>
    <row r="354" spans="3:11" x14ac:dyDescent="0.25">
      <c r="C354" s="21"/>
      <c r="F354" s="21"/>
      <c r="J354" s="21"/>
      <c r="K354" s="22"/>
    </row>
    <row r="355" spans="3:11" x14ac:dyDescent="0.25">
      <c r="C355" s="21"/>
      <c r="F355" s="21"/>
      <c r="J355" s="21"/>
      <c r="K355" s="22"/>
    </row>
    <row r="356" spans="3:11" x14ac:dyDescent="0.25">
      <c r="C356" s="21"/>
      <c r="F356" s="21"/>
      <c r="J356" s="21"/>
      <c r="K356" s="22"/>
    </row>
    <row r="357" spans="3:11" x14ac:dyDescent="0.25">
      <c r="C357" s="21"/>
      <c r="F357" s="21"/>
      <c r="J357" s="21"/>
      <c r="K357" s="22"/>
    </row>
    <row r="358" spans="3:11" x14ac:dyDescent="0.25">
      <c r="C358" s="21"/>
      <c r="F358" s="21"/>
      <c r="J358" s="21"/>
      <c r="K358" s="22"/>
    </row>
    <row r="359" spans="3:11" x14ac:dyDescent="0.25">
      <c r="C359" s="21"/>
      <c r="F359" s="21"/>
      <c r="J359" s="21"/>
      <c r="K359" s="22"/>
    </row>
    <row r="360" spans="3:11" x14ac:dyDescent="0.25">
      <c r="C360" s="21"/>
      <c r="F360" s="21"/>
      <c r="J360" s="21"/>
      <c r="K360" s="22"/>
    </row>
    <row r="361" spans="3:11" x14ac:dyDescent="0.25">
      <c r="C361" s="21"/>
      <c r="F361" s="21"/>
      <c r="J361" s="21"/>
      <c r="K361" s="22"/>
    </row>
    <row r="362" spans="3:11" x14ac:dyDescent="0.25">
      <c r="C362" s="21"/>
      <c r="F362" s="21"/>
      <c r="J362" s="21"/>
      <c r="K362" s="22"/>
    </row>
    <row r="363" spans="3:11" x14ac:dyDescent="0.25">
      <c r="C363" s="21"/>
      <c r="F363" s="21"/>
      <c r="J363" s="21"/>
      <c r="K363" s="22"/>
    </row>
    <row r="364" spans="3:11" x14ac:dyDescent="0.25">
      <c r="C364" s="21"/>
      <c r="F364" s="21"/>
      <c r="J364" s="21"/>
      <c r="K364" s="22"/>
    </row>
    <row r="365" spans="3:11" x14ac:dyDescent="0.25">
      <c r="C365" s="21"/>
      <c r="F365" s="21"/>
      <c r="J365" s="21"/>
      <c r="K365" s="22"/>
    </row>
    <row r="366" spans="3:11" x14ac:dyDescent="0.25">
      <c r="C366" s="21"/>
      <c r="F366" s="21"/>
      <c r="J366" s="21"/>
      <c r="K366" s="22"/>
    </row>
    <row r="367" spans="3:11" x14ac:dyDescent="0.25">
      <c r="C367" s="21"/>
      <c r="F367" s="21"/>
      <c r="J367" s="21"/>
      <c r="K367" s="22"/>
    </row>
    <row r="368" spans="3:11" x14ac:dyDescent="0.25">
      <c r="C368" s="21"/>
      <c r="F368" s="21"/>
      <c r="J368" s="21"/>
      <c r="K368" s="22"/>
    </row>
    <row r="369" spans="3:11" x14ac:dyDescent="0.25">
      <c r="C369" s="21"/>
      <c r="F369" s="21"/>
      <c r="J369" s="21"/>
      <c r="K369" s="22"/>
    </row>
    <row r="370" spans="3:11" x14ac:dyDescent="0.25">
      <c r="C370" s="21"/>
      <c r="F370" s="21"/>
      <c r="J370" s="21"/>
      <c r="K370" s="22"/>
    </row>
    <row r="371" spans="3:11" x14ac:dyDescent="0.25">
      <c r="C371" s="21"/>
      <c r="F371" s="21"/>
      <c r="J371" s="21"/>
      <c r="K371" s="22"/>
    </row>
    <row r="372" spans="3:11" x14ac:dyDescent="0.25">
      <c r="C372" s="21"/>
      <c r="F372" s="21"/>
      <c r="J372" s="21"/>
      <c r="K372" s="22"/>
    </row>
    <row r="373" spans="3:11" x14ac:dyDescent="0.25">
      <c r="C373" s="21"/>
      <c r="F373" s="21"/>
      <c r="J373" s="21"/>
      <c r="K373" s="22"/>
    </row>
    <row r="374" spans="3:11" x14ac:dyDescent="0.25">
      <c r="C374" s="21"/>
      <c r="F374" s="21"/>
      <c r="J374" s="21"/>
      <c r="K374" s="22"/>
    </row>
    <row r="375" spans="3:11" x14ac:dyDescent="0.25">
      <c r="C375" s="21"/>
      <c r="F375" s="21"/>
      <c r="J375" s="21"/>
      <c r="K375" s="22"/>
    </row>
    <row r="376" spans="3:11" x14ac:dyDescent="0.25">
      <c r="C376" s="21"/>
      <c r="F376" s="21"/>
      <c r="J376" s="21"/>
      <c r="K376" s="22"/>
    </row>
    <row r="377" spans="3:11" x14ac:dyDescent="0.25">
      <c r="C377" s="21"/>
      <c r="F377" s="21"/>
      <c r="J377" s="21"/>
      <c r="K377" s="22"/>
    </row>
    <row r="378" spans="3:11" x14ac:dyDescent="0.25">
      <c r="C378" s="21"/>
      <c r="F378" s="21"/>
      <c r="J378" s="21"/>
      <c r="K378" s="22"/>
    </row>
    <row r="379" spans="3:11" x14ac:dyDescent="0.25">
      <c r="C379" s="21"/>
      <c r="F379" s="21"/>
      <c r="J379" s="21"/>
      <c r="K379" s="22"/>
    </row>
    <row r="380" spans="3:11" x14ac:dyDescent="0.25">
      <c r="C380" s="21"/>
      <c r="F380" s="21"/>
      <c r="J380" s="21"/>
      <c r="K380" s="22"/>
    </row>
    <row r="381" spans="3:11" x14ac:dyDescent="0.25">
      <c r="C381" s="21"/>
      <c r="F381" s="21"/>
      <c r="J381" s="21"/>
      <c r="K381" s="22"/>
    </row>
    <row r="382" spans="3:11" x14ac:dyDescent="0.25">
      <c r="C382" s="21"/>
      <c r="F382" s="21"/>
      <c r="J382" s="21"/>
      <c r="K382" s="22"/>
    </row>
    <row r="383" spans="3:11" x14ac:dyDescent="0.25">
      <c r="C383" s="21"/>
      <c r="F383" s="21"/>
      <c r="J383" s="21"/>
      <c r="K383" s="22"/>
    </row>
    <row r="384" spans="3:11" x14ac:dyDescent="0.25">
      <c r="C384" s="21"/>
      <c r="F384" s="21"/>
      <c r="J384" s="21"/>
      <c r="K384" s="22"/>
    </row>
    <row r="385" spans="3:11" x14ac:dyDescent="0.25">
      <c r="C385" s="21"/>
      <c r="F385" s="21"/>
      <c r="J385" s="21"/>
      <c r="K385" s="22"/>
    </row>
    <row r="386" spans="3:11" x14ac:dyDescent="0.25">
      <c r="C386" s="21"/>
      <c r="F386" s="21"/>
      <c r="J386" s="21"/>
      <c r="K386" s="22"/>
    </row>
    <row r="387" spans="3:11" x14ac:dyDescent="0.25">
      <c r="C387" s="21"/>
      <c r="F387" s="21"/>
      <c r="J387" s="21"/>
      <c r="K387" s="22"/>
    </row>
    <row r="388" spans="3:11" x14ac:dyDescent="0.25">
      <c r="C388" s="21"/>
      <c r="F388" s="21"/>
      <c r="J388" s="21"/>
      <c r="K388" s="22"/>
    </row>
    <row r="389" spans="3:11" x14ac:dyDescent="0.25">
      <c r="C389" s="21"/>
      <c r="F389" s="21"/>
      <c r="J389" s="21"/>
      <c r="K389" s="22"/>
    </row>
    <row r="390" spans="3:11" x14ac:dyDescent="0.25">
      <c r="C390" s="21"/>
      <c r="F390" s="21"/>
      <c r="J390" s="21"/>
      <c r="K390" s="22"/>
    </row>
    <row r="391" spans="3:11" x14ac:dyDescent="0.25">
      <c r="C391" s="21"/>
      <c r="F391" s="21"/>
      <c r="J391" s="21"/>
      <c r="K391" s="22"/>
    </row>
    <row r="392" spans="3:11" x14ac:dyDescent="0.25">
      <c r="C392" s="21"/>
      <c r="F392" s="21"/>
      <c r="J392" s="21"/>
      <c r="K392" s="22"/>
    </row>
    <row r="393" spans="3:11" x14ac:dyDescent="0.25">
      <c r="C393" s="21"/>
      <c r="F393" s="21"/>
      <c r="J393" s="21"/>
      <c r="K393" s="22"/>
    </row>
    <row r="394" spans="3:11" x14ac:dyDescent="0.25">
      <c r="C394" s="21"/>
      <c r="F394" s="21"/>
      <c r="J394" s="21"/>
      <c r="K394" s="22"/>
    </row>
    <row r="395" spans="3:11" x14ac:dyDescent="0.25">
      <c r="C395" s="21"/>
      <c r="F395" s="21"/>
      <c r="J395" s="21"/>
      <c r="K395" s="22"/>
    </row>
    <row r="396" spans="3:11" x14ac:dyDescent="0.25">
      <c r="C396" s="21"/>
      <c r="F396" s="21"/>
      <c r="J396" s="21"/>
      <c r="K396" s="22"/>
    </row>
    <row r="397" spans="3:11" x14ac:dyDescent="0.25">
      <c r="C397" s="21"/>
      <c r="F397" s="21"/>
      <c r="J397" s="21"/>
      <c r="K397" s="22"/>
    </row>
    <row r="398" spans="3:11" x14ac:dyDescent="0.25">
      <c r="C398" s="21"/>
      <c r="F398" s="21"/>
      <c r="J398" s="21"/>
      <c r="K398" s="22"/>
    </row>
    <row r="399" spans="3:11" x14ac:dyDescent="0.25">
      <c r="C399" s="21"/>
      <c r="F399" s="21"/>
      <c r="J399" s="21"/>
      <c r="K399" s="22"/>
    </row>
    <row r="400" spans="3:11" x14ac:dyDescent="0.25">
      <c r="C400" s="21"/>
      <c r="F400" s="21"/>
      <c r="J400" s="21"/>
      <c r="K400" s="22"/>
    </row>
    <row r="401" spans="3:11" x14ac:dyDescent="0.25">
      <c r="C401" s="21"/>
      <c r="F401" s="21"/>
      <c r="J401" s="21"/>
      <c r="K401" s="22"/>
    </row>
    <row r="402" spans="3:11" x14ac:dyDescent="0.25">
      <c r="C402" s="21"/>
      <c r="F402" s="21"/>
      <c r="J402" s="21"/>
      <c r="K402" s="22"/>
    </row>
    <row r="403" spans="3:11" x14ac:dyDescent="0.25">
      <c r="C403" s="21"/>
      <c r="F403" s="21"/>
      <c r="J403" s="21"/>
      <c r="K403" s="22"/>
    </row>
    <row r="404" spans="3:11" x14ac:dyDescent="0.25">
      <c r="C404" s="21"/>
      <c r="F404" s="21"/>
      <c r="J404" s="21"/>
      <c r="K404" s="22"/>
    </row>
    <row r="405" spans="3:11" x14ac:dyDescent="0.25">
      <c r="C405" s="21"/>
      <c r="F405" s="21"/>
      <c r="J405" s="21"/>
      <c r="K405" s="22"/>
    </row>
    <row r="406" spans="3:11" x14ac:dyDescent="0.25">
      <c r="C406" s="21"/>
      <c r="F406" s="21"/>
      <c r="J406" s="21"/>
      <c r="K406" s="22"/>
    </row>
    <row r="407" spans="3:11" x14ac:dyDescent="0.25">
      <c r="C407" s="21"/>
      <c r="F407" s="21"/>
      <c r="J407" s="21"/>
      <c r="K407" s="22"/>
    </row>
    <row r="408" spans="3:11" x14ac:dyDescent="0.25">
      <c r="C408" s="21"/>
      <c r="F408" s="21"/>
      <c r="J408" s="21"/>
      <c r="K408" s="22"/>
    </row>
    <row r="409" spans="3:11" x14ac:dyDescent="0.25">
      <c r="C409" s="21"/>
      <c r="F409" s="21"/>
      <c r="J409" s="21"/>
      <c r="K409" s="22"/>
    </row>
    <row r="410" spans="3:11" x14ac:dyDescent="0.25">
      <c r="C410" s="21"/>
      <c r="F410" s="21"/>
      <c r="J410" s="21"/>
      <c r="K410" s="22"/>
    </row>
    <row r="411" spans="3:11" x14ac:dyDescent="0.25">
      <c r="C411" s="21"/>
      <c r="F411" s="21"/>
      <c r="J411" s="21"/>
      <c r="K411" s="22"/>
    </row>
    <row r="412" spans="3:11" x14ac:dyDescent="0.25">
      <c r="C412" s="21"/>
      <c r="F412" s="21"/>
      <c r="J412" s="21"/>
      <c r="K412" s="22"/>
    </row>
    <row r="413" spans="3:11" x14ac:dyDescent="0.25">
      <c r="C413" s="21"/>
      <c r="F413" s="21"/>
      <c r="J413" s="21"/>
      <c r="K413" s="22"/>
    </row>
    <row r="414" spans="3:11" x14ac:dyDescent="0.25">
      <c r="C414" s="21"/>
      <c r="F414" s="21"/>
      <c r="J414" s="21"/>
      <c r="K414" s="22"/>
    </row>
    <row r="415" spans="3:11" x14ac:dyDescent="0.25">
      <c r="C415" s="21"/>
      <c r="F415" s="21"/>
      <c r="J415" s="21"/>
      <c r="K415" s="22"/>
    </row>
    <row r="416" spans="3:11" x14ac:dyDescent="0.25">
      <c r="C416" s="21"/>
      <c r="F416" s="21"/>
      <c r="J416" s="21"/>
      <c r="K416" s="22"/>
    </row>
    <row r="417" spans="3:11" x14ac:dyDescent="0.25">
      <c r="C417" s="21"/>
      <c r="F417" s="21"/>
      <c r="J417" s="21"/>
      <c r="K417" s="22"/>
    </row>
    <row r="418" spans="3:11" x14ac:dyDescent="0.25">
      <c r="C418" s="21"/>
      <c r="F418" s="21"/>
      <c r="J418" s="21"/>
      <c r="K418" s="22"/>
    </row>
    <row r="419" spans="3:11" x14ac:dyDescent="0.25">
      <c r="C419" s="21"/>
      <c r="F419" s="21"/>
      <c r="J419" s="21"/>
      <c r="K419" s="22"/>
    </row>
    <row r="420" spans="3:11" x14ac:dyDescent="0.25">
      <c r="C420" s="21"/>
      <c r="F420" s="21"/>
      <c r="J420" s="21"/>
      <c r="K420" s="22"/>
    </row>
    <row r="421" spans="3:11" x14ac:dyDescent="0.25">
      <c r="C421" s="21"/>
      <c r="F421" s="21"/>
      <c r="J421" s="21"/>
      <c r="K421" s="22"/>
    </row>
    <row r="422" spans="3:11" x14ac:dyDescent="0.25">
      <c r="C422" s="21"/>
      <c r="F422" s="21"/>
      <c r="J422" s="21"/>
      <c r="K422" s="22"/>
    </row>
    <row r="423" spans="3:11" x14ac:dyDescent="0.25">
      <c r="C423" s="21"/>
      <c r="F423" s="21"/>
      <c r="J423" s="21"/>
      <c r="K423" s="22"/>
    </row>
    <row r="424" spans="3:11" x14ac:dyDescent="0.25">
      <c r="C424" s="21"/>
      <c r="F424" s="21"/>
      <c r="J424" s="21"/>
      <c r="K424" s="22"/>
    </row>
    <row r="425" spans="3:11" x14ac:dyDescent="0.25">
      <c r="C425" s="21"/>
      <c r="F425" s="21"/>
      <c r="J425" s="21"/>
      <c r="K425" s="22"/>
    </row>
    <row r="426" spans="3:11" x14ac:dyDescent="0.25">
      <c r="C426" s="21"/>
      <c r="F426" s="21"/>
      <c r="J426" s="21"/>
      <c r="K426" s="22"/>
    </row>
    <row r="427" spans="3:11" x14ac:dyDescent="0.25">
      <c r="C427" s="21"/>
      <c r="F427" s="21"/>
      <c r="J427" s="21"/>
      <c r="K427" s="22"/>
    </row>
    <row r="428" spans="3:11" x14ac:dyDescent="0.25">
      <c r="C428" s="21"/>
      <c r="F428" s="21"/>
      <c r="J428" s="21"/>
      <c r="K428" s="22"/>
    </row>
    <row r="429" spans="3:11" x14ac:dyDescent="0.25">
      <c r="C429" s="21"/>
      <c r="F429" s="21"/>
      <c r="J429" s="21"/>
      <c r="K429" s="22"/>
    </row>
    <row r="430" spans="3:11" x14ac:dyDescent="0.25">
      <c r="C430" s="21"/>
      <c r="F430" s="21"/>
      <c r="J430" s="21"/>
      <c r="K430" s="22"/>
    </row>
    <row r="431" spans="3:11" x14ac:dyDescent="0.25">
      <c r="C431" s="21"/>
      <c r="F431" s="21"/>
      <c r="J431" s="21"/>
      <c r="K431" s="22"/>
    </row>
    <row r="432" spans="3:11" x14ac:dyDescent="0.25">
      <c r="C432" s="21"/>
      <c r="F432" s="21"/>
      <c r="J432" s="21"/>
      <c r="K432" s="22"/>
    </row>
    <row r="433" spans="3:11" x14ac:dyDescent="0.25">
      <c r="C433" s="21"/>
      <c r="F433" s="21"/>
      <c r="J433" s="21"/>
      <c r="K433" s="22"/>
    </row>
    <row r="434" spans="3:11" x14ac:dyDescent="0.25">
      <c r="C434" s="21"/>
      <c r="F434" s="21"/>
      <c r="J434" s="21"/>
      <c r="K434" s="22"/>
    </row>
    <row r="435" spans="3:11" x14ac:dyDescent="0.25">
      <c r="C435" s="21"/>
      <c r="F435" s="21"/>
      <c r="J435" s="21"/>
      <c r="K435" s="22"/>
    </row>
    <row r="436" spans="3:11" x14ac:dyDescent="0.25">
      <c r="C436" s="21"/>
      <c r="F436" s="21"/>
      <c r="J436" s="21"/>
      <c r="K436" s="22"/>
    </row>
    <row r="437" spans="3:11" x14ac:dyDescent="0.25">
      <c r="C437" s="21"/>
      <c r="F437" s="21"/>
      <c r="J437" s="21"/>
      <c r="K437" s="22"/>
    </row>
    <row r="438" spans="3:11" x14ac:dyDescent="0.25">
      <c r="C438" s="21"/>
      <c r="F438" s="21"/>
      <c r="J438" s="21"/>
      <c r="K438" s="22"/>
    </row>
    <row r="439" spans="3:11" x14ac:dyDescent="0.25">
      <c r="C439" s="21"/>
      <c r="F439" s="21"/>
      <c r="J439" s="21"/>
      <c r="K439" s="22"/>
    </row>
    <row r="440" spans="3:11" x14ac:dyDescent="0.25">
      <c r="C440" s="21"/>
      <c r="F440" s="21"/>
      <c r="J440" s="21"/>
      <c r="K440" s="22"/>
    </row>
    <row r="441" spans="3:11" x14ac:dyDescent="0.25">
      <c r="C441" s="21"/>
      <c r="F441" s="21"/>
      <c r="J441" s="21"/>
      <c r="K441" s="22"/>
    </row>
    <row r="442" spans="3:11" x14ac:dyDescent="0.25">
      <c r="C442" s="21"/>
      <c r="F442" s="21"/>
      <c r="J442" s="21"/>
      <c r="K442" s="22"/>
    </row>
    <row r="443" spans="3:11" x14ac:dyDescent="0.25">
      <c r="C443" s="21"/>
      <c r="F443" s="21"/>
      <c r="J443" s="21"/>
      <c r="K443" s="22"/>
    </row>
    <row r="444" spans="3:11" x14ac:dyDescent="0.25">
      <c r="C444" s="21"/>
      <c r="F444" s="21"/>
      <c r="J444" s="21"/>
      <c r="K444" s="22"/>
    </row>
    <row r="445" spans="3:11" x14ac:dyDescent="0.25">
      <c r="C445" s="21"/>
      <c r="F445" s="21"/>
      <c r="J445" s="21"/>
      <c r="K445" s="22"/>
    </row>
    <row r="446" spans="3:11" x14ac:dyDescent="0.25">
      <c r="C446" s="21"/>
      <c r="F446" s="21"/>
      <c r="J446" s="21"/>
      <c r="K446" s="22"/>
    </row>
    <row r="447" spans="3:11" x14ac:dyDescent="0.25">
      <c r="C447" s="21"/>
      <c r="F447" s="21"/>
      <c r="J447" s="21"/>
      <c r="K447" s="22"/>
    </row>
    <row r="448" spans="3:11" x14ac:dyDescent="0.25">
      <c r="C448" s="21"/>
      <c r="F448" s="21"/>
      <c r="J448" s="21"/>
      <c r="K448" s="22"/>
    </row>
    <row r="449" spans="3:11" x14ac:dyDescent="0.25">
      <c r="C449" s="21"/>
      <c r="F449" s="21"/>
      <c r="J449" s="21"/>
      <c r="K449" s="22"/>
    </row>
    <row r="450" spans="3:11" x14ac:dyDescent="0.25">
      <c r="C450" s="21"/>
      <c r="F450" s="21"/>
      <c r="J450" s="21"/>
      <c r="K450" s="22"/>
    </row>
    <row r="451" spans="3:11" x14ac:dyDescent="0.25">
      <c r="C451" s="21"/>
      <c r="F451" s="21"/>
      <c r="J451" s="21"/>
      <c r="K451" s="22"/>
    </row>
    <row r="452" spans="3:11" x14ac:dyDescent="0.25">
      <c r="C452" s="21"/>
      <c r="F452" s="21"/>
      <c r="J452" s="21"/>
      <c r="K452" s="22"/>
    </row>
    <row r="453" spans="3:11" x14ac:dyDescent="0.25">
      <c r="C453" s="21"/>
      <c r="F453" s="21"/>
      <c r="J453" s="21"/>
      <c r="K453" s="22"/>
    </row>
    <row r="454" spans="3:11" x14ac:dyDescent="0.25">
      <c r="C454" s="21"/>
      <c r="F454" s="21"/>
      <c r="J454" s="21"/>
      <c r="K454" s="22"/>
    </row>
    <row r="455" spans="3:11" x14ac:dyDescent="0.25">
      <c r="C455" s="21"/>
      <c r="F455" s="21"/>
      <c r="J455" s="21"/>
      <c r="K455" s="22"/>
    </row>
    <row r="456" spans="3:11" x14ac:dyDescent="0.25">
      <c r="C456" s="21"/>
      <c r="F456" s="21"/>
      <c r="J456" s="21"/>
      <c r="K456" s="22"/>
    </row>
    <row r="457" spans="3:11" x14ac:dyDescent="0.25">
      <c r="C457" s="21"/>
      <c r="F457" s="21"/>
      <c r="J457" s="21"/>
      <c r="K457" s="22"/>
    </row>
    <row r="458" spans="3:11" x14ac:dyDescent="0.25">
      <c r="C458" s="21"/>
      <c r="F458" s="21"/>
      <c r="J458" s="21"/>
      <c r="K458" s="22"/>
    </row>
    <row r="459" spans="3:11" x14ac:dyDescent="0.25">
      <c r="C459" s="21"/>
      <c r="F459" s="21"/>
      <c r="J459" s="21"/>
      <c r="K459" s="22"/>
    </row>
    <row r="460" spans="3:11" x14ac:dyDescent="0.25">
      <c r="C460" s="21"/>
      <c r="F460" s="21"/>
      <c r="J460" s="21"/>
      <c r="K460" s="22"/>
    </row>
    <row r="461" spans="3:11" x14ac:dyDescent="0.25">
      <c r="C461" s="21"/>
      <c r="F461" s="21"/>
      <c r="J461" s="21"/>
      <c r="K461" s="22"/>
    </row>
    <row r="462" spans="3:11" x14ac:dyDescent="0.25">
      <c r="C462" s="21"/>
      <c r="F462" s="21"/>
      <c r="J462" s="21"/>
      <c r="K462" s="22"/>
    </row>
    <row r="463" spans="3:11" x14ac:dyDescent="0.25">
      <c r="C463" s="21"/>
      <c r="F463" s="21"/>
      <c r="J463" s="21"/>
      <c r="K463" s="22"/>
    </row>
    <row r="464" spans="3:11" x14ac:dyDescent="0.25">
      <c r="C464" s="21"/>
      <c r="F464" s="21"/>
      <c r="J464" s="21"/>
      <c r="K464" s="22"/>
    </row>
    <row r="465" spans="3:11" x14ac:dyDescent="0.25">
      <c r="C465" s="21"/>
      <c r="F465" s="21"/>
      <c r="J465" s="21"/>
      <c r="K465" s="22"/>
    </row>
    <row r="466" spans="3:11" x14ac:dyDescent="0.25">
      <c r="C466" s="21"/>
      <c r="F466" s="21"/>
      <c r="J466" s="21"/>
      <c r="K466" s="22"/>
    </row>
    <row r="467" spans="3:11" x14ac:dyDescent="0.25">
      <c r="C467" s="21"/>
      <c r="F467" s="21"/>
      <c r="J467" s="21"/>
      <c r="K467" s="22"/>
    </row>
    <row r="468" spans="3:11" x14ac:dyDescent="0.25">
      <c r="C468" s="21"/>
      <c r="F468" s="21"/>
      <c r="J468" s="21"/>
      <c r="K468" s="22"/>
    </row>
    <row r="469" spans="3:11" x14ac:dyDescent="0.25">
      <c r="C469" s="21"/>
      <c r="F469" s="21"/>
      <c r="J469" s="21"/>
      <c r="K469" s="22"/>
    </row>
    <row r="470" spans="3:11" x14ac:dyDescent="0.25">
      <c r="C470" s="21"/>
      <c r="F470" s="21"/>
      <c r="J470" s="21"/>
      <c r="K470" s="22"/>
    </row>
    <row r="471" spans="3:11" x14ac:dyDescent="0.25">
      <c r="C471" s="21"/>
      <c r="F471" s="21"/>
      <c r="J471" s="21"/>
      <c r="K471" s="22"/>
    </row>
    <row r="472" spans="3:11" x14ac:dyDescent="0.25">
      <c r="C472" s="21"/>
      <c r="F472" s="21"/>
      <c r="J472" s="21"/>
      <c r="K472" s="22"/>
    </row>
    <row r="473" spans="3:11" x14ac:dyDescent="0.25">
      <c r="C473" s="21"/>
      <c r="F473" s="21"/>
      <c r="J473" s="21"/>
      <c r="K473" s="22"/>
    </row>
    <row r="474" spans="3:11" x14ac:dyDescent="0.25">
      <c r="C474" s="21"/>
      <c r="F474" s="21"/>
      <c r="J474" s="21"/>
      <c r="K474" s="22"/>
    </row>
    <row r="475" spans="3:11" x14ac:dyDescent="0.25">
      <c r="C475" s="21"/>
      <c r="F475" s="21"/>
      <c r="J475" s="21"/>
      <c r="K475" s="22"/>
    </row>
    <row r="476" spans="3:11" x14ac:dyDescent="0.25">
      <c r="C476" s="21"/>
      <c r="F476" s="21"/>
      <c r="J476" s="21"/>
      <c r="K476" s="22"/>
    </row>
    <row r="477" spans="3:11" x14ac:dyDescent="0.25">
      <c r="C477" s="21"/>
      <c r="F477" s="21"/>
      <c r="J477" s="21"/>
      <c r="K477" s="22"/>
    </row>
    <row r="478" spans="3:11" x14ac:dyDescent="0.25">
      <c r="C478" s="21"/>
      <c r="F478" s="21"/>
      <c r="J478" s="21"/>
      <c r="K478" s="22"/>
    </row>
    <row r="479" spans="3:11" x14ac:dyDescent="0.25">
      <c r="C479" s="21"/>
      <c r="F479" s="21"/>
      <c r="J479" s="21"/>
      <c r="K479" s="22"/>
    </row>
    <row r="480" spans="3:11" x14ac:dyDescent="0.25">
      <c r="C480" s="21"/>
      <c r="F480" s="21"/>
      <c r="J480" s="21"/>
      <c r="K480" s="22"/>
    </row>
    <row r="481" spans="3:11" x14ac:dyDescent="0.25">
      <c r="C481" s="21"/>
      <c r="F481" s="21"/>
      <c r="J481" s="21"/>
      <c r="K481" s="22"/>
    </row>
    <row r="482" spans="3:11" x14ac:dyDescent="0.25">
      <c r="C482" s="21"/>
      <c r="F482" s="21"/>
      <c r="J482" s="21"/>
      <c r="K482" s="22"/>
    </row>
    <row r="483" spans="3:11" x14ac:dyDescent="0.25">
      <c r="C483" s="21"/>
      <c r="F483" s="21"/>
      <c r="J483" s="21"/>
      <c r="K483" s="22"/>
    </row>
    <row r="484" spans="3:11" x14ac:dyDescent="0.25">
      <c r="C484" s="21"/>
      <c r="F484" s="21"/>
      <c r="J484" s="21"/>
      <c r="K484" s="22"/>
    </row>
    <row r="485" spans="3:11" x14ac:dyDescent="0.25">
      <c r="C485" s="21"/>
      <c r="F485" s="21"/>
      <c r="J485" s="21"/>
      <c r="K485" s="22"/>
    </row>
    <row r="486" spans="3:11" x14ac:dyDescent="0.25">
      <c r="C486" s="21"/>
      <c r="F486" s="21"/>
      <c r="J486" s="21"/>
      <c r="K486" s="22"/>
    </row>
    <row r="487" spans="3:11" x14ac:dyDescent="0.25">
      <c r="C487" s="21"/>
      <c r="F487" s="21"/>
      <c r="J487" s="21"/>
      <c r="K487" s="22"/>
    </row>
    <row r="488" spans="3:11" x14ac:dyDescent="0.25">
      <c r="C488" s="21"/>
      <c r="F488" s="21"/>
      <c r="J488" s="21"/>
      <c r="K488" s="22"/>
    </row>
    <row r="489" spans="3:11" x14ac:dyDescent="0.25">
      <c r="C489" s="21"/>
      <c r="F489" s="21"/>
      <c r="J489" s="21"/>
      <c r="K489" s="22"/>
    </row>
    <row r="490" spans="3:11" x14ac:dyDescent="0.25">
      <c r="C490" s="21"/>
      <c r="F490" s="21"/>
      <c r="J490" s="21"/>
      <c r="K490" s="22"/>
    </row>
    <row r="491" spans="3:11" x14ac:dyDescent="0.25">
      <c r="C491" s="21"/>
      <c r="F491" s="21"/>
      <c r="J491" s="21"/>
      <c r="K491" s="22"/>
    </row>
    <row r="492" spans="3:11" x14ac:dyDescent="0.25">
      <c r="C492" s="21"/>
      <c r="F492" s="21"/>
      <c r="J492" s="21"/>
      <c r="K492" s="22"/>
    </row>
    <row r="493" spans="3:11" x14ac:dyDescent="0.25">
      <c r="C493" s="21"/>
      <c r="F493" s="21"/>
      <c r="J493" s="21"/>
      <c r="K493" s="22"/>
    </row>
    <row r="494" spans="3:11" x14ac:dyDescent="0.25">
      <c r="C494" s="21"/>
      <c r="F494" s="21"/>
      <c r="J494" s="21"/>
      <c r="K494" s="22"/>
    </row>
    <row r="495" spans="3:11" x14ac:dyDescent="0.25">
      <c r="C495" s="21"/>
      <c r="F495" s="21"/>
      <c r="J495" s="21"/>
      <c r="K495" s="22"/>
    </row>
    <row r="496" spans="3:11" x14ac:dyDescent="0.25">
      <c r="C496" s="21"/>
      <c r="F496" s="21"/>
      <c r="J496" s="21"/>
      <c r="K496" s="22"/>
    </row>
    <row r="497" spans="3:11" x14ac:dyDescent="0.25">
      <c r="C497" s="21"/>
      <c r="F497" s="21"/>
      <c r="J497" s="21"/>
      <c r="K497" s="22"/>
    </row>
    <row r="498" spans="3:11" x14ac:dyDescent="0.25">
      <c r="C498" s="21"/>
      <c r="F498" s="21"/>
      <c r="J498" s="21"/>
      <c r="K498" s="22"/>
    </row>
    <row r="499" spans="3:11" x14ac:dyDescent="0.25">
      <c r="C499" s="21"/>
      <c r="F499" s="21"/>
      <c r="J499" s="21"/>
      <c r="K499" s="22"/>
    </row>
    <row r="500" spans="3:11" x14ac:dyDescent="0.25">
      <c r="C500" s="21"/>
      <c r="F500" s="21"/>
      <c r="J500" s="21"/>
      <c r="K500" s="22"/>
    </row>
    <row r="501" spans="3:11" x14ac:dyDescent="0.25">
      <c r="C501" s="21"/>
      <c r="F501" s="21"/>
      <c r="J501" s="21"/>
      <c r="K501" s="22"/>
    </row>
    <row r="502" spans="3:11" x14ac:dyDescent="0.25">
      <c r="C502" s="21"/>
      <c r="F502" s="21"/>
      <c r="J502" s="21"/>
      <c r="K502" s="22"/>
    </row>
    <row r="503" spans="3:11" x14ac:dyDescent="0.25">
      <c r="C503" s="21"/>
      <c r="F503" s="21"/>
      <c r="J503" s="21"/>
      <c r="K503" s="22"/>
    </row>
    <row r="504" spans="3:11" x14ac:dyDescent="0.25">
      <c r="C504" s="21"/>
      <c r="F504" s="21"/>
      <c r="J504" s="21"/>
      <c r="K504" s="22"/>
    </row>
    <row r="505" spans="3:11" x14ac:dyDescent="0.25">
      <c r="C505" s="21"/>
      <c r="F505" s="21"/>
      <c r="J505" s="21"/>
      <c r="K505" s="22"/>
    </row>
    <row r="506" spans="3:11" x14ac:dyDescent="0.25">
      <c r="C506" s="21"/>
      <c r="F506" s="21"/>
      <c r="J506" s="21"/>
      <c r="K506" s="22"/>
    </row>
    <row r="507" spans="3:11" x14ac:dyDescent="0.25">
      <c r="C507" s="21"/>
      <c r="F507" s="21"/>
      <c r="J507" s="21"/>
      <c r="K507" s="22"/>
    </row>
    <row r="508" spans="3:11" x14ac:dyDescent="0.25">
      <c r="C508" s="21"/>
      <c r="F508" s="21"/>
      <c r="J508" s="21"/>
      <c r="K508" s="22"/>
    </row>
    <row r="509" spans="3:11" x14ac:dyDescent="0.25">
      <c r="C509" s="21"/>
      <c r="F509" s="21"/>
      <c r="J509" s="21"/>
      <c r="K509" s="22"/>
    </row>
    <row r="510" spans="3:11" x14ac:dyDescent="0.25">
      <c r="C510" s="21"/>
      <c r="F510" s="21"/>
      <c r="J510" s="21"/>
      <c r="K510" s="22"/>
    </row>
    <row r="511" spans="3:11" x14ac:dyDescent="0.25">
      <c r="C511" s="21"/>
      <c r="F511" s="21"/>
      <c r="J511" s="21"/>
      <c r="K511" s="22"/>
    </row>
    <row r="512" spans="3:11" x14ac:dyDescent="0.25">
      <c r="C512" s="21"/>
      <c r="F512" s="21"/>
      <c r="J512" s="21"/>
      <c r="K512" s="22"/>
    </row>
    <row r="513" spans="3:11" x14ac:dyDescent="0.25">
      <c r="C513" s="21"/>
      <c r="F513" s="21"/>
      <c r="J513" s="21"/>
      <c r="K513" s="22"/>
    </row>
    <row r="514" spans="3:11" x14ac:dyDescent="0.25">
      <c r="C514" s="21"/>
      <c r="F514" s="21"/>
      <c r="J514" s="21"/>
      <c r="K514" s="22"/>
    </row>
    <row r="515" spans="3:11" x14ac:dyDescent="0.25">
      <c r="C515" s="21"/>
      <c r="F515" s="21"/>
      <c r="J515" s="21"/>
      <c r="K515" s="22"/>
    </row>
    <row r="516" spans="3:11" x14ac:dyDescent="0.25">
      <c r="C516" s="21"/>
      <c r="F516" s="21"/>
      <c r="J516" s="21"/>
      <c r="K516" s="22"/>
    </row>
    <row r="517" spans="3:11" x14ac:dyDescent="0.25">
      <c r="C517" s="21"/>
      <c r="F517" s="21"/>
      <c r="J517" s="21"/>
      <c r="K517" s="22"/>
    </row>
    <row r="518" spans="3:11" x14ac:dyDescent="0.25">
      <c r="C518" s="21"/>
      <c r="F518" s="21"/>
      <c r="J518" s="21"/>
      <c r="K518" s="22"/>
    </row>
    <row r="519" spans="3:11" x14ac:dyDescent="0.25">
      <c r="C519" s="21"/>
      <c r="F519" s="21"/>
      <c r="J519" s="21"/>
      <c r="K519" s="22"/>
    </row>
    <row r="520" spans="3:11" x14ac:dyDescent="0.25">
      <c r="C520" s="21"/>
      <c r="F520" s="21"/>
      <c r="J520" s="21"/>
      <c r="K520" s="22"/>
    </row>
    <row r="521" spans="3:11" x14ac:dyDescent="0.25">
      <c r="C521" s="21"/>
      <c r="F521" s="21"/>
      <c r="J521" s="21"/>
      <c r="K521" s="22"/>
    </row>
    <row r="522" spans="3:11" x14ac:dyDescent="0.25">
      <c r="C522" s="21"/>
      <c r="F522" s="21"/>
      <c r="J522" s="21"/>
      <c r="K522" s="22"/>
    </row>
    <row r="523" spans="3:11" x14ac:dyDescent="0.25">
      <c r="C523" s="21"/>
      <c r="F523" s="21"/>
      <c r="J523" s="21"/>
      <c r="K523" s="22"/>
    </row>
    <row r="524" spans="3:11" x14ac:dyDescent="0.25">
      <c r="C524" s="21"/>
      <c r="F524" s="21"/>
      <c r="J524" s="21"/>
      <c r="K524" s="22"/>
    </row>
    <row r="525" spans="3:11" x14ac:dyDescent="0.25">
      <c r="C525" s="21"/>
      <c r="F525" s="21"/>
      <c r="J525" s="21"/>
      <c r="K525" s="22"/>
    </row>
    <row r="526" spans="3:11" x14ac:dyDescent="0.25">
      <c r="C526" s="21"/>
      <c r="F526" s="21"/>
      <c r="J526" s="21"/>
      <c r="K526" s="22"/>
    </row>
    <row r="527" spans="3:11" x14ac:dyDescent="0.25">
      <c r="C527" s="21"/>
      <c r="F527" s="21"/>
      <c r="J527" s="21"/>
      <c r="K527" s="22"/>
    </row>
    <row r="528" spans="3:11" x14ac:dyDescent="0.25">
      <c r="C528" s="21"/>
      <c r="F528" s="21"/>
      <c r="J528" s="21"/>
      <c r="K528" s="22"/>
    </row>
    <row r="529" spans="3:11" x14ac:dyDescent="0.25">
      <c r="C529" s="21"/>
      <c r="F529" s="21"/>
      <c r="J529" s="21"/>
      <c r="K529" s="22"/>
    </row>
    <row r="530" spans="3:11" x14ac:dyDescent="0.25">
      <c r="C530" s="21"/>
      <c r="F530" s="21"/>
      <c r="J530" s="21"/>
      <c r="K530" s="22"/>
    </row>
    <row r="531" spans="3:11" x14ac:dyDescent="0.25">
      <c r="C531" s="21"/>
      <c r="F531" s="21"/>
      <c r="J531" s="21"/>
      <c r="K531" s="22"/>
    </row>
    <row r="532" spans="3:11" x14ac:dyDescent="0.25">
      <c r="C532" s="21"/>
      <c r="F532" s="21"/>
      <c r="J532" s="21"/>
      <c r="K532" s="22"/>
    </row>
    <row r="533" spans="3:11" x14ac:dyDescent="0.25">
      <c r="C533" s="21"/>
      <c r="F533" s="21"/>
      <c r="J533" s="21"/>
      <c r="K533" s="22"/>
    </row>
    <row r="534" spans="3:11" x14ac:dyDescent="0.25">
      <c r="C534" s="21"/>
      <c r="F534" s="21"/>
      <c r="J534" s="21"/>
      <c r="K534" s="22"/>
    </row>
    <row r="535" spans="3:11" x14ac:dyDescent="0.25">
      <c r="C535" s="21"/>
      <c r="F535" s="21"/>
      <c r="J535" s="21"/>
      <c r="K535" s="22"/>
    </row>
    <row r="536" spans="3:11" x14ac:dyDescent="0.25">
      <c r="C536" s="21"/>
      <c r="F536" s="21"/>
      <c r="J536" s="21"/>
      <c r="K536" s="22"/>
    </row>
    <row r="537" spans="3:11" x14ac:dyDescent="0.25">
      <c r="C537" s="21"/>
      <c r="F537" s="21"/>
      <c r="J537" s="21"/>
      <c r="K537" s="22"/>
    </row>
    <row r="538" spans="3:11" x14ac:dyDescent="0.25">
      <c r="C538" s="21"/>
      <c r="F538" s="21"/>
      <c r="J538" s="21"/>
      <c r="K538" s="22"/>
    </row>
    <row r="539" spans="3:11" x14ac:dyDescent="0.25">
      <c r="C539" s="21"/>
      <c r="F539" s="21"/>
      <c r="J539" s="21"/>
      <c r="K539" s="22"/>
    </row>
    <row r="540" spans="3:11" x14ac:dyDescent="0.25">
      <c r="C540" s="21"/>
      <c r="F540" s="21"/>
      <c r="J540" s="21"/>
      <c r="K540" s="22"/>
    </row>
    <row r="541" spans="3:11" x14ac:dyDescent="0.25">
      <c r="C541" s="21"/>
      <c r="F541" s="21"/>
      <c r="J541" s="21"/>
      <c r="K541" s="22"/>
    </row>
    <row r="542" spans="3:11" x14ac:dyDescent="0.25">
      <c r="C542" s="21"/>
      <c r="F542" s="21"/>
      <c r="J542" s="21"/>
      <c r="K542" s="22"/>
    </row>
    <row r="543" spans="3:11" x14ac:dyDescent="0.25">
      <c r="C543" s="21"/>
      <c r="F543" s="21"/>
      <c r="J543" s="21"/>
      <c r="K543" s="22"/>
    </row>
    <row r="544" spans="3:11" x14ac:dyDescent="0.25">
      <c r="C544" s="21"/>
      <c r="F544" s="21"/>
      <c r="J544" s="21"/>
      <c r="K544" s="22"/>
    </row>
    <row r="545" spans="3:11" x14ac:dyDescent="0.25">
      <c r="C545" s="21"/>
      <c r="F545" s="21"/>
      <c r="J545" s="21"/>
      <c r="K545" s="22"/>
    </row>
    <row r="546" spans="3:11" x14ac:dyDescent="0.25">
      <c r="C546" s="21"/>
      <c r="F546" s="21"/>
      <c r="J546" s="21"/>
      <c r="K546" s="22"/>
    </row>
    <row r="547" spans="3:11" x14ac:dyDescent="0.25">
      <c r="C547" s="21"/>
      <c r="F547" s="21"/>
      <c r="J547" s="21"/>
      <c r="K547" s="22"/>
    </row>
    <row r="548" spans="3:11" x14ac:dyDescent="0.25">
      <c r="C548" s="21"/>
      <c r="F548" s="21"/>
      <c r="J548" s="21"/>
      <c r="K548" s="22"/>
    </row>
    <row r="549" spans="3:11" x14ac:dyDescent="0.25">
      <c r="C549" s="21"/>
      <c r="F549" s="21"/>
      <c r="J549" s="21"/>
      <c r="K549" s="22"/>
    </row>
    <row r="550" spans="3:11" x14ac:dyDescent="0.25">
      <c r="C550" s="21"/>
      <c r="F550" s="21"/>
      <c r="J550" s="21"/>
      <c r="K550" s="22"/>
    </row>
    <row r="551" spans="3:11" x14ac:dyDescent="0.25">
      <c r="C551" s="21"/>
      <c r="F551" s="21"/>
      <c r="J551" s="21"/>
      <c r="K551" s="22"/>
    </row>
    <row r="552" spans="3:11" x14ac:dyDescent="0.25">
      <c r="C552" s="21"/>
      <c r="F552" s="21"/>
      <c r="J552" s="21"/>
      <c r="K552" s="22"/>
    </row>
    <row r="553" spans="3:11" x14ac:dyDescent="0.25">
      <c r="C553" s="21"/>
      <c r="F553" s="21"/>
      <c r="J553" s="21"/>
      <c r="K553" s="22"/>
    </row>
    <row r="554" spans="3:11" x14ac:dyDescent="0.25">
      <c r="C554" s="21"/>
      <c r="F554" s="21"/>
      <c r="J554" s="21"/>
      <c r="K554" s="22"/>
    </row>
    <row r="555" spans="3:11" x14ac:dyDescent="0.25">
      <c r="C555" s="21"/>
      <c r="F555" s="21"/>
      <c r="J555" s="21"/>
      <c r="K555" s="22"/>
    </row>
    <row r="556" spans="3:11" x14ac:dyDescent="0.25">
      <c r="C556" s="21"/>
      <c r="F556" s="21"/>
      <c r="J556" s="21"/>
      <c r="K556" s="22"/>
    </row>
    <row r="557" spans="3:11" x14ac:dyDescent="0.25">
      <c r="C557" s="21"/>
      <c r="F557" s="21"/>
      <c r="J557" s="21"/>
      <c r="K557" s="22"/>
    </row>
    <row r="558" spans="3:11" x14ac:dyDescent="0.25">
      <c r="C558" s="21"/>
      <c r="F558" s="21"/>
      <c r="J558" s="21"/>
      <c r="K558" s="22"/>
    </row>
    <row r="559" spans="3:11" x14ac:dyDescent="0.25">
      <c r="C559" s="21"/>
      <c r="F559" s="21"/>
      <c r="J559" s="21"/>
      <c r="K559" s="22"/>
    </row>
    <row r="560" spans="3:11" x14ac:dyDescent="0.25">
      <c r="C560" s="21"/>
      <c r="F560" s="21"/>
      <c r="J560" s="21"/>
      <c r="K560" s="22"/>
    </row>
    <row r="561" spans="3:11" x14ac:dyDescent="0.25">
      <c r="C561" s="21"/>
      <c r="F561" s="21"/>
      <c r="J561" s="21"/>
      <c r="K561" s="22"/>
    </row>
    <row r="562" spans="3:11" x14ac:dyDescent="0.25">
      <c r="C562" s="21"/>
      <c r="F562" s="21"/>
      <c r="J562" s="21"/>
      <c r="K562" s="22"/>
    </row>
    <row r="563" spans="3:11" x14ac:dyDescent="0.25">
      <c r="C563" s="21"/>
      <c r="F563" s="21"/>
      <c r="J563" s="21"/>
      <c r="K563" s="22"/>
    </row>
    <row r="564" spans="3:11" x14ac:dyDescent="0.25">
      <c r="C564" s="21"/>
      <c r="F564" s="21"/>
      <c r="J564" s="21"/>
      <c r="K564" s="22"/>
    </row>
    <row r="565" spans="3:11" x14ac:dyDescent="0.25">
      <c r="C565" s="21"/>
      <c r="F565" s="21"/>
      <c r="J565" s="21"/>
      <c r="K565" s="22"/>
    </row>
    <row r="566" spans="3:11" x14ac:dyDescent="0.25">
      <c r="C566" s="21"/>
      <c r="F566" s="21"/>
      <c r="J566" s="21"/>
      <c r="K566" s="22"/>
    </row>
    <row r="567" spans="3:11" x14ac:dyDescent="0.25">
      <c r="C567" s="21"/>
      <c r="F567" s="21"/>
      <c r="J567" s="21"/>
      <c r="K567" s="22"/>
    </row>
    <row r="568" spans="3:11" x14ac:dyDescent="0.25">
      <c r="C568" s="21"/>
      <c r="F568" s="21"/>
      <c r="J568" s="21"/>
      <c r="K568" s="22"/>
    </row>
    <row r="569" spans="3:11" x14ac:dyDescent="0.25">
      <c r="C569" s="21"/>
      <c r="F569" s="21"/>
      <c r="J569" s="21"/>
      <c r="K569" s="22"/>
    </row>
    <row r="570" spans="3:11" x14ac:dyDescent="0.25">
      <c r="C570" s="21"/>
      <c r="F570" s="21"/>
      <c r="J570" s="21"/>
      <c r="K570" s="22"/>
    </row>
    <row r="571" spans="3:11" x14ac:dyDescent="0.25">
      <c r="C571" s="21"/>
      <c r="F571" s="21"/>
      <c r="J571" s="21"/>
      <c r="K571" s="22"/>
    </row>
    <row r="572" spans="3:11" x14ac:dyDescent="0.25">
      <c r="C572" s="21"/>
      <c r="F572" s="21"/>
      <c r="J572" s="21"/>
      <c r="K572" s="22"/>
    </row>
    <row r="573" spans="3:11" x14ac:dyDescent="0.25">
      <c r="C573" s="21"/>
      <c r="F573" s="21"/>
      <c r="J573" s="21"/>
      <c r="K573" s="22"/>
    </row>
    <row r="574" spans="3:11" x14ac:dyDescent="0.25">
      <c r="C574" s="21"/>
      <c r="F574" s="21"/>
      <c r="J574" s="21"/>
      <c r="K574" s="22"/>
    </row>
    <row r="575" spans="3:11" x14ac:dyDescent="0.25">
      <c r="C575" s="21"/>
      <c r="F575" s="21"/>
      <c r="J575" s="21"/>
      <c r="K575" s="22"/>
    </row>
    <row r="576" spans="3:11" x14ac:dyDescent="0.25">
      <c r="C576" s="21"/>
      <c r="F576" s="21"/>
      <c r="J576" s="21"/>
      <c r="K576" s="22"/>
    </row>
    <row r="577" spans="3:11" x14ac:dyDescent="0.25">
      <c r="C577" s="21"/>
      <c r="F577" s="21"/>
      <c r="J577" s="21"/>
      <c r="K577" s="22"/>
    </row>
    <row r="578" spans="3:11" x14ac:dyDescent="0.25">
      <c r="C578" s="21"/>
      <c r="F578" s="21"/>
      <c r="J578" s="21"/>
      <c r="K578" s="22"/>
    </row>
    <row r="579" spans="3:11" x14ac:dyDescent="0.25">
      <c r="C579" s="21"/>
      <c r="F579" s="21"/>
      <c r="J579" s="21"/>
      <c r="K579" s="22"/>
    </row>
    <row r="580" spans="3:11" x14ac:dyDescent="0.25">
      <c r="C580" s="21"/>
      <c r="F580" s="21"/>
      <c r="J580" s="21"/>
      <c r="K580" s="22"/>
    </row>
    <row r="581" spans="3:11" x14ac:dyDescent="0.25">
      <c r="C581" s="21"/>
      <c r="F581" s="21"/>
      <c r="J581" s="21"/>
      <c r="K581" s="22"/>
    </row>
    <row r="582" spans="3:11" x14ac:dyDescent="0.25">
      <c r="C582" s="21"/>
      <c r="F582" s="21"/>
      <c r="J582" s="21"/>
      <c r="K582" s="22"/>
    </row>
    <row r="583" spans="3:11" x14ac:dyDescent="0.25">
      <c r="C583" s="21"/>
      <c r="F583" s="21"/>
      <c r="J583" s="21"/>
      <c r="K583" s="22"/>
    </row>
    <row r="584" spans="3:11" x14ac:dyDescent="0.25">
      <c r="C584" s="21"/>
      <c r="F584" s="21"/>
      <c r="J584" s="21"/>
      <c r="K584" s="22"/>
    </row>
    <row r="585" spans="3:11" x14ac:dyDescent="0.25">
      <c r="C585" s="21"/>
      <c r="F585" s="21"/>
      <c r="J585" s="21"/>
      <c r="K585" s="22"/>
    </row>
    <row r="586" spans="3:11" x14ac:dyDescent="0.25">
      <c r="C586" s="21"/>
      <c r="F586" s="21"/>
      <c r="J586" s="21"/>
      <c r="K586" s="22"/>
    </row>
    <row r="587" spans="3:11" x14ac:dyDescent="0.25">
      <c r="C587" s="21"/>
      <c r="F587" s="21"/>
      <c r="J587" s="21"/>
      <c r="K587" s="22"/>
    </row>
    <row r="588" spans="3:11" x14ac:dyDescent="0.25">
      <c r="C588" s="21"/>
      <c r="F588" s="21"/>
      <c r="J588" s="21"/>
      <c r="K588" s="22"/>
    </row>
    <row r="589" spans="3:11" x14ac:dyDescent="0.25">
      <c r="C589" s="21"/>
      <c r="F589" s="21"/>
      <c r="J589" s="21"/>
      <c r="K589" s="22"/>
    </row>
    <row r="590" spans="3:11" x14ac:dyDescent="0.25">
      <c r="C590" s="21"/>
      <c r="F590" s="21"/>
      <c r="J590" s="21"/>
      <c r="K590" s="22"/>
    </row>
    <row r="591" spans="3:11" x14ac:dyDescent="0.25">
      <c r="C591" s="21"/>
      <c r="F591" s="21"/>
      <c r="J591" s="21"/>
      <c r="K591" s="22"/>
    </row>
    <row r="592" spans="3:11" x14ac:dyDescent="0.25">
      <c r="C592" s="21"/>
      <c r="F592" s="21"/>
      <c r="J592" s="21"/>
      <c r="K592" s="22"/>
    </row>
    <row r="593" spans="3:11" x14ac:dyDescent="0.25">
      <c r="C593" s="21"/>
      <c r="F593" s="21"/>
      <c r="J593" s="21"/>
      <c r="K593" s="22"/>
    </row>
    <row r="594" spans="3:11" x14ac:dyDescent="0.25">
      <c r="C594" s="21"/>
      <c r="F594" s="21"/>
      <c r="J594" s="21"/>
      <c r="K594" s="22"/>
    </row>
    <row r="595" spans="3:11" x14ac:dyDescent="0.25">
      <c r="C595" s="21"/>
      <c r="F595" s="21"/>
      <c r="J595" s="21"/>
      <c r="K595" s="22"/>
    </row>
    <row r="596" spans="3:11" x14ac:dyDescent="0.25">
      <c r="C596" s="21"/>
      <c r="F596" s="21"/>
      <c r="J596" s="21"/>
      <c r="K596" s="22"/>
    </row>
    <row r="597" spans="3:11" x14ac:dyDescent="0.25">
      <c r="C597" s="21"/>
      <c r="F597" s="21"/>
      <c r="J597" s="21"/>
      <c r="K597" s="22"/>
    </row>
    <row r="598" spans="3:11" x14ac:dyDescent="0.25">
      <c r="C598" s="21"/>
      <c r="F598" s="21"/>
      <c r="J598" s="21"/>
      <c r="K598" s="22"/>
    </row>
    <row r="599" spans="3:11" x14ac:dyDescent="0.25">
      <c r="C599" s="21"/>
      <c r="F599" s="21"/>
      <c r="J599" s="21"/>
      <c r="K599" s="22"/>
    </row>
    <row r="600" spans="3:11" x14ac:dyDescent="0.25">
      <c r="C600" s="21"/>
      <c r="F600" s="21"/>
      <c r="J600" s="21"/>
      <c r="K600" s="22"/>
    </row>
    <row r="601" spans="3:11" x14ac:dyDescent="0.25">
      <c r="C601" s="21"/>
      <c r="F601" s="21"/>
      <c r="J601" s="21"/>
      <c r="K601" s="22"/>
    </row>
    <row r="602" spans="3:11" x14ac:dyDescent="0.25">
      <c r="C602" s="21"/>
      <c r="F602" s="21"/>
      <c r="J602" s="21"/>
      <c r="K602" s="22"/>
    </row>
    <row r="603" spans="3:11" x14ac:dyDescent="0.25">
      <c r="C603" s="21"/>
      <c r="F603" s="21"/>
      <c r="J603" s="21"/>
      <c r="K603" s="22"/>
    </row>
    <row r="604" spans="3:11" x14ac:dyDescent="0.25">
      <c r="C604" s="21"/>
      <c r="F604" s="21"/>
      <c r="J604" s="21"/>
      <c r="K604" s="22"/>
    </row>
    <row r="605" spans="3:11" x14ac:dyDescent="0.25">
      <c r="C605" s="21"/>
      <c r="F605" s="21"/>
      <c r="J605" s="21"/>
      <c r="K605" s="22"/>
    </row>
    <row r="606" spans="3:11" x14ac:dyDescent="0.25">
      <c r="C606" s="21"/>
      <c r="F606" s="21"/>
      <c r="J606" s="21"/>
      <c r="K606" s="22"/>
    </row>
    <row r="607" spans="3:11" x14ac:dyDescent="0.25">
      <c r="C607" s="21"/>
      <c r="F607" s="21"/>
      <c r="J607" s="21"/>
      <c r="K607" s="22"/>
    </row>
    <row r="608" spans="3:11" x14ac:dyDescent="0.25">
      <c r="C608" s="21"/>
      <c r="F608" s="21"/>
      <c r="J608" s="21"/>
      <c r="K608" s="22"/>
    </row>
    <row r="609" spans="3:11" x14ac:dyDescent="0.25">
      <c r="C609" s="21"/>
      <c r="F609" s="21"/>
      <c r="J609" s="21"/>
      <c r="K609" s="22"/>
    </row>
    <row r="610" spans="3:11" x14ac:dyDescent="0.25">
      <c r="C610" s="21"/>
      <c r="F610" s="21"/>
      <c r="J610" s="21"/>
      <c r="K610" s="22"/>
    </row>
    <row r="611" spans="3:11" x14ac:dyDescent="0.25">
      <c r="C611" s="21"/>
      <c r="F611" s="21"/>
      <c r="J611" s="21"/>
      <c r="K611" s="22"/>
    </row>
    <row r="612" spans="3:11" x14ac:dyDescent="0.25">
      <c r="C612" s="21"/>
      <c r="F612" s="21"/>
      <c r="J612" s="21"/>
      <c r="K612" s="22"/>
    </row>
    <row r="613" spans="3:11" x14ac:dyDescent="0.25">
      <c r="C613" s="21"/>
      <c r="F613" s="21"/>
      <c r="J613" s="21"/>
      <c r="K613" s="22"/>
    </row>
    <row r="614" spans="3:11" x14ac:dyDescent="0.25">
      <c r="C614" s="21"/>
      <c r="F614" s="21"/>
      <c r="J614" s="21"/>
      <c r="K614" s="22"/>
    </row>
    <row r="615" spans="3:11" x14ac:dyDescent="0.25">
      <c r="C615" s="21"/>
      <c r="F615" s="21"/>
      <c r="J615" s="21"/>
      <c r="K615" s="22"/>
    </row>
    <row r="616" spans="3:11" x14ac:dyDescent="0.25">
      <c r="C616" s="21"/>
      <c r="F616" s="21"/>
      <c r="J616" s="21"/>
      <c r="K616" s="22"/>
    </row>
    <row r="617" spans="3:11" x14ac:dyDescent="0.25">
      <c r="C617" s="21"/>
      <c r="F617" s="21"/>
      <c r="J617" s="21"/>
      <c r="K617" s="22"/>
    </row>
    <row r="618" spans="3:11" x14ac:dyDescent="0.25">
      <c r="C618" s="21"/>
      <c r="F618" s="21"/>
      <c r="J618" s="21"/>
      <c r="K618" s="22"/>
    </row>
    <row r="619" spans="3:11" x14ac:dyDescent="0.25">
      <c r="C619" s="21"/>
      <c r="F619" s="21"/>
      <c r="J619" s="21"/>
      <c r="K619" s="22"/>
    </row>
    <row r="620" spans="3:11" x14ac:dyDescent="0.25">
      <c r="C620" s="21"/>
      <c r="F620" s="21"/>
      <c r="J620" s="21"/>
      <c r="K620" s="22"/>
    </row>
    <row r="621" spans="3:11" x14ac:dyDescent="0.25">
      <c r="C621" s="21"/>
      <c r="F621" s="21"/>
      <c r="J621" s="21"/>
      <c r="K621" s="22"/>
    </row>
    <row r="622" spans="3:11" x14ac:dyDescent="0.25">
      <c r="C622" s="21"/>
      <c r="F622" s="21"/>
      <c r="J622" s="21"/>
      <c r="K622" s="22"/>
    </row>
    <row r="623" spans="3:11" x14ac:dyDescent="0.25">
      <c r="C623" s="21"/>
      <c r="F623" s="21"/>
      <c r="J623" s="21"/>
      <c r="K623" s="22"/>
    </row>
    <row r="624" spans="3:11" x14ac:dyDescent="0.25">
      <c r="C624" s="21"/>
      <c r="F624" s="21"/>
      <c r="J624" s="21"/>
      <c r="K624" s="22"/>
    </row>
    <row r="625" spans="3:11" x14ac:dyDescent="0.25">
      <c r="C625" s="21"/>
      <c r="F625" s="21"/>
      <c r="J625" s="21"/>
      <c r="K625" s="22"/>
    </row>
    <row r="626" spans="3:11" x14ac:dyDescent="0.25">
      <c r="C626" s="21"/>
      <c r="F626" s="21"/>
      <c r="J626" s="21"/>
      <c r="K626" s="22"/>
    </row>
    <row r="627" spans="3:11" x14ac:dyDescent="0.25">
      <c r="C627" s="21"/>
      <c r="F627" s="21"/>
      <c r="J627" s="21"/>
      <c r="K627" s="22"/>
    </row>
    <row r="628" spans="3:11" x14ac:dyDescent="0.25">
      <c r="C628" s="21"/>
      <c r="F628" s="21"/>
      <c r="J628" s="21"/>
      <c r="K628" s="22"/>
    </row>
    <row r="629" spans="3:11" x14ac:dyDescent="0.25">
      <c r="C629" s="21"/>
      <c r="F629" s="21"/>
      <c r="J629" s="21"/>
      <c r="K629" s="22"/>
    </row>
    <row r="630" spans="3:11" x14ac:dyDescent="0.25">
      <c r="C630" s="21"/>
      <c r="F630" s="21"/>
      <c r="J630" s="21"/>
      <c r="K630" s="22"/>
    </row>
    <row r="631" spans="3:11" x14ac:dyDescent="0.25">
      <c r="C631" s="21"/>
      <c r="F631" s="21"/>
      <c r="J631" s="21"/>
      <c r="K631" s="22"/>
    </row>
    <row r="632" spans="3:11" x14ac:dyDescent="0.25">
      <c r="C632" s="21"/>
      <c r="F632" s="21"/>
      <c r="J632" s="21"/>
      <c r="K632" s="22"/>
    </row>
    <row r="633" spans="3:11" x14ac:dyDescent="0.25">
      <c r="C633" s="21"/>
      <c r="F633" s="21"/>
      <c r="J633" s="21"/>
      <c r="K633" s="22"/>
    </row>
    <row r="634" spans="3:11" x14ac:dyDescent="0.25">
      <c r="C634" s="21"/>
      <c r="F634" s="21"/>
      <c r="J634" s="21"/>
      <c r="K634" s="22"/>
    </row>
    <row r="635" spans="3:11" x14ac:dyDescent="0.25">
      <c r="C635" s="21"/>
      <c r="F635" s="21"/>
      <c r="J635" s="21"/>
      <c r="K635" s="22"/>
    </row>
    <row r="636" spans="3:11" x14ac:dyDescent="0.25">
      <c r="C636" s="21"/>
      <c r="F636" s="21"/>
      <c r="J636" s="21"/>
      <c r="K636" s="22"/>
    </row>
    <row r="637" spans="3:11" x14ac:dyDescent="0.25">
      <c r="C637" s="21"/>
      <c r="F637" s="21"/>
      <c r="J637" s="21"/>
      <c r="K637" s="22"/>
    </row>
    <row r="638" spans="3:11" x14ac:dyDescent="0.25">
      <c r="C638" s="21"/>
      <c r="F638" s="21"/>
      <c r="J638" s="21"/>
      <c r="K638" s="22"/>
    </row>
    <row r="639" spans="3:11" x14ac:dyDescent="0.25">
      <c r="C639" s="21"/>
      <c r="F639" s="21"/>
      <c r="J639" s="21"/>
      <c r="K639" s="22"/>
    </row>
    <row r="640" spans="3:11" x14ac:dyDescent="0.25">
      <c r="C640" s="21"/>
      <c r="F640" s="21"/>
      <c r="J640" s="21"/>
      <c r="K640" s="22"/>
    </row>
    <row r="641" spans="3:11" x14ac:dyDescent="0.25">
      <c r="C641" s="21"/>
      <c r="F641" s="21"/>
      <c r="J641" s="21"/>
      <c r="K641" s="22"/>
    </row>
    <row r="642" spans="3:11" x14ac:dyDescent="0.25">
      <c r="C642" s="21"/>
      <c r="F642" s="21"/>
      <c r="J642" s="21"/>
      <c r="K642" s="22"/>
    </row>
    <row r="643" spans="3:11" x14ac:dyDescent="0.25">
      <c r="C643" s="21"/>
      <c r="F643" s="21"/>
      <c r="J643" s="21"/>
      <c r="K643" s="22"/>
    </row>
    <row r="644" spans="3:11" x14ac:dyDescent="0.25">
      <c r="C644" s="21"/>
      <c r="F644" s="21"/>
      <c r="J644" s="21"/>
      <c r="K644" s="22"/>
    </row>
    <row r="645" spans="3:11" x14ac:dyDescent="0.25">
      <c r="C645" s="21"/>
      <c r="F645" s="21"/>
      <c r="J645" s="21"/>
      <c r="K645" s="22"/>
    </row>
    <row r="646" spans="3:11" x14ac:dyDescent="0.25">
      <c r="C646" s="21"/>
      <c r="F646" s="21"/>
      <c r="J646" s="21"/>
      <c r="K646" s="22"/>
    </row>
    <row r="647" spans="3:11" x14ac:dyDescent="0.25">
      <c r="C647" s="21"/>
      <c r="F647" s="21"/>
      <c r="J647" s="21"/>
      <c r="K647" s="22"/>
    </row>
    <row r="648" spans="3:11" x14ac:dyDescent="0.25">
      <c r="C648" s="21"/>
      <c r="F648" s="21"/>
      <c r="J648" s="21"/>
      <c r="K648" s="22"/>
    </row>
    <row r="649" spans="3:11" x14ac:dyDescent="0.25">
      <c r="C649" s="21"/>
      <c r="F649" s="21"/>
      <c r="J649" s="21"/>
      <c r="K649" s="22"/>
    </row>
    <row r="650" spans="3:11" x14ac:dyDescent="0.25">
      <c r="C650" s="21"/>
      <c r="F650" s="21"/>
      <c r="J650" s="21"/>
      <c r="K650" s="22"/>
    </row>
    <row r="651" spans="3:11" x14ac:dyDescent="0.25">
      <c r="C651" s="21"/>
      <c r="F651" s="21"/>
      <c r="J651" s="21"/>
      <c r="K651" s="22"/>
    </row>
    <row r="652" spans="3:11" x14ac:dyDescent="0.25">
      <c r="C652" s="21"/>
      <c r="F652" s="21"/>
      <c r="J652" s="21"/>
      <c r="K652" s="22"/>
    </row>
    <row r="653" spans="3:11" x14ac:dyDescent="0.25">
      <c r="C653" s="21"/>
      <c r="F653" s="21"/>
      <c r="J653" s="21"/>
      <c r="K653" s="22"/>
    </row>
    <row r="654" spans="3:11" x14ac:dyDescent="0.25">
      <c r="C654" s="21"/>
      <c r="F654" s="21"/>
      <c r="J654" s="21"/>
      <c r="K654" s="22"/>
    </row>
    <row r="655" spans="3:11" x14ac:dyDescent="0.25">
      <c r="C655" s="21"/>
      <c r="F655" s="21"/>
      <c r="J655" s="21"/>
      <c r="K655" s="22"/>
    </row>
    <row r="656" spans="3:11" x14ac:dyDescent="0.25">
      <c r="C656" s="21"/>
      <c r="F656" s="21"/>
      <c r="J656" s="21"/>
      <c r="K656" s="22"/>
    </row>
    <row r="657" spans="3:11" x14ac:dyDescent="0.25">
      <c r="C657" s="21"/>
      <c r="F657" s="21"/>
      <c r="J657" s="21"/>
      <c r="K657" s="22"/>
    </row>
    <row r="658" spans="3:11" x14ac:dyDescent="0.25">
      <c r="C658" s="21"/>
      <c r="F658" s="21"/>
      <c r="J658" s="21"/>
      <c r="K658" s="22"/>
    </row>
    <row r="659" spans="3:11" x14ac:dyDescent="0.25">
      <c r="C659" s="21"/>
      <c r="F659" s="21"/>
      <c r="J659" s="21"/>
      <c r="K659" s="22"/>
    </row>
    <row r="660" spans="3:11" x14ac:dyDescent="0.25">
      <c r="C660" s="21"/>
      <c r="F660" s="21"/>
      <c r="J660" s="21"/>
      <c r="K660" s="22"/>
    </row>
    <row r="661" spans="3:11" x14ac:dyDescent="0.25">
      <c r="C661" s="21"/>
      <c r="F661" s="21"/>
      <c r="J661" s="21"/>
      <c r="K661" s="22"/>
    </row>
    <row r="662" spans="3:11" x14ac:dyDescent="0.25">
      <c r="C662" s="21"/>
      <c r="F662" s="21"/>
      <c r="J662" s="21"/>
      <c r="K662" s="22"/>
    </row>
    <row r="663" spans="3:11" x14ac:dyDescent="0.25">
      <c r="C663" s="21"/>
      <c r="F663" s="21"/>
      <c r="J663" s="21"/>
      <c r="K663" s="22"/>
    </row>
    <row r="664" spans="3:11" x14ac:dyDescent="0.25">
      <c r="C664" s="21"/>
      <c r="F664" s="21"/>
      <c r="J664" s="21"/>
      <c r="K664" s="22"/>
    </row>
    <row r="665" spans="3:11" x14ac:dyDescent="0.25">
      <c r="C665" s="21"/>
      <c r="F665" s="21"/>
      <c r="J665" s="21"/>
      <c r="K665" s="22"/>
    </row>
    <row r="666" spans="3:11" x14ac:dyDescent="0.25">
      <c r="C666" s="21"/>
      <c r="F666" s="21"/>
      <c r="J666" s="21"/>
      <c r="K666" s="22"/>
    </row>
    <row r="667" spans="3:11" x14ac:dyDescent="0.25">
      <c r="C667" s="21"/>
      <c r="F667" s="21"/>
      <c r="J667" s="21"/>
      <c r="K667" s="22"/>
    </row>
    <row r="668" spans="3:11" x14ac:dyDescent="0.25">
      <c r="C668" s="21"/>
      <c r="F668" s="21"/>
      <c r="J668" s="21"/>
      <c r="K668" s="22"/>
    </row>
    <row r="669" spans="3:11" x14ac:dyDescent="0.25">
      <c r="C669" s="21"/>
      <c r="F669" s="21"/>
      <c r="J669" s="21"/>
      <c r="K669" s="22"/>
    </row>
    <row r="670" spans="3:11" x14ac:dyDescent="0.25">
      <c r="C670" s="21"/>
      <c r="F670" s="21"/>
      <c r="J670" s="21"/>
      <c r="K670" s="22"/>
    </row>
    <row r="671" spans="3:11" x14ac:dyDescent="0.25">
      <c r="C671" s="21"/>
      <c r="F671" s="21"/>
      <c r="J671" s="21"/>
      <c r="K671" s="22"/>
    </row>
    <row r="672" spans="3:11" x14ac:dyDescent="0.25">
      <c r="C672" s="21"/>
      <c r="F672" s="21"/>
      <c r="J672" s="21"/>
      <c r="K672" s="22"/>
    </row>
    <row r="673" spans="3:11" x14ac:dyDescent="0.25">
      <c r="C673" s="21"/>
      <c r="F673" s="21"/>
      <c r="J673" s="21"/>
      <c r="K673" s="22"/>
    </row>
    <row r="674" spans="3:11" x14ac:dyDescent="0.25">
      <c r="C674" s="21"/>
      <c r="F674" s="21"/>
      <c r="J674" s="21"/>
      <c r="K674" s="22"/>
    </row>
    <row r="675" spans="3:11" x14ac:dyDescent="0.25">
      <c r="C675" s="21"/>
      <c r="F675" s="21"/>
      <c r="J675" s="21"/>
      <c r="K675" s="22"/>
    </row>
    <row r="676" spans="3:11" x14ac:dyDescent="0.25">
      <c r="C676" s="21"/>
      <c r="F676" s="21"/>
      <c r="J676" s="21"/>
      <c r="K676" s="22"/>
    </row>
    <row r="677" spans="3:11" x14ac:dyDescent="0.25">
      <c r="C677" s="21"/>
      <c r="F677" s="21"/>
      <c r="J677" s="21"/>
      <c r="K677" s="22"/>
    </row>
    <row r="678" spans="3:11" x14ac:dyDescent="0.25">
      <c r="C678" s="21"/>
      <c r="F678" s="21"/>
      <c r="J678" s="21"/>
      <c r="K678" s="22"/>
    </row>
    <row r="679" spans="3:11" x14ac:dyDescent="0.25">
      <c r="C679" s="21"/>
      <c r="F679" s="21"/>
      <c r="J679" s="21"/>
      <c r="K679" s="22"/>
    </row>
    <row r="680" spans="3:11" x14ac:dyDescent="0.25">
      <c r="C680" s="21"/>
      <c r="F680" s="21"/>
      <c r="J680" s="21"/>
      <c r="K680" s="22"/>
    </row>
    <row r="681" spans="3:11" x14ac:dyDescent="0.25">
      <c r="C681" s="21"/>
      <c r="F681" s="21"/>
      <c r="J681" s="21"/>
      <c r="K681" s="22"/>
    </row>
    <row r="682" spans="3:11" x14ac:dyDescent="0.25">
      <c r="C682" s="21"/>
      <c r="F682" s="21"/>
      <c r="J682" s="21"/>
      <c r="K682" s="22"/>
    </row>
    <row r="683" spans="3:11" x14ac:dyDescent="0.25">
      <c r="C683" s="21"/>
      <c r="F683" s="21"/>
      <c r="J683" s="21"/>
      <c r="K683" s="22"/>
    </row>
    <row r="684" spans="3:11" x14ac:dyDescent="0.25">
      <c r="C684" s="21"/>
      <c r="F684" s="21"/>
      <c r="J684" s="21"/>
      <c r="K684" s="22"/>
    </row>
    <row r="685" spans="3:11" x14ac:dyDescent="0.25">
      <c r="C685" s="21"/>
      <c r="F685" s="21"/>
      <c r="J685" s="21"/>
      <c r="K685" s="22"/>
    </row>
    <row r="686" spans="3:11" x14ac:dyDescent="0.25">
      <c r="C686" s="21"/>
      <c r="F686" s="21"/>
      <c r="J686" s="21"/>
      <c r="K686" s="22"/>
    </row>
    <row r="687" spans="3:11" x14ac:dyDescent="0.25">
      <c r="C687" s="21"/>
      <c r="F687" s="21"/>
      <c r="J687" s="21"/>
      <c r="K687" s="22"/>
    </row>
    <row r="688" spans="3:11" x14ac:dyDescent="0.25">
      <c r="C688" s="21"/>
      <c r="F688" s="21"/>
      <c r="J688" s="21"/>
      <c r="K688" s="22"/>
    </row>
    <row r="689" spans="3:11" x14ac:dyDescent="0.25">
      <c r="C689" s="21"/>
      <c r="F689" s="21"/>
      <c r="J689" s="21"/>
      <c r="K689" s="22"/>
    </row>
    <row r="690" spans="3:11" x14ac:dyDescent="0.25">
      <c r="C690" s="21"/>
      <c r="F690" s="21"/>
      <c r="J690" s="21"/>
      <c r="K690" s="22"/>
    </row>
    <row r="691" spans="3:11" x14ac:dyDescent="0.25">
      <c r="C691" s="21"/>
      <c r="F691" s="21"/>
      <c r="J691" s="21"/>
      <c r="K691" s="22"/>
    </row>
    <row r="692" spans="3:11" x14ac:dyDescent="0.25">
      <c r="C692" s="21"/>
      <c r="F692" s="21"/>
      <c r="J692" s="21"/>
      <c r="K692" s="22"/>
    </row>
    <row r="693" spans="3:11" x14ac:dyDescent="0.25">
      <c r="C693" s="21"/>
      <c r="F693" s="21"/>
      <c r="J693" s="21"/>
      <c r="K693" s="22"/>
    </row>
    <row r="694" spans="3:11" x14ac:dyDescent="0.25">
      <c r="C694" s="21"/>
      <c r="F694" s="21"/>
      <c r="J694" s="21"/>
      <c r="K694" s="22"/>
    </row>
    <row r="695" spans="3:11" x14ac:dyDescent="0.25">
      <c r="C695" s="21"/>
      <c r="F695" s="21"/>
      <c r="J695" s="21"/>
      <c r="K695" s="22"/>
    </row>
    <row r="696" spans="3:11" x14ac:dyDescent="0.25">
      <c r="C696" s="21"/>
      <c r="F696" s="21"/>
      <c r="J696" s="21"/>
      <c r="K696" s="22"/>
    </row>
    <row r="697" spans="3:11" x14ac:dyDescent="0.25">
      <c r="C697" s="21"/>
      <c r="F697" s="21"/>
      <c r="J697" s="21"/>
      <c r="K697" s="22"/>
    </row>
    <row r="698" spans="3:11" x14ac:dyDescent="0.25">
      <c r="C698" s="21"/>
      <c r="F698" s="21"/>
      <c r="J698" s="21"/>
      <c r="K698" s="22"/>
    </row>
    <row r="699" spans="3:11" x14ac:dyDescent="0.25">
      <c r="C699" s="21"/>
      <c r="F699" s="21"/>
      <c r="J699" s="21"/>
      <c r="K699" s="22"/>
    </row>
    <row r="700" spans="3:11" x14ac:dyDescent="0.25">
      <c r="C700" s="21"/>
      <c r="F700" s="21"/>
      <c r="J700" s="21"/>
      <c r="K700" s="22"/>
    </row>
    <row r="701" spans="3:11" x14ac:dyDescent="0.25">
      <c r="C701" s="21"/>
      <c r="F701" s="21"/>
      <c r="J701" s="21"/>
      <c r="K701" s="22"/>
    </row>
    <row r="702" spans="3:11" x14ac:dyDescent="0.25">
      <c r="C702" s="21"/>
      <c r="F702" s="21"/>
      <c r="J702" s="21"/>
      <c r="K702" s="22"/>
    </row>
    <row r="703" spans="3:11" x14ac:dyDescent="0.25">
      <c r="C703" s="21"/>
      <c r="F703" s="21"/>
      <c r="J703" s="21"/>
      <c r="K703" s="22"/>
    </row>
    <row r="704" spans="3:11" x14ac:dyDescent="0.25">
      <c r="C704" s="21"/>
      <c r="F704" s="21"/>
      <c r="J704" s="21"/>
      <c r="K704" s="22"/>
    </row>
    <row r="705" spans="3:11" x14ac:dyDescent="0.25">
      <c r="C705" s="21"/>
      <c r="F705" s="21"/>
      <c r="J705" s="21"/>
      <c r="K705" s="22"/>
    </row>
    <row r="706" spans="3:11" x14ac:dyDescent="0.25">
      <c r="C706" s="21"/>
      <c r="F706" s="21"/>
      <c r="J706" s="21"/>
      <c r="K706" s="22"/>
    </row>
    <row r="707" spans="3:11" x14ac:dyDescent="0.25">
      <c r="C707" s="21"/>
      <c r="F707" s="21"/>
      <c r="J707" s="21"/>
      <c r="K707" s="22"/>
    </row>
    <row r="708" spans="3:11" x14ac:dyDescent="0.25">
      <c r="C708" s="21"/>
      <c r="F708" s="21"/>
      <c r="J708" s="21"/>
      <c r="K708" s="22"/>
    </row>
    <row r="709" spans="3:11" x14ac:dyDescent="0.25">
      <c r="C709" s="21"/>
      <c r="F709" s="21"/>
      <c r="J709" s="21"/>
      <c r="K709" s="22"/>
    </row>
    <row r="710" spans="3:11" x14ac:dyDescent="0.25">
      <c r="C710" s="21"/>
      <c r="F710" s="21"/>
      <c r="J710" s="21"/>
      <c r="K710" s="22"/>
    </row>
    <row r="711" spans="3:11" x14ac:dyDescent="0.25">
      <c r="C711" s="21"/>
      <c r="F711" s="21"/>
      <c r="J711" s="21"/>
      <c r="K711" s="22"/>
    </row>
    <row r="712" spans="3:11" x14ac:dyDescent="0.25">
      <c r="C712" s="21"/>
      <c r="F712" s="21"/>
      <c r="J712" s="21"/>
      <c r="K712" s="22"/>
    </row>
    <row r="713" spans="3:11" x14ac:dyDescent="0.25">
      <c r="C713" s="21"/>
      <c r="F713" s="21"/>
      <c r="J713" s="21"/>
      <c r="K713" s="22"/>
    </row>
    <row r="714" spans="3:11" x14ac:dyDescent="0.25">
      <c r="C714" s="21"/>
      <c r="F714" s="21"/>
      <c r="J714" s="21"/>
      <c r="K714" s="22"/>
    </row>
    <row r="715" spans="3:11" x14ac:dyDescent="0.25">
      <c r="C715" s="21"/>
      <c r="F715" s="21"/>
      <c r="J715" s="21"/>
      <c r="K715" s="22"/>
    </row>
    <row r="716" spans="3:11" x14ac:dyDescent="0.25">
      <c r="C716" s="21"/>
      <c r="F716" s="21"/>
      <c r="J716" s="21"/>
      <c r="K716" s="22"/>
    </row>
    <row r="717" spans="3:11" x14ac:dyDescent="0.25">
      <c r="C717" s="21"/>
      <c r="F717" s="21"/>
      <c r="J717" s="21"/>
      <c r="K717" s="22"/>
    </row>
    <row r="718" spans="3:11" x14ac:dyDescent="0.25">
      <c r="C718" s="21"/>
      <c r="F718" s="21"/>
      <c r="J718" s="21"/>
      <c r="K718" s="22"/>
    </row>
    <row r="719" spans="3:11" x14ac:dyDescent="0.25">
      <c r="C719" s="21"/>
      <c r="F719" s="21"/>
      <c r="J719" s="21"/>
      <c r="K719" s="22"/>
    </row>
    <row r="720" spans="3:11" x14ac:dyDescent="0.25">
      <c r="C720" s="21"/>
      <c r="F720" s="21"/>
      <c r="J720" s="21"/>
      <c r="K720" s="22"/>
    </row>
    <row r="721" spans="3:11" x14ac:dyDescent="0.25">
      <c r="C721" s="21"/>
      <c r="F721" s="21"/>
      <c r="J721" s="21"/>
      <c r="K721" s="22"/>
    </row>
    <row r="722" spans="3:11" x14ac:dyDescent="0.25">
      <c r="C722" s="21"/>
      <c r="F722" s="21"/>
      <c r="J722" s="21"/>
      <c r="K722" s="22"/>
    </row>
    <row r="723" spans="3:11" x14ac:dyDescent="0.25">
      <c r="C723" s="21"/>
      <c r="F723" s="21"/>
      <c r="J723" s="21"/>
      <c r="K723" s="22"/>
    </row>
    <row r="724" spans="3:11" x14ac:dyDescent="0.25">
      <c r="C724" s="21"/>
      <c r="F724" s="21"/>
      <c r="J724" s="21"/>
      <c r="K724" s="22"/>
    </row>
    <row r="725" spans="3:11" x14ac:dyDescent="0.25">
      <c r="C725" s="21"/>
      <c r="F725" s="21"/>
      <c r="J725" s="21"/>
      <c r="K725" s="22"/>
    </row>
    <row r="726" spans="3:11" x14ac:dyDescent="0.25">
      <c r="C726" s="21"/>
      <c r="F726" s="21"/>
      <c r="J726" s="21"/>
      <c r="K726" s="22"/>
    </row>
    <row r="727" spans="3:11" x14ac:dyDescent="0.25">
      <c r="C727" s="21"/>
      <c r="F727" s="21"/>
      <c r="J727" s="21"/>
      <c r="K727" s="22"/>
    </row>
    <row r="728" spans="3:11" x14ac:dyDescent="0.25">
      <c r="C728" s="21"/>
      <c r="F728" s="21"/>
      <c r="J728" s="21"/>
      <c r="K728" s="22"/>
    </row>
    <row r="729" spans="3:11" x14ac:dyDescent="0.25">
      <c r="C729" s="21"/>
      <c r="F729" s="21"/>
      <c r="J729" s="21"/>
      <c r="K729" s="22"/>
    </row>
    <row r="730" spans="3:11" x14ac:dyDescent="0.25">
      <c r="C730" s="21"/>
      <c r="F730" s="21"/>
      <c r="J730" s="21"/>
      <c r="K730" s="22"/>
    </row>
    <row r="731" spans="3:11" x14ac:dyDescent="0.25">
      <c r="C731" s="21"/>
      <c r="F731" s="21"/>
      <c r="J731" s="21"/>
      <c r="K731" s="22"/>
    </row>
    <row r="732" spans="3:11" x14ac:dyDescent="0.25">
      <c r="C732" s="21"/>
      <c r="F732" s="21"/>
      <c r="J732" s="21"/>
      <c r="K732" s="22"/>
    </row>
    <row r="733" spans="3:11" x14ac:dyDescent="0.25">
      <c r="C733" s="21"/>
      <c r="F733" s="21"/>
      <c r="J733" s="21"/>
      <c r="K733" s="22"/>
    </row>
    <row r="734" spans="3:11" x14ac:dyDescent="0.25">
      <c r="C734" s="21"/>
      <c r="F734" s="21"/>
      <c r="J734" s="21"/>
      <c r="K734" s="22"/>
    </row>
    <row r="735" spans="3:11" x14ac:dyDescent="0.25">
      <c r="C735" s="21"/>
      <c r="F735" s="21"/>
      <c r="J735" s="21"/>
      <c r="K735" s="22"/>
    </row>
    <row r="736" spans="3:11" x14ac:dyDescent="0.25">
      <c r="C736" s="21"/>
      <c r="F736" s="21"/>
      <c r="J736" s="21"/>
      <c r="K736" s="22"/>
    </row>
    <row r="737" spans="3:11" x14ac:dyDescent="0.25">
      <c r="C737" s="21"/>
      <c r="F737" s="21"/>
      <c r="J737" s="21"/>
      <c r="K737" s="22"/>
    </row>
    <row r="738" spans="3:11" x14ac:dyDescent="0.25">
      <c r="C738" s="21"/>
      <c r="F738" s="21"/>
      <c r="J738" s="21"/>
      <c r="K738" s="22"/>
    </row>
    <row r="739" spans="3:11" x14ac:dyDescent="0.25">
      <c r="C739" s="21"/>
      <c r="F739" s="21"/>
      <c r="J739" s="21"/>
      <c r="K739" s="22"/>
    </row>
    <row r="740" spans="3:11" x14ac:dyDescent="0.25">
      <c r="C740" s="21"/>
      <c r="F740" s="21"/>
      <c r="J740" s="21"/>
      <c r="K740" s="22"/>
    </row>
    <row r="741" spans="3:11" x14ac:dyDescent="0.25">
      <c r="C741" s="21"/>
      <c r="F741" s="21"/>
      <c r="J741" s="21"/>
      <c r="K741" s="22"/>
    </row>
    <row r="742" spans="3:11" x14ac:dyDescent="0.25">
      <c r="C742" s="21"/>
      <c r="F742" s="21"/>
      <c r="J742" s="21"/>
      <c r="K742" s="22"/>
    </row>
    <row r="743" spans="3:11" x14ac:dyDescent="0.25">
      <c r="C743" s="21"/>
      <c r="F743" s="21"/>
      <c r="J743" s="21"/>
      <c r="K743" s="22"/>
    </row>
    <row r="744" spans="3:11" x14ac:dyDescent="0.25">
      <c r="C744" s="21"/>
      <c r="F744" s="21"/>
      <c r="J744" s="21"/>
      <c r="K744" s="22"/>
    </row>
    <row r="745" spans="3:11" x14ac:dyDescent="0.25">
      <c r="C745" s="21"/>
      <c r="F745" s="21"/>
      <c r="J745" s="21"/>
      <c r="K745" s="22"/>
    </row>
    <row r="746" spans="3:11" x14ac:dyDescent="0.25">
      <c r="C746" s="21"/>
      <c r="F746" s="21"/>
      <c r="J746" s="21"/>
      <c r="K746" s="22"/>
    </row>
    <row r="747" spans="3:11" x14ac:dyDescent="0.25">
      <c r="C747" s="21"/>
      <c r="F747" s="21"/>
      <c r="J747" s="21"/>
      <c r="K747" s="22"/>
    </row>
    <row r="748" spans="3:11" x14ac:dyDescent="0.25">
      <c r="C748" s="21"/>
      <c r="F748" s="21"/>
      <c r="J748" s="21"/>
      <c r="K748" s="22"/>
    </row>
    <row r="749" spans="3:11" x14ac:dyDescent="0.25">
      <c r="C749" s="21"/>
      <c r="F749" s="21"/>
      <c r="J749" s="21"/>
      <c r="K749" s="22"/>
    </row>
    <row r="750" spans="3:11" x14ac:dyDescent="0.25">
      <c r="C750" s="21"/>
      <c r="F750" s="21"/>
      <c r="J750" s="21"/>
      <c r="K750" s="22"/>
    </row>
    <row r="751" spans="3:11" x14ac:dyDescent="0.25">
      <c r="C751" s="21"/>
      <c r="F751" s="21"/>
      <c r="J751" s="21"/>
      <c r="K751" s="22"/>
    </row>
    <row r="752" spans="3:11" x14ac:dyDescent="0.25">
      <c r="C752" s="21"/>
      <c r="F752" s="21"/>
      <c r="J752" s="21"/>
      <c r="K752" s="22"/>
    </row>
    <row r="753" spans="3:11" x14ac:dyDescent="0.25">
      <c r="C753" s="21"/>
      <c r="F753" s="21"/>
      <c r="J753" s="21"/>
      <c r="K753" s="22"/>
    </row>
    <row r="754" spans="3:11" x14ac:dyDescent="0.25">
      <c r="C754" s="21"/>
      <c r="F754" s="21"/>
      <c r="J754" s="21"/>
      <c r="K754" s="22"/>
    </row>
    <row r="755" spans="3:11" x14ac:dyDescent="0.25">
      <c r="C755" s="21"/>
      <c r="F755" s="21"/>
      <c r="J755" s="21"/>
      <c r="K755" s="22"/>
    </row>
    <row r="756" spans="3:11" x14ac:dyDescent="0.25">
      <c r="C756" s="21"/>
      <c r="F756" s="21"/>
      <c r="J756" s="21"/>
      <c r="K756" s="22"/>
    </row>
    <row r="757" spans="3:11" x14ac:dyDescent="0.25">
      <c r="C757" s="21"/>
      <c r="F757" s="21"/>
      <c r="J757" s="21"/>
      <c r="K757" s="22"/>
    </row>
    <row r="758" spans="3:11" x14ac:dyDescent="0.25">
      <c r="C758" s="21"/>
      <c r="F758" s="21"/>
      <c r="J758" s="21"/>
      <c r="K758" s="22"/>
    </row>
    <row r="759" spans="3:11" x14ac:dyDescent="0.25">
      <c r="C759" s="21"/>
      <c r="F759" s="21"/>
      <c r="J759" s="21"/>
      <c r="K759" s="22"/>
    </row>
    <row r="760" spans="3:11" x14ac:dyDescent="0.25">
      <c r="C760" s="21"/>
      <c r="F760" s="21"/>
      <c r="J760" s="21"/>
      <c r="K760" s="22"/>
    </row>
    <row r="761" spans="3:11" x14ac:dyDescent="0.25">
      <c r="C761" s="21"/>
      <c r="F761" s="21"/>
      <c r="J761" s="21"/>
      <c r="K761" s="22"/>
    </row>
    <row r="762" spans="3:11" x14ac:dyDescent="0.25">
      <c r="C762" s="21"/>
      <c r="F762" s="21"/>
      <c r="J762" s="21"/>
      <c r="K762" s="22"/>
    </row>
    <row r="763" spans="3:11" x14ac:dyDescent="0.25">
      <c r="C763" s="21"/>
      <c r="F763" s="21"/>
      <c r="J763" s="21"/>
      <c r="K763" s="22"/>
    </row>
    <row r="764" spans="3:11" x14ac:dyDescent="0.25">
      <c r="C764" s="21"/>
      <c r="F764" s="21"/>
      <c r="J764" s="21"/>
      <c r="K764" s="22"/>
    </row>
    <row r="765" spans="3:11" x14ac:dyDescent="0.25">
      <c r="C765" s="21"/>
      <c r="F765" s="21"/>
      <c r="J765" s="21"/>
      <c r="K765" s="22"/>
    </row>
    <row r="766" spans="3:11" x14ac:dyDescent="0.25">
      <c r="C766" s="21"/>
      <c r="F766" s="21"/>
      <c r="J766" s="21"/>
      <c r="K766" s="22"/>
    </row>
    <row r="767" spans="3:11" x14ac:dyDescent="0.25">
      <c r="C767" s="21"/>
      <c r="F767" s="21"/>
      <c r="J767" s="21"/>
      <c r="K767" s="22"/>
    </row>
    <row r="768" spans="3:11" x14ac:dyDescent="0.25">
      <c r="C768" s="21"/>
      <c r="F768" s="21"/>
      <c r="J768" s="21"/>
      <c r="K768" s="22"/>
    </row>
    <row r="769" spans="3:11" x14ac:dyDescent="0.25">
      <c r="C769" s="21"/>
      <c r="F769" s="21"/>
      <c r="J769" s="21"/>
      <c r="K769" s="22"/>
    </row>
    <row r="770" spans="3:11" x14ac:dyDescent="0.25">
      <c r="C770" s="21"/>
      <c r="F770" s="21"/>
      <c r="J770" s="21"/>
      <c r="K770" s="22"/>
    </row>
    <row r="771" spans="3:11" x14ac:dyDescent="0.25">
      <c r="C771" s="21"/>
      <c r="F771" s="21"/>
      <c r="J771" s="21"/>
      <c r="K771" s="22"/>
    </row>
    <row r="772" spans="3:11" x14ac:dyDescent="0.25">
      <c r="C772" s="21"/>
      <c r="F772" s="21"/>
      <c r="J772" s="21"/>
      <c r="K772" s="22"/>
    </row>
    <row r="773" spans="3:11" x14ac:dyDescent="0.25">
      <c r="C773" s="21"/>
      <c r="F773" s="21"/>
      <c r="J773" s="21"/>
      <c r="K773" s="22"/>
    </row>
    <row r="774" spans="3:11" x14ac:dyDescent="0.25">
      <c r="C774" s="21"/>
      <c r="F774" s="21"/>
      <c r="J774" s="21"/>
      <c r="K774" s="22"/>
    </row>
    <row r="775" spans="3:11" x14ac:dyDescent="0.25">
      <c r="C775" s="21"/>
      <c r="F775" s="21"/>
      <c r="J775" s="21"/>
      <c r="K775" s="22"/>
    </row>
    <row r="776" spans="3:11" x14ac:dyDescent="0.25">
      <c r="C776" s="21"/>
      <c r="F776" s="21"/>
      <c r="J776" s="21"/>
      <c r="K776" s="22"/>
    </row>
    <row r="777" spans="3:11" x14ac:dyDescent="0.25">
      <c r="C777" s="21"/>
      <c r="F777" s="21"/>
      <c r="J777" s="21"/>
      <c r="K777" s="22"/>
    </row>
    <row r="778" spans="3:11" x14ac:dyDescent="0.25">
      <c r="C778" s="21"/>
      <c r="F778" s="21"/>
      <c r="J778" s="21"/>
      <c r="K778" s="22"/>
    </row>
    <row r="779" spans="3:11" x14ac:dyDescent="0.25">
      <c r="C779" s="21"/>
      <c r="F779" s="21"/>
      <c r="J779" s="21"/>
      <c r="K779" s="22"/>
    </row>
    <row r="780" spans="3:11" x14ac:dyDescent="0.25">
      <c r="C780" s="21"/>
      <c r="F780" s="21"/>
      <c r="J780" s="21"/>
      <c r="K780" s="22"/>
    </row>
    <row r="781" spans="3:11" x14ac:dyDescent="0.25">
      <c r="C781" s="21"/>
      <c r="F781" s="21"/>
      <c r="J781" s="21"/>
      <c r="K781" s="22"/>
    </row>
    <row r="782" spans="3:11" x14ac:dyDescent="0.25">
      <c r="C782" s="21"/>
      <c r="F782" s="21"/>
      <c r="J782" s="21"/>
      <c r="K782" s="22"/>
    </row>
    <row r="783" spans="3:11" x14ac:dyDescent="0.25">
      <c r="C783" s="21"/>
      <c r="F783" s="21"/>
      <c r="J783" s="21"/>
      <c r="K783" s="22"/>
    </row>
    <row r="784" spans="3:11" x14ac:dyDescent="0.25">
      <c r="C784" s="21"/>
      <c r="F784" s="21"/>
      <c r="J784" s="21"/>
      <c r="K784" s="22"/>
    </row>
    <row r="785" spans="3:11" x14ac:dyDescent="0.25">
      <c r="C785" s="21"/>
      <c r="F785" s="21"/>
      <c r="J785" s="21"/>
      <c r="K785" s="22"/>
    </row>
    <row r="786" spans="3:11" x14ac:dyDescent="0.25">
      <c r="C786" s="21"/>
      <c r="F786" s="21"/>
      <c r="J786" s="21"/>
      <c r="K786" s="22"/>
    </row>
    <row r="787" spans="3:11" x14ac:dyDescent="0.25">
      <c r="C787" s="21"/>
      <c r="F787" s="21"/>
      <c r="J787" s="21"/>
      <c r="K787" s="22"/>
    </row>
    <row r="788" spans="3:11" x14ac:dyDescent="0.25">
      <c r="C788" s="21"/>
      <c r="F788" s="21"/>
      <c r="J788" s="21"/>
      <c r="K788" s="22"/>
    </row>
    <row r="789" spans="3:11" x14ac:dyDescent="0.25">
      <c r="C789" s="21"/>
      <c r="F789" s="21"/>
      <c r="J789" s="21"/>
      <c r="K789" s="22"/>
    </row>
    <row r="790" spans="3:11" x14ac:dyDescent="0.25">
      <c r="C790" s="21"/>
      <c r="F790" s="21"/>
      <c r="J790" s="21"/>
      <c r="K790" s="22"/>
    </row>
    <row r="791" spans="3:11" x14ac:dyDescent="0.25">
      <c r="C791" s="21"/>
      <c r="F791" s="21"/>
      <c r="J791" s="21"/>
      <c r="K791" s="22"/>
    </row>
    <row r="792" spans="3:11" x14ac:dyDescent="0.25">
      <c r="C792" s="21"/>
      <c r="F792" s="21"/>
      <c r="J792" s="21"/>
      <c r="K792" s="22"/>
    </row>
    <row r="793" spans="3:11" x14ac:dyDescent="0.25">
      <c r="C793" s="21"/>
      <c r="F793" s="21"/>
      <c r="J793" s="21"/>
      <c r="K793" s="22"/>
    </row>
    <row r="794" spans="3:11" x14ac:dyDescent="0.25">
      <c r="C794" s="21"/>
      <c r="F794" s="21"/>
      <c r="J794" s="21"/>
      <c r="K794" s="22"/>
    </row>
    <row r="795" spans="3:11" x14ac:dyDescent="0.25">
      <c r="C795" s="21"/>
      <c r="F795" s="21"/>
      <c r="J795" s="21"/>
      <c r="K795" s="22"/>
    </row>
    <row r="796" spans="3:11" x14ac:dyDescent="0.25">
      <c r="C796" s="21"/>
      <c r="F796" s="21"/>
      <c r="J796" s="21"/>
      <c r="K796" s="22"/>
    </row>
    <row r="797" spans="3:11" x14ac:dyDescent="0.25">
      <c r="C797" s="21"/>
      <c r="F797" s="21"/>
      <c r="J797" s="21"/>
      <c r="K797" s="22"/>
    </row>
    <row r="798" spans="3:11" x14ac:dyDescent="0.25">
      <c r="C798" s="21"/>
      <c r="F798" s="21"/>
      <c r="J798" s="21"/>
      <c r="K798" s="22"/>
    </row>
    <row r="799" spans="3:11" x14ac:dyDescent="0.25">
      <c r="C799" s="21"/>
      <c r="F799" s="21"/>
      <c r="J799" s="21"/>
      <c r="K799" s="22"/>
    </row>
    <row r="800" spans="3:11" x14ac:dyDescent="0.25">
      <c r="C800" s="21"/>
      <c r="F800" s="21"/>
      <c r="J800" s="21"/>
      <c r="K800" s="22"/>
    </row>
    <row r="801" spans="3:11" x14ac:dyDescent="0.25">
      <c r="C801" s="21"/>
      <c r="F801" s="21"/>
      <c r="J801" s="21"/>
      <c r="K801" s="22"/>
    </row>
    <row r="802" spans="3:11" x14ac:dyDescent="0.25">
      <c r="C802" s="21"/>
      <c r="F802" s="21"/>
      <c r="J802" s="21"/>
      <c r="K802" s="22"/>
    </row>
    <row r="803" spans="3:11" x14ac:dyDescent="0.25">
      <c r="C803" s="21"/>
      <c r="F803" s="21"/>
      <c r="J803" s="21"/>
      <c r="K803" s="22"/>
    </row>
    <row r="804" spans="3:11" x14ac:dyDescent="0.25">
      <c r="C804" s="21"/>
      <c r="F804" s="21"/>
      <c r="J804" s="21"/>
      <c r="K804" s="22"/>
    </row>
    <row r="805" spans="3:11" x14ac:dyDescent="0.25">
      <c r="C805" s="21"/>
      <c r="F805" s="21"/>
      <c r="J805" s="21"/>
      <c r="K805" s="22"/>
    </row>
    <row r="806" spans="3:11" x14ac:dyDescent="0.25">
      <c r="C806" s="21"/>
      <c r="F806" s="21"/>
      <c r="J806" s="21"/>
      <c r="K806" s="22"/>
    </row>
    <row r="807" spans="3:11" x14ac:dyDescent="0.25">
      <c r="C807" s="21"/>
      <c r="F807" s="21"/>
      <c r="J807" s="21"/>
      <c r="K807" s="22"/>
    </row>
    <row r="808" spans="3:11" x14ac:dyDescent="0.25">
      <c r="C808" s="21"/>
      <c r="F808" s="21"/>
      <c r="J808" s="21"/>
      <c r="K808" s="22"/>
    </row>
    <row r="809" spans="3:11" x14ac:dyDescent="0.25">
      <c r="C809" s="21"/>
      <c r="F809" s="21"/>
      <c r="J809" s="21"/>
      <c r="K809" s="22"/>
    </row>
    <row r="810" spans="3:11" x14ac:dyDescent="0.25">
      <c r="C810" s="21"/>
      <c r="F810" s="21"/>
      <c r="J810" s="21"/>
      <c r="K810" s="22"/>
    </row>
    <row r="811" spans="3:11" x14ac:dyDescent="0.25">
      <c r="C811" s="21"/>
      <c r="F811" s="21"/>
      <c r="J811" s="21"/>
      <c r="K811" s="22"/>
    </row>
    <row r="812" spans="3:11" x14ac:dyDescent="0.25">
      <c r="C812" s="21"/>
      <c r="F812" s="21"/>
      <c r="J812" s="21"/>
      <c r="K812" s="22"/>
    </row>
    <row r="813" spans="3:11" x14ac:dyDescent="0.25">
      <c r="C813" s="21"/>
      <c r="F813" s="21"/>
      <c r="J813" s="21"/>
      <c r="K813" s="22"/>
    </row>
    <row r="814" spans="3:11" x14ac:dyDescent="0.25">
      <c r="C814" s="21"/>
      <c r="F814" s="21"/>
      <c r="J814" s="21"/>
      <c r="K814" s="22"/>
    </row>
    <row r="815" spans="3:11" x14ac:dyDescent="0.25">
      <c r="C815" s="21"/>
      <c r="F815" s="21"/>
      <c r="J815" s="21"/>
      <c r="K815" s="22"/>
    </row>
    <row r="816" spans="3:11" x14ac:dyDescent="0.25">
      <c r="C816" s="21"/>
      <c r="F816" s="21"/>
      <c r="J816" s="21"/>
      <c r="K816" s="22"/>
    </row>
    <row r="817" spans="3:11" x14ac:dyDescent="0.25">
      <c r="C817" s="21"/>
      <c r="F817" s="21"/>
      <c r="J817" s="21"/>
      <c r="K817" s="22"/>
    </row>
    <row r="818" spans="3:11" x14ac:dyDescent="0.25">
      <c r="C818" s="21"/>
      <c r="F818" s="21"/>
      <c r="J818" s="21"/>
      <c r="K818" s="22"/>
    </row>
    <row r="819" spans="3:11" x14ac:dyDescent="0.25">
      <c r="C819" s="21"/>
      <c r="F819" s="21"/>
      <c r="J819" s="21"/>
      <c r="K819" s="22"/>
    </row>
    <row r="820" spans="3:11" x14ac:dyDescent="0.25">
      <c r="C820" s="21"/>
      <c r="F820" s="21"/>
      <c r="J820" s="21"/>
      <c r="K820" s="22"/>
    </row>
    <row r="821" spans="3:11" x14ac:dyDescent="0.25">
      <c r="C821" s="21"/>
      <c r="F821" s="21"/>
      <c r="J821" s="21"/>
      <c r="K821" s="22"/>
    </row>
    <row r="822" spans="3:11" x14ac:dyDescent="0.25">
      <c r="C822" s="21"/>
      <c r="F822" s="21"/>
      <c r="J822" s="21"/>
      <c r="K822" s="22"/>
    </row>
    <row r="823" spans="3:11" x14ac:dyDescent="0.25">
      <c r="C823" s="21"/>
      <c r="F823" s="21"/>
      <c r="J823" s="21"/>
      <c r="K823" s="22"/>
    </row>
    <row r="824" spans="3:11" x14ac:dyDescent="0.25">
      <c r="C824" s="21"/>
      <c r="F824" s="21"/>
      <c r="J824" s="21"/>
      <c r="K824" s="22"/>
    </row>
    <row r="825" spans="3:11" x14ac:dyDescent="0.25">
      <c r="C825" s="21"/>
      <c r="F825" s="21"/>
      <c r="J825" s="21"/>
      <c r="K825" s="22"/>
    </row>
    <row r="826" spans="3:11" x14ac:dyDescent="0.25">
      <c r="C826" s="21"/>
      <c r="F826" s="21"/>
      <c r="J826" s="21"/>
      <c r="K826" s="22"/>
    </row>
    <row r="827" spans="3:11" x14ac:dyDescent="0.25">
      <c r="C827" s="21"/>
      <c r="F827" s="21"/>
      <c r="J827" s="21"/>
      <c r="K827" s="22"/>
    </row>
    <row r="828" spans="3:11" x14ac:dyDescent="0.25">
      <c r="C828" s="21"/>
      <c r="F828" s="21"/>
      <c r="J828" s="21"/>
      <c r="K828" s="22"/>
    </row>
    <row r="829" spans="3:11" x14ac:dyDescent="0.25">
      <c r="C829" s="21"/>
      <c r="F829" s="21"/>
      <c r="J829" s="21"/>
      <c r="K829" s="22"/>
    </row>
    <row r="830" spans="3:11" x14ac:dyDescent="0.25">
      <c r="C830" s="21"/>
      <c r="F830" s="21"/>
      <c r="J830" s="21"/>
      <c r="K830" s="22"/>
    </row>
    <row r="831" spans="3:11" x14ac:dyDescent="0.25">
      <c r="C831" s="21"/>
      <c r="F831" s="21"/>
      <c r="J831" s="21"/>
      <c r="K831" s="22"/>
    </row>
    <row r="832" spans="3:11" x14ac:dyDescent="0.25">
      <c r="C832" s="21"/>
      <c r="F832" s="21"/>
      <c r="J832" s="21"/>
      <c r="K832" s="22"/>
    </row>
    <row r="833" spans="3:11" x14ac:dyDescent="0.25">
      <c r="C833" s="21"/>
      <c r="F833" s="21"/>
      <c r="J833" s="21"/>
      <c r="K833" s="22"/>
    </row>
    <row r="834" spans="3:11" x14ac:dyDescent="0.25">
      <c r="C834" s="21"/>
      <c r="F834" s="21"/>
      <c r="J834" s="21"/>
      <c r="K834" s="22"/>
    </row>
    <row r="835" spans="3:11" x14ac:dyDescent="0.25">
      <c r="C835" s="21"/>
      <c r="F835" s="21"/>
      <c r="J835" s="21"/>
      <c r="K835" s="22"/>
    </row>
    <row r="836" spans="3:11" x14ac:dyDescent="0.25">
      <c r="C836" s="21"/>
      <c r="F836" s="21"/>
      <c r="J836" s="21"/>
      <c r="K836" s="22"/>
    </row>
    <row r="837" spans="3:11" x14ac:dyDescent="0.25">
      <c r="C837" s="21"/>
      <c r="F837" s="21"/>
      <c r="J837" s="21"/>
      <c r="K837" s="22"/>
    </row>
    <row r="838" spans="3:11" x14ac:dyDescent="0.25">
      <c r="C838" s="21"/>
      <c r="F838" s="21"/>
      <c r="J838" s="21"/>
      <c r="K838" s="22"/>
    </row>
    <row r="839" spans="3:11" x14ac:dyDescent="0.25">
      <c r="C839" s="21"/>
      <c r="F839" s="21"/>
      <c r="J839" s="21"/>
      <c r="K839" s="22"/>
    </row>
    <row r="840" spans="3:11" x14ac:dyDescent="0.25">
      <c r="C840" s="21"/>
      <c r="F840" s="21"/>
      <c r="J840" s="21"/>
      <c r="K840" s="22"/>
    </row>
    <row r="841" spans="3:11" x14ac:dyDescent="0.25">
      <c r="C841" s="21"/>
      <c r="F841" s="21"/>
      <c r="J841" s="21"/>
      <c r="K841" s="22"/>
    </row>
    <row r="842" spans="3:11" x14ac:dyDescent="0.25">
      <c r="C842" s="21"/>
      <c r="F842" s="21"/>
      <c r="J842" s="21"/>
      <c r="K842" s="22"/>
    </row>
    <row r="843" spans="3:11" x14ac:dyDescent="0.25">
      <c r="C843" s="21"/>
      <c r="F843" s="21"/>
      <c r="J843" s="21"/>
      <c r="K843" s="22"/>
    </row>
    <row r="844" spans="3:11" x14ac:dyDescent="0.25">
      <c r="C844" s="21"/>
      <c r="F844" s="21"/>
      <c r="J844" s="21"/>
      <c r="K844" s="22"/>
    </row>
    <row r="845" spans="3:11" x14ac:dyDescent="0.25">
      <c r="C845" s="21"/>
      <c r="F845" s="21"/>
      <c r="J845" s="21"/>
      <c r="K845" s="22"/>
    </row>
    <row r="846" spans="3:11" x14ac:dyDescent="0.25">
      <c r="C846" s="21"/>
      <c r="F846" s="21"/>
      <c r="J846" s="21"/>
      <c r="K846" s="22"/>
    </row>
    <row r="847" spans="3:11" x14ac:dyDescent="0.25">
      <c r="C847" s="21"/>
      <c r="F847" s="21"/>
      <c r="J847" s="21"/>
      <c r="K847" s="22"/>
    </row>
    <row r="848" spans="3:11" x14ac:dyDescent="0.25">
      <c r="C848" s="21"/>
      <c r="F848" s="21"/>
      <c r="J848" s="21"/>
      <c r="K848" s="22"/>
    </row>
    <row r="849" spans="3:11" x14ac:dyDescent="0.25">
      <c r="C849" s="21"/>
      <c r="F849" s="21"/>
      <c r="J849" s="21"/>
      <c r="K849" s="22"/>
    </row>
    <row r="850" spans="3:11" x14ac:dyDescent="0.25">
      <c r="C850" s="21"/>
      <c r="F850" s="21"/>
      <c r="J850" s="21"/>
      <c r="K850" s="22"/>
    </row>
    <row r="851" spans="3:11" x14ac:dyDescent="0.25">
      <c r="C851" s="21"/>
      <c r="F851" s="21"/>
      <c r="J851" s="21"/>
      <c r="K851" s="22"/>
    </row>
    <row r="852" spans="3:11" x14ac:dyDescent="0.25">
      <c r="C852" s="21"/>
      <c r="F852" s="21"/>
      <c r="J852" s="21"/>
      <c r="K852" s="22"/>
    </row>
    <row r="853" spans="3:11" x14ac:dyDescent="0.25">
      <c r="C853" s="21"/>
      <c r="F853" s="21"/>
      <c r="J853" s="21"/>
      <c r="K853" s="22"/>
    </row>
    <row r="854" spans="3:11" x14ac:dyDescent="0.25">
      <c r="C854" s="21"/>
      <c r="F854" s="21"/>
      <c r="J854" s="21"/>
      <c r="K854" s="22"/>
    </row>
    <row r="855" spans="3:11" x14ac:dyDescent="0.25">
      <c r="C855" s="21"/>
      <c r="F855" s="21"/>
      <c r="J855" s="21"/>
      <c r="K855" s="22"/>
    </row>
    <row r="856" spans="3:11" x14ac:dyDescent="0.25">
      <c r="C856" s="21"/>
      <c r="F856" s="21"/>
      <c r="J856" s="21"/>
      <c r="K856" s="22"/>
    </row>
    <row r="857" spans="3:11" x14ac:dyDescent="0.25">
      <c r="C857" s="21"/>
      <c r="F857" s="21"/>
      <c r="J857" s="21"/>
      <c r="K857" s="22"/>
    </row>
    <row r="858" spans="3:11" x14ac:dyDescent="0.25">
      <c r="C858" s="21"/>
      <c r="F858" s="21"/>
      <c r="J858" s="21"/>
      <c r="K858" s="22"/>
    </row>
    <row r="859" spans="3:11" x14ac:dyDescent="0.25">
      <c r="C859" s="21"/>
      <c r="F859" s="21"/>
      <c r="J859" s="21"/>
      <c r="K859" s="22"/>
    </row>
    <row r="860" spans="3:11" x14ac:dyDescent="0.25">
      <c r="C860" s="21"/>
      <c r="F860" s="21"/>
      <c r="J860" s="21"/>
      <c r="K860" s="22"/>
    </row>
    <row r="861" spans="3:11" x14ac:dyDescent="0.25">
      <c r="C861" s="21"/>
      <c r="F861" s="21"/>
      <c r="J861" s="21"/>
      <c r="K861" s="22"/>
    </row>
    <row r="862" spans="3:11" x14ac:dyDescent="0.25">
      <c r="C862" s="21"/>
      <c r="F862" s="21"/>
      <c r="J862" s="21"/>
      <c r="K862" s="22"/>
    </row>
    <row r="863" spans="3:11" x14ac:dyDescent="0.25">
      <c r="C863" s="21"/>
      <c r="F863" s="21"/>
      <c r="J863" s="21"/>
      <c r="K863" s="22"/>
    </row>
    <row r="864" spans="3:11" x14ac:dyDescent="0.25">
      <c r="C864" s="21"/>
      <c r="F864" s="21"/>
      <c r="J864" s="21"/>
      <c r="K864" s="22"/>
    </row>
    <row r="865" spans="3:11" x14ac:dyDescent="0.25">
      <c r="C865" s="21"/>
      <c r="F865" s="21"/>
      <c r="J865" s="21"/>
      <c r="K865" s="22"/>
    </row>
    <row r="866" spans="3:11" x14ac:dyDescent="0.25">
      <c r="C866" s="21"/>
      <c r="F866" s="21"/>
      <c r="J866" s="21"/>
      <c r="K866" s="22"/>
    </row>
    <row r="867" spans="3:11" x14ac:dyDescent="0.25">
      <c r="C867" s="21"/>
      <c r="F867" s="21"/>
      <c r="J867" s="21"/>
      <c r="K867" s="22"/>
    </row>
    <row r="868" spans="3:11" x14ac:dyDescent="0.25">
      <c r="C868" s="21"/>
      <c r="F868" s="21"/>
      <c r="J868" s="21"/>
      <c r="K868" s="22"/>
    </row>
    <row r="869" spans="3:11" x14ac:dyDescent="0.25">
      <c r="C869" s="21"/>
      <c r="F869" s="21"/>
      <c r="J869" s="21"/>
      <c r="K869" s="22"/>
    </row>
    <row r="870" spans="3:11" x14ac:dyDescent="0.25">
      <c r="C870" s="21"/>
      <c r="F870" s="21"/>
      <c r="J870" s="21"/>
      <c r="K870" s="22"/>
    </row>
    <row r="871" spans="3:11" x14ac:dyDescent="0.25">
      <c r="C871" s="21"/>
      <c r="F871" s="21"/>
      <c r="J871" s="21"/>
      <c r="K871" s="22"/>
    </row>
    <row r="872" spans="3:11" x14ac:dyDescent="0.25">
      <c r="C872" s="21"/>
      <c r="F872" s="21"/>
      <c r="J872" s="21"/>
      <c r="K872" s="22"/>
    </row>
    <row r="873" spans="3:11" x14ac:dyDescent="0.25">
      <c r="C873" s="21"/>
      <c r="F873" s="21"/>
      <c r="J873" s="21"/>
      <c r="K873" s="22"/>
    </row>
    <row r="874" spans="3:11" x14ac:dyDescent="0.25">
      <c r="C874" s="21"/>
      <c r="F874" s="21"/>
      <c r="J874" s="21"/>
      <c r="K874" s="22"/>
    </row>
    <row r="875" spans="3:11" x14ac:dyDescent="0.25">
      <c r="C875" s="21"/>
      <c r="F875" s="21"/>
      <c r="J875" s="21"/>
      <c r="K875" s="22"/>
    </row>
    <row r="876" spans="3:11" x14ac:dyDescent="0.25">
      <c r="C876" s="21"/>
      <c r="F876" s="21"/>
      <c r="J876" s="21"/>
      <c r="K876" s="22"/>
    </row>
    <row r="877" spans="3:11" x14ac:dyDescent="0.25">
      <c r="C877" s="21"/>
      <c r="F877" s="21"/>
      <c r="J877" s="21"/>
      <c r="K877" s="22"/>
    </row>
    <row r="878" spans="3:11" x14ac:dyDescent="0.25">
      <c r="C878" s="21"/>
      <c r="F878" s="21"/>
      <c r="J878" s="21"/>
      <c r="K878" s="22"/>
    </row>
    <row r="879" spans="3:11" x14ac:dyDescent="0.25">
      <c r="C879" s="21"/>
      <c r="F879" s="21"/>
      <c r="J879" s="21"/>
      <c r="K879" s="22"/>
    </row>
    <row r="880" spans="3:11" x14ac:dyDescent="0.25">
      <c r="C880" s="21"/>
      <c r="F880" s="21"/>
      <c r="J880" s="21"/>
      <c r="K880" s="22"/>
    </row>
    <row r="881" spans="3:11" x14ac:dyDescent="0.25">
      <c r="C881" s="21"/>
      <c r="F881" s="21"/>
      <c r="J881" s="21"/>
      <c r="K881" s="22"/>
    </row>
    <row r="882" spans="3:11" x14ac:dyDescent="0.25">
      <c r="C882" s="21"/>
      <c r="F882" s="21"/>
      <c r="J882" s="21"/>
      <c r="K882" s="22"/>
    </row>
    <row r="883" spans="3:11" x14ac:dyDescent="0.25">
      <c r="C883" s="21"/>
      <c r="F883" s="21"/>
      <c r="J883" s="21"/>
      <c r="K883" s="22"/>
    </row>
    <row r="884" spans="3:11" x14ac:dyDescent="0.25">
      <c r="C884" s="21"/>
      <c r="F884" s="21"/>
      <c r="J884" s="21"/>
      <c r="K884" s="22"/>
    </row>
    <row r="885" spans="3:11" x14ac:dyDescent="0.25">
      <c r="C885" s="21"/>
      <c r="F885" s="21"/>
      <c r="J885" s="21"/>
      <c r="K885" s="22"/>
    </row>
    <row r="886" spans="3:11" x14ac:dyDescent="0.25">
      <c r="C886" s="21"/>
      <c r="F886" s="21"/>
      <c r="J886" s="21"/>
      <c r="K886" s="22"/>
    </row>
    <row r="887" spans="3:11" x14ac:dyDescent="0.25">
      <c r="C887" s="21"/>
      <c r="F887" s="21"/>
      <c r="J887" s="21"/>
      <c r="K887" s="22"/>
    </row>
    <row r="888" spans="3:11" x14ac:dyDescent="0.25">
      <c r="C888" s="21"/>
      <c r="F888" s="21"/>
      <c r="J888" s="21"/>
      <c r="K888" s="22"/>
    </row>
    <row r="889" spans="3:11" x14ac:dyDescent="0.25">
      <c r="C889" s="21"/>
      <c r="F889" s="21"/>
      <c r="J889" s="21"/>
      <c r="K889" s="22"/>
    </row>
    <row r="890" spans="3:11" x14ac:dyDescent="0.25">
      <c r="C890" s="21"/>
      <c r="F890" s="21"/>
      <c r="J890" s="21"/>
      <c r="K890" s="22"/>
    </row>
    <row r="891" spans="3:11" x14ac:dyDescent="0.25">
      <c r="C891" s="21"/>
      <c r="F891" s="21"/>
      <c r="J891" s="21"/>
      <c r="K891" s="22"/>
    </row>
    <row r="892" spans="3:11" x14ac:dyDescent="0.25">
      <c r="C892" s="21"/>
      <c r="F892" s="21"/>
      <c r="J892" s="21"/>
      <c r="K892" s="22"/>
    </row>
    <row r="893" spans="3:11" x14ac:dyDescent="0.25">
      <c r="C893" s="21"/>
      <c r="F893" s="21"/>
      <c r="J893" s="21"/>
      <c r="K893" s="22"/>
    </row>
    <row r="894" spans="3:11" x14ac:dyDescent="0.25">
      <c r="C894" s="21"/>
      <c r="F894" s="21"/>
      <c r="J894" s="21"/>
      <c r="K894" s="22"/>
    </row>
    <row r="895" spans="3:11" x14ac:dyDescent="0.25">
      <c r="C895" s="21"/>
      <c r="F895" s="21"/>
      <c r="J895" s="21"/>
      <c r="K895" s="22"/>
    </row>
    <row r="896" spans="3:11" x14ac:dyDescent="0.25">
      <c r="C896" s="21"/>
      <c r="F896" s="21"/>
      <c r="J896" s="21"/>
      <c r="K896" s="22"/>
    </row>
    <row r="897" spans="3:11" x14ac:dyDescent="0.25">
      <c r="C897" s="21"/>
      <c r="F897" s="21"/>
      <c r="J897" s="21"/>
      <c r="K897" s="22"/>
    </row>
    <row r="898" spans="3:11" x14ac:dyDescent="0.25">
      <c r="C898" s="21"/>
      <c r="F898" s="21"/>
      <c r="J898" s="21"/>
      <c r="K898" s="22"/>
    </row>
    <row r="899" spans="3:11" x14ac:dyDescent="0.25">
      <c r="C899" s="21"/>
      <c r="F899" s="21"/>
      <c r="J899" s="21"/>
      <c r="K899" s="22"/>
    </row>
    <row r="900" spans="3:11" x14ac:dyDescent="0.25">
      <c r="C900" s="21"/>
      <c r="F900" s="21"/>
      <c r="J900" s="21"/>
      <c r="K900" s="22"/>
    </row>
    <row r="901" spans="3:11" x14ac:dyDescent="0.25">
      <c r="C901" s="21"/>
      <c r="F901" s="21"/>
      <c r="J901" s="21"/>
      <c r="K901" s="22"/>
    </row>
    <row r="902" spans="3:11" x14ac:dyDescent="0.25">
      <c r="C902" s="21"/>
      <c r="F902" s="21"/>
      <c r="J902" s="21"/>
      <c r="K902" s="22"/>
    </row>
    <row r="903" spans="3:11" x14ac:dyDescent="0.25">
      <c r="C903" s="21"/>
      <c r="F903" s="21"/>
      <c r="J903" s="21"/>
      <c r="K903" s="22"/>
    </row>
    <row r="904" spans="3:11" x14ac:dyDescent="0.25">
      <c r="C904" s="21"/>
      <c r="F904" s="21"/>
      <c r="J904" s="21"/>
      <c r="K904" s="22"/>
    </row>
    <row r="905" spans="3:11" x14ac:dyDescent="0.25">
      <c r="C905" s="21"/>
      <c r="F905" s="21"/>
      <c r="J905" s="21"/>
      <c r="K905" s="22"/>
    </row>
    <row r="906" spans="3:11" x14ac:dyDescent="0.25">
      <c r="C906" s="21"/>
      <c r="F906" s="21"/>
      <c r="J906" s="21"/>
      <c r="K906" s="22"/>
    </row>
    <row r="907" spans="3:11" x14ac:dyDescent="0.25">
      <c r="C907" s="21"/>
      <c r="F907" s="21"/>
      <c r="J907" s="21"/>
      <c r="K907" s="22"/>
    </row>
    <row r="908" spans="3:11" x14ac:dyDescent="0.25">
      <c r="C908" s="21"/>
      <c r="F908" s="21"/>
      <c r="J908" s="21"/>
      <c r="K908" s="22"/>
    </row>
    <row r="909" spans="3:11" x14ac:dyDescent="0.25">
      <c r="C909" s="21"/>
      <c r="F909" s="21"/>
      <c r="J909" s="21"/>
      <c r="K909" s="22"/>
    </row>
    <row r="910" spans="3:11" x14ac:dyDescent="0.25">
      <c r="C910" s="21"/>
      <c r="F910" s="21"/>
      <c r="J910" s="21"/>
      <c r="K910" s="22"/>
    </row>
    <row r="911" spans="3:11" x14ac:dyDescent="0.25">
      <c r="C911" s="21"/>
      <c r="F911" s="21"/>
      <c r="J911" s="21"/>
      <c r="K911" s="22"/>
    </row>
    <row r="912" spans="3:11" x14ac:dyDescent="0.25">
      <c r="C912" s="21"/>
      <c r="F912" s="21"/>
      <c r="J912" s="21"/>
      <c r="K912" s="22"/>
    </row>
    <row r="913" spans="3:11" x14ac:dyDescent="0.25">
      <c r="C913" s="21"/>
      <c r="F913" s="21"/>
      <c r="J913" s="21"/>
      <c r="K913" s="22"/>
    </row>
    <row r="914" spans="3:11" x14ac:dyDescent="0.25">
      <c r="C914" s="21"/>
      <c r="F914" s="21"/>
      <c r="J914" s="21"/>
      <c r="K914" s="22"/>
    </row>
    <row r="915" spans="3:11" x14ac:dyDescent="0.25">
      <c r="C915" s="21"/>
      <c r="F915" s="21"/>
      <c r="J915" s="21"/>
      <c r="K915" s="22"/>
    </row>
    <row r="916" spans="3:11" x14ac:dyDescent="0.25">
      <c r="C916" s="21"/>
      <c r="F916" s="21"/>
      <c r="J916" s="21"/>
      <c r="K916" s="22"/>
    </row>
    <row r="917" spans="3:11" x14ac:dyDescent="0.25">
      <c r="C917" s="21"/>
      <c r="F917" s="21"/>
      <c r="J917" s="21"/>
      <c r="K917" s="22"/>
    </row>
    <row r="918" spans="3:11" x14ac:dyDescent="0.25">
      <c r="C918" s="21"/>
      <c r="F918" s="21"/>
      <c r="J918" s="21"/>
      <c r="K918" s="22"/>
    </row>
    <row r="919" spans="3:11" x14ac:dyDescent="0.25">
      <c r="C919" s="21"/>
      <c r="F919" s="21"/>
      <c r="J919" s="21"/>
      <c r="K919" s="22"/>
    </row>
    <row r="920" spans="3:11" x14ac:dyDescent="0.25">
      <c r="C920" s="21"/>
      <c r="F920" s="21"/>
      <c r="J920" s="21"/>
      <c r="K920" s="22"/>
    </row>
    <row r="921" spans="3:11" x14ac:dyDescent="0.25">
      <c r="C921" s="21"/>
      <c r="F921" s="21"/>
      <c r="J921" s="21"/>
      <c r="K921" s="22"/>
    </row>
    <row r="922" spans="3:11" x14ac:dyDescent="0.25">
      <c r="C922" s="21"/>
      <c r="F922" s="21"/>
      <c r="J922" s="21"/>
      <c r="K922" s="22"/>
    </row>
    <row r="923" spans="3:11" x14ac:dyDescent="0.25">
      <c r="C923" s="21"/>
      <c r="F923" s="21"/>
      <c r="J923" s="21"/>
      <c r="K923" s="22"/>
    </row>
    <row r="924" spans="3:11" x14ac:dyDescent="0.25">
      <c r="C924" s="21"/>
      <c r="F924" s="21"/>
      <c r="J924" s="21"/>
      <c r="K924" s="22"/>
    </row>
    <row r="925" spans="3:11" x14ac:dyDescent="0.25">
      <c r="C925" s="21"/>
      <c r="F925" s="21"/>
      <c r="J925" s="21"/>
      <c r="K925" s="22"/>
    </row>
    <row r="926" spans="3:11" x14ac:dyDescent="0.25">
      <c r="C926" s="21"/>
      <c r="F926" s="21"/>
      <c r="J926" s="21"/>
      <c r="K926" s="22"/>
    </row>
    <row r="927" spans="3:11" x14ac:dyDescent="0.25">
      <c r="C927" s="21"/>
      <c r="F927" s="21"/>
      <c r="J927" s="21"/>
      <c r="K927" s="22"/>
    </row>
    <row r="928" spans="3:11" x14ac:dyDescent="0.25">
      <c r="C928" s="21"/>
      <c r="F928" s="21"/>
      <c r="J928" s="21"/>
      <c r="K928" s="22"/>
    </row>
    <row r="929" spans="3:11" x14ac:dyDescent="0.25">
      <c r="C929" s="21"/>
      <c r="F929" s="21"/>
      <c r="J929" s="21"/>
      <c r="K929" s="22"/>
    </row>
    <row r="930" spans="3:11" x14ac:dyDescent="0.25">
      <c r="C930" s="21"/>
      <c r="F930" s="21"/>
      <c r="J930" s="21"/>
      <c r="K930" s="22"/>
    </row>
    <row r="931" spans="3:11" x14ac:dyDescent="0.25">
      <c r="C931" s="21"/>
      <c r="F931" s="21"/>
      <c r="J931" s="21"/>
      <c r="K931" s="22"/>
    </row>
    <row r="932" spans="3:11" x14ac:dyDescent="0.25">
      <c r="C932" s="21"/>
      <c r="F932" s="21"/>
      <c r="J932" s="21"/>
      <c r="K932" s="22"/>
    </row>
    <row r="933" spans="3:11" x14ac:dyDescent="0.25">
      <c r="C933" s="21"/>
      <c r="F933" s="21"/>
      <c r="J933" s="21"/>
      <c r="K933" s="22"/>
    </row>
    <row r="934" spans="3:11" x14ac:dyDescent="0.25">
      <c r="C934" s="21"/>
      <c r="F934" s="21"/>
      <c r="J934" s="21"/>
      <c r="K934" s="22"/>
    </row>
    <row r="935" spans="3:11" x14ac:dyDescent="0.25">
      <c r="C935" s="21"/>
      <c r="F935" s="21"/>
      <c r="J935" s="21"/>
      <c r="K935" s="22"/>
    </row>
    <row r="936" spans="3:11" x14ac:dyDescent="0.25">
      <c r="C936" s="21"/>
      <c r="F936" s="21"/>
      <c r="J936" s="21"/>
      <c r="K936" s="22"/>
    </row>
    <row r="937" spans="3:11" x14ac:dyDescent="0.25">
      <c r="C937" s="21"/>
      <c r="F937" s="21"/>
      <c r="J937" s="21"/>
      <c r="K937" s="22"/>
    </row>
    <row r="938" spans="3:11" x14ac:dyDescent="0.25">
      <c r="C938" s="21"/>
      <c r="F938" s="21"/>
      <c r="J938" s="21"/>
      <c r="K938" s="22"/>
    </row>
    <row r="939" spans="3:11" x14ac:dyDescent="0.25">
      <c r="C939" s="21"/>
      <c r="F939" s="21"/>
      <c r="J939" s="21"/>
      <c r="K939" s="22"/>
    </row>
    <row r="940" spans="3:11" x14ac:dyDescent="0.25">
      <c r="C940" s="21"/>
      <c r="F940" s="21"/>
      <c r="J940" s="21"/>
      <c r="K940" s="22"/>
    </row>
    <row r="941" spans="3:11" x14ac:dyDescent="0.25">
      <c r="C941" s="21"/>
      <c r="F941" s="21"/>
      <c r="J941" s="21"/>
      <c r="K941" s="22"/>
    </row>
    <row r="942" spans="3:11" x14ac:dyDescent="0.25">
      <c r="C942" s="21"/>
      <c r="F942" s="21"/>
      <c r="J942" s="21"/>
      <c r="K942" s="22"/>
    </row>
    <row r="943" spans="3:11" x14ac:dyDescent="0.25">
      <c r="C943" s="21"/>
      <c r="F943" s="21"/>
      <c r="J943" s="21"/>
      <c r="K943" s="22"/>
    </row>
    <row r="944" spans="3:11" x14ac:dyDescent="0.25">
      <c r="C944" s="21"/>
      <c r="F944" s="21"/>
      <c r="J944" s="21"/>
      <c r="K944" s="22"/>
    </row>
    <row r="945" spans="3:11" x14ac:dyDescent="0.25">
      <c r="C945" s="21"/>
      <c r="F945" s="21"/>
      <c r="J945" s="21"/>
      <c r="K945" s="22"/>
    </row>
    <row r="946" spans="3:11" x14ac:dyDescent="0.25">
      <c r="C946" s="21"/>
      <c r="F946" s="21"/>
      <c r="J946" s="21"/>
      <c r="K946" s="22"/>
    </row>
    <row r="947" spans="3:11" x14ac:dyDescent="0.25">
      <c r="C947" s="21"/>
      <c r="F947" s="21"/>
      <c r="J947" s="21"/>
      <c r="K947" s="22"/>
    </row>
    <row r="948" spans="3:11" x14ac:dyDescent="0.25">
      <c r="C948" s="21"/>
      <c r="F948" s="21"/>
      <c r="J948" s="21"/>
      <c r="K948" s="22"/>
    </row>
    <row r="949" spans="3:11" x14ac:dyDescent="0.25">
      <c r="C949" s="21"/>
      <c r="F949" s="21"/>
      <c r="J949" s="21"/>
      <c r="K949" s="22"/>
    </row>
    <row r="950" spans="3:11" x14ac:dyDescent="0.25">
      <c r="C950" s="21"/>
      <c r="F950" s="21"/>
      <c r="J950" s="21"/>
      <c r="K950" s="22"/>
    </row>
    <row r="951" spans="3:11" x14ac:dyDescent="0.25">
      <c r="C951" s="21"/>
      <c r="F951" s="21"/>
      <c r="J951" s="21"/>
      <c r="K951" s="22"/>
    </row>
    <row r="952" spans="3:11" x14ac:dyDescent="0.25">
      <c r="C952" s="21"/>
      <c r="F952" s="21"/>
      <c r="J952" s="21"/>
      <c r="K952" s="22"/>
    </row>
    <row r="953" spans="3:11" x14ac:dyDescent="0.25">
      <c r="C953" s="21"/>
      <c r="F953" s="21"/>
      <c r="J953" s="21"/>
      <c r="K953" s="22"/>
    </row>
    <row r="954" spans="3:11" x14ac:dyDescent="0.25">
      <c r="C954" s="21"/>
      <c r="F954" s="21"/>
      <c r="J954" s="21"/>
      <c r="K954" s="22"/>
    </row>
    <row r="955" spans="3:11" x14ac:dyDescent="0.25">
      <c r="C955" s="21"/>
      <c r="F955" s="21"/>
      <c r="J955" s="21"/>
      <c r="K955" s="22"/>
    </row>
    <row r="956" spans="3:11" x14ac:dyDescent="0.25">
      <c r="C956" s="21"/>
      <c r="F956" s="21"/>
      <c r="J956" s="21"/>
      <c r="K956" s="22"/>
    </row>
    <row r="957" spans="3:11" x14ac:dyDescent="0.25">
      <c r="C957" s="21"/>
      <c r="F957" s="21"/>
      <c r="J957" s="21"/>
      <c r="K957" s="22"/>
    </row>
    <row r="958" spans="3:11" x14ac:dyDescent="0.25">
      <c r="C958" s="21"/>
      <c r="F958" s="21"/>
      <c r="J958" s="21"/>
      <c r="K958" s="22"/>
    </row>
    <row r="959" spans="3:11" x14ac:dyDescent="0.25">
      <c r="C959" s="21"/>
      <c r="F959" s="21"/>
      <c r="J959" s="21"/>
      <c r="K959" s="22"/>
    </row>
    <row r="960" spans="3:11" x14ac:dyDescent="0.25">
      <c r="C960" s="21"/>
      <c r="F960" s="21"/>
      <c r="J960" s="21"/>
      <c r="K960" s="22"/>
    </row>
    <row r="961" spans="3:11" x14ac:dyDescent="0.25">
      <c r="C961" s="21"/>
      <c r="F961" s="21"/>
      <c r="J961" s="21"/>
      <c r="K961" s="22"/>
    </row>
    <row r="962" spans="3:11" x14ac:dyDescent="0.25">
      <c r="C962" s="21"/>
      <c r="F962" s="21"/>
      <c r="J962" s="21"/>
      <c r="K962" s="22"/>
    </row>
    <row r="963" spans="3:11" x14ac:dyDescent="0.25">
      <c r="C963" s="21"/>
      <c r="F963" s="21"/>
      <c r="J963" s="21"/>
      <c r="K963" s="22"/>
    </row>
    <row r="964" spans="3:11" x14ac:dyDescent="0.25">
      <c r="C964" s="21"/>
      <c r="F964" s="21"/>
      <c r="J964" s="21"/>
      <c r="K964" s="22"/>
    </row>
    <row r="965" spans="3:11" x14ac:dyDescent="0.25">
      <c r="C965" s="21"/>
      <c r="F965" s="21"/>
      <c r="J965" s="21"/>
      <c r="K965" s="22"/>
    </row>
    <row r="966" spans="3:11" x14ac:dyDescent="0.25">
      <c r="C966" s="21"/>
      <c r="F966" s="21"/>
      <c r="J966" s="21"/>
      <c r="K966" s="22"/>
    </row>
    <row r="967" spans="3:11" x14ac:dyDescent="0.25">
      <c r="C967" s="21"/>
      <c r="F967" s="21"/>
      <c r="J967" s="21"/>
      <c r="K967" s="22"/>
    </row>
    <row r="968" spans="3:11" x14ac:dyDescent="0.25">
      <c r="C968" s="21"/>
      <c r="F968" s="21"/>
      <c r="J968" s="21"/>
      <c r="K968" s="22"/>
    </row>
    <row r="969" spans="3:11" x14ac:dyDescent="0.25">
      <c r="C969" s="21"/>
      <c r="F969" s="21"/>
      <c r="J969" s="21"/>
      <c r="K969" s="22"/>
    </row>
    <row r="970" spans="3:11" x14ac:dyDescent="0.25">
      <c r="C970" s="21"/>
      <c r="F970" s="21"/>
      <c r="J970" s="21"/>
      <c r="K970" s="22"/>
    </row>
    <row r="971" spans="3:11" x14ac:dyDescent="0.25">
      <c r="C971" s="21"/>
      <c r="F971" s="21"/>
      <c r="J971" s="21"/>
      <c r="K971" s="22"/>
    </row>
    <row r="972" spans="3:11" x14ac:dyDescent="0.25">
      <c r="C972" s="21"/>
      <c r="F972" s="21"/>
      <c r="J972" s="21"/>
      <c r="K972" s="22"/>
    </row>
    <row r="973" spans="3:11" x14ac:dyDescent="0.25">
      <c r="C973" s="21"/>
      <c r="F973" s="21"/>
      <c r="J973" s="21"/>
      <c r="K973" s="22"/>
    </row>
    <row r="974" spans="3:11" x14ac:dyDescent="0.25">
      <c r="C974" s="21"/>
      <c r="F974" s="21"/>
      <c r="J974" s="21"/>
      <c r="K974" s="22"/>
    </row>
    <row r="975" spans="3:11" x14ac:dyDescent="0.25">
      <c r="C975" s="21"/>
      <c r="F975" s="21"/>
      <c r="J975" s="21"/>
      <c r="K975" s="22"/>
    </row>
    <row r="976" spans="3:11" x14ac:dyDescent="0.25">
      <c r="C976" s="21"/>
      <c r="F976" s="21"/>
      <c r="J976" s="21"/>
      <c r="K976" s="22"/>
    </row>
    <row r="977" spans="3:11" x14ac:dyDescent="0.25">
      <c r="C977" s="21"/>
      <c r="F977" s="21"/>
      <c r="J977" s="21"/>
      <c r="K977" s="22"/>
    </row>
    <row r="978" spans="3:11" x14ac:dyDescent="0.25">
      <c r="C978" s="21"/>
      <c r="F978" s="21"/>
      <c r="J978" s="21"/>
      <c r="K978" s="22"/>
    </row>
    <row r="979" spans="3:11" x14ac:dyDescent="0.25">
      <c r="C979" s="21"/>
      <c r="F979" s="21"/>
      <c r="J979" s="21"/>
      <c r="K979" s="22"/>
    </row>
    <row r="980" spans="3:11" x14ac:dyDescent="0.25">
      <c r="C980" s="21"/>
      <c r="F980" s="21"/>
      <c r="J980" s="21"/>
      <c r="K980" s="22"/>
    </row>
    <row r="981" spans="3:11" x14ac:dyDescent="0.25">
      <c r="C981" s="21"/>
      <c r="F981" s="21"/>
      <c r="J981" s="21"/>
      <c r="K981" s="22"/>
    </row>
    <row r="982" spans="3:11" x14ac:dyDescent="0.25">
      <c r="C982" s="21"/>
      <c r="F982" s="21"/>
      <c r="J982" s="21"/>
      <c r="K982" s="22"/>
    </row>
    <row r="983" spans="3:11" x14ac:dyDescent="0.25">
      <c r="C983" s="21"/>
      <c r="F983" s="21"/>
      <c r="J983" s="21"/>
      <c r="K983" s="22"/>
    </row>
    <row r="984" spans="3:11" x14ac:dyDescent="0.25">
      <c r="C984" s="21"/>
      <c r="F984" s="21"/>
      <c r="J984" s="21"/>
      <c r="K984" s="22"/>
    </row>
    <row r="985" spans="3:11" x14ac:dyDescent="0.25">
      <c r="C985" s="21"/>
      <c r="F985" s="21"/>
      <c r="J985" s="21"/>
      <c r="K985" s="22"/>
    </row>
    <row r="986" spans="3:11" x14ac:dyDescent="0.25">
      <c r="C986" s="21"/>
      <c r="F986" s="21"/>
      <c r="J986" s="21"/>
      <c r="K986" s="22"/>
    </row>
    <row r="987" spans="3:11" x14ac:dyDescent="0.25">
      <c r="C987" s="21"/>
      <c r="F987" s="21"/>
      <c r="J987" s="21"/>
      <c r="K987" s="22"/>
    </row>
    <row r="988" spans="3:11" x14ac:dyDescent="0.25">
      <c r="C988" s="21"/>
      <c r="F988" s="21"/>
      <c r="J988" s="21"/>
      <c r="K988" s="22"/>
    </row>
    <row r="989" spans="3:11" x14ac:dyDescent="0.25">
      <c r="C989" s="21"/>
      <c r="F989" s="21"/>
      <c r="J989" s="21"/>
      <c r="K989" s="22"/>
    </row>
    <row r="990" spans="3:11" x14ac:dyDescent="0.25">
      <c r="C990" s="21"/>
      <c r="F990" s="21"/>
      <c r="J990" s="21"/>
      <c r="K990" s="22"/>
    </row>
    <row r="991" spans="3:11" x14ac:dyDescent="0.25">
      <c r="C991" s="21"/>
      <c r="F991" s="21"/>
      <c r="J991" s="21"/>
      <c r="K991" s="22"/>
    </row>
    <row r="992" spans="3:11" x14ac:dyDescent="0.25">
      <c r="C992" s="21"/>
      <c r="F992" s="21"/>
      <c r="J992" s="21"/>
      <c r="K992" s="22"/>
    </row>
    <row r="993" spans="3:11" x14ac:dyDescent="0.25">
      <c r="C993" s="21"/>
      <c r="F993" s="21"/>
      <c r="J993" s="21"/>
      <c r="K993" s="22"/>
    </row>
    <row r="994" spans="3:11" x14ac:dyDescent="0.25">
      <c r="C994" s="21"/>
      <c r="F994" s="21"/>
      <c r="J994" s="21"/>
      <c r="K994" s="22"/>
    </row>
    <row r="995" spans="3:11" x14ac:dyDescent="0.25">
      <c r="C995" s="21"/>
      <c r="F995" s="21"/>
      <c r="J995" s="21"/>
      <c r="K995" s="22"/>
    </row>
    <row r="996" spans="3:11" x14ac:dyDescent="0.25">
      <c r="C996" s="21"/>
      <c r="F996" s="21"/>
      <c r="J996" s="21"/>
      <c r="K996" s="22"/>
    </row>
    <row r="997" spans="3:11" x14ac:dyDescent="0.25">
      <c r="C997" s="21"/>
      <c r="F997" s="21"/>
      <c r="J997" s="21"/>
      <c r="K997" s="22"/>
    </row>
    <row r="998" spans="3:11" x14ac:dyDescent="0.25">
      <c r="C998" s="21"/>
      <c r="F998" s="21"/>
      <c r="J998" s="21"/>
      <c r="K998" s="22"/>
    </row>
    <row r="999" spans="3:11" x14ac:dyDescent="0.25">
      <c r="C999" s="21"/>
      <c r="F999" s="21"/>
      <c r="J999" s="21"/>
      <c r="K999" s="22"/>
    </row>
    <row r="1000" spans="3:11" x14ac:dyDescent="0.25">
      <c r="C1000" s="21"/>
      <c r="F1000" s="21"/>
      <c r="J1000" s="21"/>
      <c r="K1000" s="22"/>
    </row>
    <row r="1001" spans="3:11" x14ac:dyDescent="0.25">
      <c r="C1001" s="21"/>
      <c r="F1001" s="21"/>
      <c r="J1001" s="21"/>
      <c r="K1001" s="22"/>
    </row>
    <row r="1002" spans="3:11" x14ac:dyDescent="0.25">
      <c r="C1002" s="21"/>
      <c r="F1002" s="21"/>
      <c r="J1002" s="21"/>
      <c r="K1002" s="22"/>
    </row>
    <row r="1003" spans="3:11" x14ac:dyDescent="0.25">
      <c r="C1003" s="21"/>
      <c r="F1003" s="21"/>
      <c r="J1003" s="21"/>
      <c r="K1003" s="22"/>
    </row>
    <row r="1004" spans="3:11" x14ac:dyDescent="0.25">
      <c r="C1004" s="21"/>
      <c r="F1004" s="21"/>
      <c r="J1004" s="21"/>
      <c r="K1004" s="22"/>
    </row>
    <row r="1005" spans="3:11" x14ac:dyDescent="0.25">
      <c r="C1005" s="21"/>
      <c r="F1005" s="21"/>
      <c r="J1005" s="21"/>
      <c r="K1005" s="22"/>
    </row>
    <row r="1006" spans="3:11" x14ac:dyDescent="0.25">
      <c r="C1006" s="21"/>
      <c r="F1006" s="21"/>
      <c r="J1006" s="21"/>
      <c r="K1006" s="22"/>
    </row>
    <row r="1007" spans="3:11" x14ac:dyDescent="0.25">
      <c r="C1007" s="21"/>
      <c r="F1007" s="21"/>
      <c r="J1007" s="21"/>
      <c r="K1007" s="22"/>
    </row>
    <row r="1008" spans="3:11" x14ac:dyDescent="0.25">
      <c r="C1008" s="21"/>
      <c r="F1008" s="21"/>
      <c r="J1008" s="21"/>
      <c r="K1008" s="22"/>
    </row>
    <row r="1009" spans="3:11" x14ac:dyDescent="0.25">
      <c r="C1009" s="21"/>
      <c r="F1009" s="21"/>
      <c r="J1009" s="21"/>
      <c r="K1009" s="22"/>
    </row>
    <row r="1010" spans="3:11" x14ac:dyDescent="0.25">
      <c r="C1010" s="21"/>
      <c r="F1010" s="21"/>
      <c r="J1010" s="21"/>
      <c r="K1010" s="22"/>
    </row>
    <row r="1011" spans="3:11" x14ac:dyDescent="0.25">
      <c r="C1011" s="21"/>
      <c r="F1011" s="21"/>
      <c r="J1011" s="21"/>
      <c r="K1011" s="22"/>
    </row>
    <row r="1012" spans="3:11" x14ac:dyDescent="0.25">
      <c r="C1012" s="21"/>
      <c r="F1012" s="21"/>
      <c r="J1012" s="21"/>
      <c r="K1012" s="22"/>
    </row>
    <row r="1013" spans="3:11" x14ac:dyDescent="0.25">
      <c r="C1013" s="21"/>
      <c r="F1013" s="21"/>
      <c r="J1013" s="21"/>
      <c r="K1013" s="22"/>
    </row>
    <row r="1014" spans="3:11" x14ac:dyDescent="0.25">
      <c r="C1014" s="21"/>
      <c r="F1014" s="21"/>
      <c r="J1014" s="21"/>
      <c r="K1014" s="22"/>
    </row>
    <row r="1015" spans="3:11" x14ac:dyDescent="0.25">
      <c r="C1015" s="21"/>
      <c r="F1015" s="21"/>
      <c r="J1015" s="21"/>
      <c r="K1015" s="22"/>
    </row>
    <row r="1016" spans="3:11" x14ac:dyDescent="0.25">
      <c r="C1016" s="21"/>
      <c r="F1016" s="21"/>
      <c r="J1016" s="21"/>
      <c r="K1016" s="22"/>
    </row>
    <row r="1017" spans="3:11" x14ac:dyDescent="0.25">
      <c r="C1017" s="21"/>
      <c r="F1017" s="21"/>
      <c r="J1017" s="21"/>
      <c r="K1017" s="22"/>
    </row>
    <row r="1018" spans="3:11" x14ac:dyDescent="0.25">
      <c r="C1018" s="21"/>
      <c r="F1018" s="21"/>
      <c r="J1018" s="21"/>
      <c r="K1018" s="22"/>
    </row>
    <row r="1019" spans="3:11" x14ac:dyDescent="0.25">
      <c r="C1019" s="21"/>
      <c r="F1019" s="21"/>
      <c r="J1019" s="21"/>
      <c r="K1019" s="22"/>
    </row>
    <row r="1020" spans="3:11" x14ac:dyDescent="0.25">
      <c r="C1020" s="21"/>
      <c r="F1020" s="21"/>
      <c r="J1020" s="21"/>
      <c r="K1020" s="22"/>
    </row>
    <row r="1021" spans="3:11" x14ac:dyDescent="0.25">
      <c r="C1021" s="21"/>
      <c r="F1021" s="21"/>
      <c r="J1021" s="21"/>
      <c r="K1021" s="22"/>
    </row>
    <row r="1022" spans="3:11" x14ac:dyDescent="0.25">
      <c r="C1022" s="21"/>
      <c r="F1022" s="21"/>
      <c r="J1022" s="21"/>
      <c r="K1022" s="22"/>
    </row>
    <row r="1023" spans="3:11" x14ac:dyDescent="0.25">
      <c r="C1023" s="21"/>
      <c r="F1023" s="21"/>
      <c r="J1023" s="21"/>
      <c r="K1023" s="22"/>
    </row>
    <row r="1024" spans="3:11" x14ac:dyDescent="0.25">
      <c r="C1024" s="21"/>
      <c r="F1024" s="21"/>
      <c r="J1024" s="21"/>
      <c r="K1024" s="22"/>
    </row>
    <row r="1025" spans="3:11" x14ac:dyDescent="0.25">
      <c r="C1025" s="21"/>
      <c r="F1025" s="21"/>
      <c r="J1025" s="21"/>
      <c r="K1025" s="22"/>
    </row>
    <row r="1026" spans="3:11" x14ac:dyDescent="0.25">
      <c r="C1026" s="21"/>
      <c r="F1026" s="21"/>
      <c r="J1026" s="21"/>
      <c r="K1026" s="22"/>
    </row>
    <row r="1027" spans="3:11" x14ac:dyDescent="0.25">
      <c r="C1027" s="21"/>
      <c r="F1027" s="21"/>
      <c r="J1027" s="21"/>
      <c r="K1027" s="22"/>
    </row>
    <row r="1028" spans="3:11" x14ac:dyDescent="0.25">
      <c r="C1028" s="21"/>
      <c r="F1028" s="21"/>
      <c r="J1028" s="21"/>
      <c r="K1028" s="22"/>
    </row>
    <row r="1029" spans="3:11" x14ac:dyDescent="0.25">
      <c r="C1029" s="21"/>
      <c r="F1029" s="21"/>
      <c r="J1029" s="21"/>
      <c r="K1029" s="22"/>
    </row>
    <row r="1030" spans="3:11" x14ac:dyDescent="0.25">
      <c r="C1030" s="21"/>
      <c r="F1030" s="21"/>
      <c r="J1030" s="21"/>
      <c r="K1030" s="22"/>
    </row>
    <row r="1031" spans="3:11" x14ac:dyDescent="0.25">
      <c r="C1031" s="21"/>
      <c r="F1031" s="21"/>
      <c r="J1031" s="21"/>
      <c r="K1031" s="22"/>
    </row>
    <row r="1032" spans="3:11" x14ac:dyDescent="0.25">
      <c r="C1032" s="21"/>
      <c r="F1032" s="21"/>
      <c r="J1032" s="21"/>
      <c r="K1032" s="22"/>
    </row>
    <row r="1033" spans="3:11" x14ac:dyDescent="0.25">
      <c r="C1033" s="21"/>
      <c r="F1033" s="21"/>
      <c r="J1033" s="21"/>
      <c r="K1033" s="22"/>
    </row>
    <row r="1034" spans="3:11" x14ac:dyDescent="0.25">
      <c r="C1034" s="21"/>
      <c r="F1034" s="21"/>
      <c r="J1034" s="21"/>
      <c r="K1034" s="22"/>
    </row>
    <row r="1035" spans="3:11" x14ac:dyDescent="0.25">
      <c r="C1035" s="21"/>
      <c r="F1035" s="21"/>
      <c r="J1035" s="21"/>
      <c r="K1035" s="22"/>
    </row>
    <row r="1036" spans="3:11" x14ac:dyDescent="0.25">
      <c r="C1036" s="21"/>
      <c r="F1036" s="21"/>
      <c r="J1036" s="21"/>
      <c r="K1036" s="22"/>
    </row>
    <row r="1037" spans="3:11" x14ac:dyDescent="0.25">
      <c r="C1037" s="21"/>
      <c r="F1037" s="21"/>
      <c r="J1037" s="21"/>
      <c r="K1037" s="22"/>
    </row>
    <row r="1038" spans="3:11" x14ac:dyDescent="0.25">
      <c r="C1038" s="21"/>
      <c r="F1038" s="21"/>
      <c r="J1038" s="21"/>
      <c r="K1038" s="22"/>
    </row>
    <row r="1039" spans="3:11" x14ac:dyDescent="0.25">
      <c r="C1039" s="21"/>
      <c r="F1039" s="21"/>
      <c r="J1039" s="21"/>
      <c r="K1039" s="22"/>
    </row>
    <row r="1040" spans="3:11" x14ac:dyDescent="0.25">
      <c r="C1040" s="21"/>
      <c r="F1040" s="21"/>
      <c r="J1040" s="21"/>
      <c r="K1040" s="22"/>
    </row>
    <row r="1041" spans="3:11" x14ac:dyDescent="0.25">
      <c r="C1041" s="21"/>
      <c r="F1041" s="21"/>
      <c r="J1041" s="21"/>
      <c r="K1041" s="22"/>
    </row>
    <row r="1042" spans="3:11" x14ac:dyDescent="0.25">
      <c r="C1042" s="21"/>
      <c r="F1042" s="21"/>
      <c r="J1042" s="21"/>
      <c r="K1042" s="22"/>
    </row>
    <row r="1043" spans="3:11" x14ac:dyDescent="0.25">
      <c r="C1043" s="21"/>
      <c r="F1043" s="21"/>
      <c r="J1043" s="21"/>
      <c r="K1043" s="22"/>
    </row>
    <row r="1044" spans="3:11" x14ac:dyDescent="0.25">
      <c r="C1044" s="21"/>
      <c r="F1044" s="21"/>
      <c r="J1044" s="21"/>
      <c r="K1044" s="22"/>
    </row>
    <row r="1045" spans="3:11" x14ac:dyDescent="0.25">
      <c r="C1045" s="21"/>
      <c r="F1045" s="21"/>
      <c r="J1045" s="21"/>
      <c r="K1045" s="22"/>
    </row>
    <row r="1046" spans="3:11" x14ac:dyDescent="0.25">
      <c r="C1046" s="21"/>
      <c r="F1046" s="21"/>
      <c r="J1046" s="21"/>
      <c r="K1046" s="22"/>
    </row>
    <row r="1047" spans="3:11" x14ac:dyDescent="0.25">
      <c r="C1047" s="21"/>
      <c r="F1047" s="21"/>
      <c r="J1047" s="21"/>
      <c r="K1047" s="22"/>
    </row>
    <row r="1048" spans="3:11" x14ac:dyDescent="0.25">
      <c r="C1048" s="21"/>
      <c r="F1048" s="21"/>
      <c r="J1048" s="21"/>
      <c r="K1048" s="22"/>
    </row>
    <row r="1049" spans="3:11" x14ac:dyDescent="0.25">
      <c r="C1049" s="21"/>
      <c r="F1049" s="21"/>
      <c r="J1049" s="21"/>
      <c r="K1049" s="22"/>
    </row>
    <row r="1050" spans="3:11" x14ac:dyDescent="0.25">
      <c r="C1050" s="21"/>
      <c r="F1050" s="21"/>
      <c r="J1050" s="21"/>
      <c r="K1050" s="22"/>
    </row>
    <row r="1051" spans="3:11" x14ac:dyDescent="0.25">
      <c r="C1051" s="21"/>
      <c r="F1051" s="21"/>
      <c r="J1051" s="21"/>
      <c r="K1051" s="22"/>
    </row>
    <row r="1052" spans="3:11" x14ac:dyDescent="0.25">
      <c r="C1052" s="21"/>
      <c r="F1052" s="21"/>
      <c r="J1052" s="21"/>
      <c r="K1052" s="22"/>
    </row>
    <row r="1053" spans="3:11" x14ac:dyDescent="0.25">
      <c r="C1053" s="21"/>
      <c r="F1053" s="21"/>
      <c r="J1053" s="21"/>
      <c r="K1053" s="22"/>
    </row>
    <row r="1054" spans="3:11" x14ac:dyDescent="0.25">
      <c r="C1054" s="21"/>
      <c r="F1054" s="21"/>
      <c r="J1054" s="21"/>
      <c r="K1054" s="22"/>
    </row>
  </sheetData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Graph</vt:lpstr>
      <vt:lpstr>ATTAIN (atleast 1)</vt:lpstr>
      <vt:lpstr>PERFORMANCE REPORT 2013</vt:lpstr>
      <vt:lpstr>PERFORMANCE REPORT 2014</vt:lpstr>
      <vt:lpstr>PERFORMANCE REPORT 2015</vt:lpstr>
      <vt:lpstr>PERFORMANCE REPORT 2016</vt:lpstr>
      <vt:lpstr>PERFORMANCE REPORT 2017</vt:lpstr>
      <vt:lpstr>PERFORMANCE REPORT 2018</vt:lpstr>
      <vt:lpstr>PERFORMANCE REPORT 2019</vt:lpstr>
      <vt:lpstr>PERFORMANCE REPORT 2020</vt:lpstr>
      <vt:lpstr>PERFORMANCE REPORT 2021</vt:lpstr>
      <vt:lpstr>PERFORMANCE REPORT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 Mohan</dc:creator>
  <cp:lastModifiedBy>Mandy Mohan</cp:lastModifiedBy>
  <dcterms:created xsi:type="dcterms:W3CDTF">2023-04-17T18:00:22Z</dcterms:created>
  <dcterms:modified xsi:type="dcterms:W3CDTF">2023-04-18T14:20:18Z</dcterms:modified>
</cp:coreProperties>
</file>