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mane/Desktop/Quantitative Tools /Hrant Davtyan/Excel/"/>
    </mc:Choice>
  </mc:AlternateContent>
  <bookViews>
    <workbookView xWindow="0" yWindow="460" windowWidth="25600" windowHeight="14580"/>
  </bookViews>
  <sheets>
    <sheet name="0) Summary" sheetId="7" r:id="rId1"/>
    <sheet name="1) Movies" sheetId="1" r:id="rId2"/>
    <sheet name="2) World Cup" sheetId="8" r:id="rId3"/>
  </sheets>
  <definedNames>
    <definedName name="_xlnm._FilterDatabase" localSheetId="1" hidden="1">'1) Movies'!$A$2:$E$7</definedName>
    <definedName name="actor">'1) Movies'!$E$3:$E$7</definedName>
    <definedName name="actors">'1) Movies'!$E$3:$E$7</definedName>
    <definedName name="goalsA">'2) World Cup'!$C$3:$C$5</definedName>
    <definedName name="goalsB">'2) World Cup'!$D$3:$D$5</definedName>
    <definedName name="my_table">Table2[#All]</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13" i="1" l="1"/>
  <c r="D11" i="1"/>
  <c r="K3" i="1"/>
  <c r="L3" i="1"/>
  <c r="K4" i="1"/>
  <c r="L4" i="1"/>
  <c r="K5" i="1"/>
  <c r="L5" i="1"/>
  <c r="K6" i="1"/>
  <c r="L6" i="1"/>
  <c r="K7" i="1"/>
  <c r="L7" i="1"/>
  <c r="L1" i="1"/>
  <c r="D8" i="8"/>
  <c r="D7" i="8"/>
  <c r="C8" i="8"/>
  <c r="C7" i="8"/>
  <c r="G4" i="8"/>
  <c r="G5" i="8"/>
  <c r="G3" i="8"/>
  <c r="D10" i="1"/>
  <c r="D9" i="1"/>
  <c r="J4" i="1"/>
  <c r="J5" i="1"/>
  <c r="J6" i="1"/>
  <c r="J7" i="1"/>
  <c r="J3" i="1"/>
  <c r="I4" i="1"/>
  <c r="I5" i="1"/>
  <c r="I6" i="1"/>
  <c r="I7" i="1"/>
  <c r="I3" i="1"/>
  <c r="H4" i="1"/>
  <c r="H5" i="1"/>
  <c r="H6" i="1"/>
  <c r="H7" i="1"/>
  <c r="H3" i="1"/>
  <c r="G4" i="1"/>
  <c r="G5" i="1"/>
  <c r="G6" i="1"/>
  <c r="G7" i="1"/>
  <c r="G3" i="1"/>
  <c r="F4" i="1"/>
  <c r="F5" i="1"/>
  <c r="F6" i="1"/>
  <c r="F7" i="1"/>
  <c r="F3" i="1"/>
</calcChain>
</file>

<file path=xl/sharedStrings.xml><?xml version="1.0" encoding="utf-8"?>
<sst xmlns="http://schemas.openxmlformats.org/spreadsheetml/2006/main" count="151" uniqueCount="115">
  <si>
    <t>Game of Thrones</t>
  </si>
  <si>
    <t>John Snow</t>
  </si>
  <si>
    <t>Therion Laniceter</t>
  </si>
  <si>
    <t>Vikings</t>
  </si>
  <si>
    <t>Ragnar Lothbroc</t>
  </si>
  <si>
    <t>Djbaxt Yerjankutyun</t>
  </si>
  <si>
    <t>Country</t>
  </si>
  <si>
    <t>USA</t>
  </si>
  <si>
    <t>UK</t>
  </si>
  <si>
    <t>India</t>
  </si>
  <si>
    <t>Armenia</t>
  </si>
  <si>
    <t>FIND</t>
  </si>
  <si>
    <t>SEARCH</t>
  </si>
  <si>
    <t>LEFT</t>
  </si>
  <si>
    <t xml:space="preserve">Anna </t>
  </si>
  <si>
    <t>Mean</t>
  </si>
  <si>
    <t>Mode</t>
  </si>
  <si>
    <t>Summary</t>
  </si>
  <si>
    <t>RIGHT</t>
  </si>
  <si>
    <t>-</t>
  </si>
  <si>
    <t>LEN</t>
  </si>
  <si>
    <t>takes a cell as an argument and provides the number of characters inside a cell.</t>
  </si>
  <si>
    <r>
      <t xml:space="preserve">takes a text to search as a first argument and text to search within as a second. </t>
    </r>
    <r>
      <rPr>
        <b/>
        <sz val="22"/>
        <color theme="1"/>
        <rFont val="Calibri"/>
        <family val="2"/>
        <scheme val="minor"/>
      </rPr>
      <t>Is not case sensitive.</t>
    </r>
  </si>
  <si>
    <r>
      <t xml:space="preserve">takes a text to search as a first argument and text to search within as a second. </t>
    </r>
    <r>
      <rPr>
        <b/>
        <sz val="22"/>
        <color theme="1"/>
        <rFont val="Calibri"/>
        <family val="2"/>
        <scheme val="minor"/>
      </rPr>
      <t>Is case sensitive.</t>
    </r>
  </si>
  <si>
    <t>takes a cell as a first argument and number of elements to output from the Right side as a second argument.</t>
  </si>
  <si>
    <t>takes a cell as a first argument and number of elements to output from the Left side as a second argument.</t>
  </si>
  <si>
    <t>Strings</t>
  </si>
  <si>
    <t>Descriptive statistics</t>
  </si>
  <si>
    <t>AVERAGE</t>
  </si>
  <si>
    <t>MEDIAN</t>
  </si>
  <si>
    <t>MODE</t>
  </si>
  <si>
    <t>MAX</t>
  </si>
  <si>
    <t>MIN</t>
  </si>
  <si>
    <t>STDEV</t>
  </si>
  <si>
    <t>SUM</t>
  </si>
  <si>
    <t>COUNT</t>
  </si>
  <si>
    <t>COUNTA</t>
  </si>
  <si>
    <t>Conditionals</t>
  </si>
  <si>
    <t>IF</t>
  </si>
  <si>
    <t>SUMIF</t>
  </si>
  <si>
    <t>COUNTIF</t>
  </si>
  <si>
    <t>calculates the simple arichmetic average of an input (e.g. a range of values)</t>
  </si>
  <si>
    <t>calculates the median of an input (e.g. a range of values)</t>
  </si>
  <si>
    <t>calculates the mode of an input (e.g. a range of values)</t>
  </si>
  <si>
    <t>calculates the max of an input (e.g. a range of values)</t>
  </si>
  <si>
    <t>calculates the min of an input (e.g. a range of values)</t>
  </si>
  <si>
    <t>calculates the standard deviation of an input (e.g. a range of values)</t>
  </si>
  <si>
    <t>calculates the sum of an input (e.g. a range of values)</t>
  </si>
  <si>
    <t>calculates the number of cells of an input (e.g. a range of values) that are solely numeric (e.g. numbers)</t>
  </si>
  <si>
    <t>calculates the number of cells of an input (e.g. a range of values) that are not empty (whether number or a text or else)</t>
  </si>
  <si>
    <t>gets 3 arguments: condition to check, value to output if condition is satisfied, value to output otherwise</t>
  </si>
  <si>
    <t>sums some values in some range only if a condition is satisfied</t>
  </si>
  <si>
    <t>counts the number of cells that satisfy some given condition</t>
  </si>
  <si>
    <t>This Excel workbook provides introduction to Excel and was used during the very first class.</t>
  </si>
  <si>
    <t>Functions covered</t>
  </si>
  <si>
    <t>Menu items covered</t>
  </si>
  <si>
    <t>Home menu tab</t>
  </si>
  <si>
    <t>Wrap text</t>
  </si>
  <si>
    <t>wraps the text (e.g. toghadardz, in Armenian)</t>
  </si>
  <si>
    <t>Fill/font color</t>
  </si>
  <si>
    <t>changes the background/text color</t>
  </si>
  <si>
    <t>Format type</t>
  </si>
  <si>
    <t>dropdown menu, that changes the format of a cell data (e.g. text, number or general)</t>
  </si>
  <si>
    <t>Increase decimal</t>
  </si>
  <si>
    <t>Increase the number of presented decimal points (e.g. from 8.00 to 8.000)</t>
  </si>
  <si>
    <t>Sort &amp; Filter</t>
  </si>
  <si>
    <t>used only Filter, puts filters on column names to easily choose table rows based on their values (hides the rest)</t>
  </si>
  <si>
    <t>Format as Table</t>
  </si>
  <si>
    <t>takes a range/selectino as an input and formats as a table</t>
  </si>
  <si>
    <t>Format painter</t>
  </si>
  <si>
    <t>learns the format of a selected cell and passes it to other cells that the user selects</t>
  </si>
  <si>
    <t>Other notes</t>
  </si>
  <si>
    <t>* When choosing a name for a range or for a table, try to have short but user-friendly and understandable name</t>
  </si>
  <si>
    <t>* By right clicking on a column or row name, one can hide or unhide it</t>
  </si>
  <si>
    <t>* Clicking F4 when mouse is clicked on a certaing argument inside a function will add $ signs and fix the argumetn cell</t>
  </si>
  <si>
    <t>* DRY - Don't Repeat Yourself</t>
  </si>
  <si>
    <t>The yellow highlighted functions are similar to those covered, but have not been directly introduced during the lecture.</t>
  </si>
  <si>
    <t>* Structured data is good, table is better.</t>
  </si>
  <si>
    <t>AVERAGEIF</t>
  </si>
  <si>
    <t>calculates the average of a range that satisfied a certain condition</t>
  </si>
  <si>
    <t>Conditional formatting</t>
  </si>
  <si>
    <t>formats (i.e. designs) cells based on their values</t>
  </si>
  <si>
    <t>Rejected</t>
  </si>
  <si>
    <t xml:space="preserve">Tapasja </t>
  </si>
  <si>
    <t>Movie</t>
  </si>
  <si>
    <t>Actor</t>
  </si>
  <si>
    <t>Mrating</t>
  </si>
  <si>
    <t>Arating</t>
  </si>
  <si>
    <t>First_name</t>
  </si>
  <si>
    <t>Last_name</t>
  </si>
  <si>
    <t>Country_A</t>
  </si>
  <si>
    <t>Country_B</t>
  </si>
  <si>
    <t>Goals_A</t>
  </si>
  <si>
    <t>Goals_B</t>
  </si>
  <si>
    <t>Continent_A</t>
  </si>
  <si>
    <t>Continent_B</t>
  </si>
  <si>
    <t>Winner</t>
  </si>
  <si>
    <t>World Cup Table</t>
  </si>
  <si>
    <t>Sweden</t>
  </si>
  <si>
    <t>South Korea</t>
  </si>
  <si>
    <t>Belgium</t>
  </si>
  <si>
    <t>Panama</t>
  </si>
  <si>
    <t>Tunisia</t>
  </si>
  <si>
    <t>England</t>
  </si>
  <si>
    <t>Europe</t>
  </si>
  <si>
    <t>Asia</t>
  </si>
  <si>
    <t>North American</t>
  </si>
  <si>
    <t>Africa</t>
  </si>
  <si>
    <t>New_rating</t>
  </si>
  <si>
    <t>Rating_coefficient</t>
  </si>
  <si>
    <t>Test</t>
  </si>
  <si>
    <t>This sheet provides introduction to excel by designing a table using Borders, Filters, Background and Text Coloring, Hiding and Unhiding columns/rows. Several important formulas were introduced including string formulas (LEFT, RIGHT, LEN, FIND), statistical formulas (AVERAGE,MODE) and conditionals (IF,COUNTIF,AVERAGEIF). Also, named ranges were used to give a certain unique name to range/column for furhter reference (e.g. the Actor Ratings column values were called actors and used as an argument for Mode and other similar functions. A simple test is used to make sure we do not have mistakes in our calculations.</t>
  </si>
  <si>
    <t>Average of Arm</t>
  </si>
  <si>
    <t>This sheet introduces Tables by redisigning the inputted data using Format as Table button. The table format helps us to automatically have the coloring, header filters and define a table name for future reference. Also, when a new row added, it will automatically be merged with table. Formulas written in one row of the table are automatically applied to all the rows. IF function is covered. To make sure two conditions are checked to get the game winner, two IFs were used inside each other.</t>
  </si>
  <si>
    <t>* Once a formula is written, one may apply it to all rows by dragging it down from the right lower corner or by double ckicking there. Those two are different.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</si>
</sst>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22"/>
      <color theme="1"/>
      <name val="Calibri"/>
      <family val="2"/>
      <scheme val="minor"/>
    </font>
    <font>
      <sz val="22"/>
      <color theme="0"/>
      <name val="Calibri"/>
      <family val="2"/>
      <scheme val="minor"/>
    </font>
    <font>
      <b/>
      <sz val="22"/>
      <color theme="1"/>
      <name val="Calibri"/>
      <family val="2"/>
      <scheme val="minor"/>
    </font>
    <font>
      <b/>
      <i/>
      <sz val="22"/>
      <color theme="1"/>
      <name val="Calibri"/>
      <family val="2"/>
      <scheme val="minor"/>
    </font>
    <font>
      <b/>
      <sz val="48"/>
      <color theme="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3">
    <xf numFmtId="0" fontId="0" fillId="0" borderId="0" xfId="0"/>
    <xf numFmtId="0" fontId="1" fillId="2" borderId="1" xfId="0" applyFont="1" applyFill="1" applyBorder="1"/>
    <xf numFmtId="0" fontId="0" fillId="0" borderId="1" xfId="0" applyBorder="1"/>
    <xf numFmtId="1" fontId="0" fillId="0" borderId="1" xfId="0" applyNumberFormat="1" applyBorder="1"/>
    <xf numFmtId="49" fontId="0" fillId="0" borderId="1" xfId="0" applyNumberFormat="1" applyBorder="1"/>
    <xf numFmtId="0" fontId="1" fillId="2" borderId="2" xfId="0" applyFont="1" applyFill="1" applyBorder="1"/>
    <xf numFmtId="49" fontId="0" fillId="0" borderId="0" xfId="0" applyNumberFormat="1" applyFill="1" applyBorder="1"/>
    <xf numFmtId="1" fontId="0" fillId="0" borderId="0" xfId="0" applyNumberFormat="1"/>
    <xf numFmtId="49" fontId="0" fillId="0" borderId="1" xfId="0" applyNumberFormat="1" applyBorder="1" applyAlignment="1">
      <alignment wrapText="1"/>
    </xf>
    <xf numFmtId="0" fontId="0" fillId="5" borderId="0" xfId="0" applyFill="1"/>
    <xf numFmtId="0" fontId="2" fillId="5" borderId="0" xfId="0" applyFont="1" applyFill="1"/>
    <xf numFmtId="0" fontId="0" fillId="3" borderId="0" xfId="0" applyFill="1" applyAlignment="1">
      <alignment horizontal="left" vertical="top"/>
    </xf>
    <xf numFmtId="0" fontId="0" fillId="3" borderId="0" xfId="0" applyFill="1" applyAlignment="1">
      <alignment horizontal="center"/>
    </xf>
    <xf numFmtId="0" fontId="0" fillId="3" borderId="0" xfId="0" applyFill="1"/>
    <xf numFmtId="0" fontId="3" fillId="5" borderId="0" xfId="0" applyFont="1" applyFill="1"/>
    <xf numFmtId="0" fontId="0" fillId="6" borderId="0" xfId="0" applyFill="1"/>
    <xf numFmtId="0" fontId="1" fillId="2" borderId="0" xfId="0" applyFont="1" applyFill="1" applyBorder="1"/>
    <xf numFmtId="49" fontId="0" fillId="0" borderId="1" xfId="0" applyNumberFormat="1" applyBorder="1" applyAlignment="1">
      <alignment horizontal="right"/>
    </xf>
    <xf numFmtId="0" fontId="0" fillId="5" borderId="0" xfId="0" applyFill="1" applyAlignment="1">
      <alignment horizontal="center"/>
    </xf>
    <xf numFmtId="0" fontId="4" fillId="4" borderId="0" xfId="0" applyFont="1" applyFill="1" applyAlignment="1">
      <alignment horizontal="center" vertical="center"/>
    </xf>
    <xf numFmtId="0" fontId="1" fillId="4" borderId="0" xfId="0" applyFont="1" applyFill="1" applyAlignment="1">
      <alignment horizontal="center"/>
    </xf>
    <xf numFmtId="0" fontId="0" fillId="5" borderId="0" xfId="0" applyFill="1" applyAlignment="1">
      <alignment horizontal="left" vertical="center" wrapText="1"/>
    </xf>
    <xf numFmtId="0" fontId="0" fillId="5" borderId="0" xfId="0"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2:G5" totalsRowShown="0">
  <autoFilter ref="A2:G5"/>
  <tableColumns count="7">
    <tableColumn id="1" name="Country_A"/>
    <tableColumn id="2" name="Country_B"/>
    <tableColumn id="3" name="Goals_A"/>
    <tableColumn id="4" name="Goals_B"/>
    <tableColumn id="5" name="Continent_A"/>
    <tableColumn id="6" name="Continent_B"/>
    <tableColumn id="7" name="Winner">
      <calculatedColumnFormula>IF(C3&gt;D3,A3,IF(C3=D3,"Draw",B3))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topLeftCell="A31" zoomScale="75" zoomScaleNormal="55" zoomScalePageLayoutView="55" workbookViewId="0">
      <selection activeCell="A45" sqref="A45"/>
    </sheetView>
  </sheetViews>
  <sheetFormatPr baseColWidth="10" defaultColWidth="8.54296875" defaultRowHeight="29" x14ac:dyDescent="0.35"/>
  <cols>
    <col min="1" max="1" width="17.453125" bestFit="1" customWidth="1"/>
    <col min="4" max="4" width="8.54296875" customWidth="1"/>
    <col min="14" max="14" width="11.453125" customWidth="1"/>
  </cols>
  <sheetData>
    <row r="1" spans="1:14" x14ac:dyDescent="0.35">
      <c r="A1" s="19" t="s">
        <v>17</v>
      </c>
      <c r="B1" s="19"/>
      <c r="C1" s="19"/>
      <c r="D1" s="19"/>
      <c r="E1" s="19"/>
      <c r="F1" s="19"/>
      <c r="G1" s="19"/>
      <c r="H1" s="19"/>
      <c r="I1" s="19"/>
      <c r="J1" s="19"/>
      <c r="K1" s="19"/>
      <c r="L1" s="19"/>
      <c r="M1" s="19"/>
      <c r="N1" s="19"/>
    </row>
    <row r="2" spans="1:14" x14ac:dyDescent="0.35">
      <c r="A2" s="19"/>
      <c r="B2" s="19"/>
      <c r="C2" s="19"/>
      <c r="D2" s="19"/>
      <c r="E2" s="19"/>
      <c r="F2" s="19"/>
      <c r="G2" s="19"/>
      <c r="H2" s="19"/>
      <c r="I2" s="19"/>
      <c r="J2" s="19"/>
      <c r="K2" s="19"/>
      <c r="L2" s="19"/>
      <c r="M2" s="19"/>
      <c r="N2" s="19"/>
    </row>
    <row r="3" spans="1:14" x14ac:dyDescent="0.35">
      <c r="A3" s="18" t="s">
        <v>53</v>
      </c>
      <c r="B3" s="18"/>
      <c r="C3" s="18"/>
      <c r="D3" s="18"/>
      <c r="E3" s="18"/>
      <c r="F3" s="18"/>
      <c r="G3" s="18"/>
      <c r="H3" s="18"/>
      <c r="I3" s="18"/>
      <c r="J3" s="18"/>
      <c r="K3" s="18"/>
      <c r="L3" s="18"/>
      <c r="M3" s="18"/>
      <c r="N3" s="18"/>
    </row>
    <row r="4" spans="1:14" x14ac:dyDescent="0.35">
      <c r="A4" s="18" t="s">
        <v>76</v>
      </c>
      <c r="B4" s="18"/>
      <c r="C4" s="18"/>
      <c r="D4" s="18"/>
      <c r="E4" s="18"/>
      <c r="F4" s="18"/>
      <c r="G4" s="18"/>
      <c r="H4" s="18"/>
      <c r="I4" s="18"/>
      <c r="J4" s="18"/>
      <c r="K4" s="18"/>
      <c r="L4" s="18"/>
      <c r="M4" s="18"/>
      <c r="N4" s="18"/>
    </row>
    <row r="5" spans="1:14" x14ac:dyDescent="0.35">
      <c r="A5" s="11" t="s">
        <v>54</v>
      </c>
      <c r="B5" s="12"/>
      <c r="C5" s="12"/>
      <c r="D5" s="12"/>
      <c r="E5" s="12"/>
      <c r="F5" s="12"/>
      <c r="G5" s="12"/>
      <c r="H5" s="12"/>
      <c r="I5" s="12"/>
      <c r="J5" s="12"/>
      <c r="K5" s="12"/>
      <c r="L5" s="12"/>
      <c r="M5" s="12"/>
      <c r="N5" s="12"/>
    </row>
    <row r="6" spans="1:14" x14ac:dyDescent="0.35">
      <c r="A6" s="10" t="s">
        <v>26</v>
      </c>
      <c r="B6" s="9"/>
      <c r="C6" s="9"/>
      <c r="D6" s="9"/>
      <c r="E6" s="9"/>
      <c r="F6" s="9"/>
      <c r="G6" s="9"/>
      <c r="H6" s="9"/>
      <c r="I6" s="9"/>
      <c r="J6" s="9"/>
      <c r="K6" s="9"/>
      <c r="L6" s="9"/>
      <c r="M6" s="9"/>
      <c r="N6" s="9"/>
    </row>
    <row r="7" spans="1:14" x14ac:dyDescent="0.35">
      <c r="A7" s="9" t="s">
        <v>13</v>
      </c>
      <c r="B7" s="9" t="s">
        <v>19</v>
      </c>
      <c r="C7" s="9" t="s">
        <v>25</v>
      </c>
      <c r="D7" s="9"/>
      <c r="E7" s="9"/>
      <c r="F7" s="9"/>
      <c r="G7" s="9"/>
      <c r="H7" s="9"/>
      <c r="I7" s="9"/>
      <c r="J7" s="9"/>
      <c r="K7" s="9"/>
      <c r="L7" s="9"/>
      <c r="M7" s="9"/>
      <c r="N7" s="9"/>
    </row>
    <row r="8" spans="1:14" x14ac:dyDescent="0.35">
      <c r="A8" s="9" t="s">
        <v>18</v>
      </c>
      <c r="B8" s="9" t="s">
        <v>19</v>
      </c>
      <c r="C8" s="9" t="s">
        <v>24</v>
      </c>
      <c r="D8" s="9"/>
      <c r="E8" s="9"/>
      <c r="F8" s="9"/>
      <c r="G8" s="9"/>
      <c r="H8" s="9"/>
      <c r="I8" s="9"/>
      <c r="J8" s="9"/>
      <c r="K8" s="9"/>
      <c r="L8" s="9"/>
      <c r="M8" s="9"/>
      <c r="N8" s="9"/>
    </row>
    <row r="9" spans="1:14" x14ac:dyDescent="0.35">
      <c r="A9" s="9" t="s">
        <v>11</v>
      </c>
      <c r="B9" s="9" t="s">
        <v>19</v>
      </c>
      <c r="C9" s="9" t="s">
        <v>23</v>
      </c>
      <c r="D9" s="9"/>
      <c r="E9" s="9"/>
      <c r="F9" s="9"/>
      <c r="G9" s="9"/>
      <c r="H9" s="9"/>
      <c r="I9" s="9"/>
      <c r="J9" s="9"/>
      <c r="K9" s="9"/>
      <c r="L9" s="9"/>
      <c r="M9" s="9"/>
      <c r="N9" s="9"/>
    </row>
    <row r="10" spans="1:14" x14ac:dyDescent="0.35">
      <c r="A10" s="15" t="s">
        <v>12</v>
      </c>
      <c r="B10" s="9" t="s">
        <v>19</v>
      </c>
      <c r="C10" s="9" t="s">
        <v>22</v>
      </c>
      <c r="D10" s="9"/>
      <c r="E10" s="9"/>
      <c r="F10" s="9"/>
      <c r="G10" s="9"/>
      <c r="H10" s="9"/>
      <c r="I10" s="9"/>
      <c r="J10" s="9"/>
      <c r="K10" s="9"/>
      <c r="L10" s="9"/>
      <c r="M10" s="9"/>
      <c r="N10" s="9"/>
    </row>
    <row r="11" spans="1:14" x14ac:dyDescent="0.35">
      <c r="A11" s="9" t="s">
        <v>20</v>
      </c>
      <c r="B11" s="9" t="s">
        <v>19</v>
      </c>
      <c r="C11" s="9" t="s">
        <v>21</v>
      </c>
      <c r="D11" s="9"/>
      <c r="E11" s="9"/>
      <c r="F11" s="9"/>
      <c r="G11" s="9"/>
      <c r="H11" s="9"/>
      <c r="I11" s="9"/>
      <c r="J11" s="9"/>
      <c r="K11" s="9"/>
      <c r="L11" s="9"/>
      <c r="M11" s="9"/>
      <c r="N11" s="9"/>
    </row>
    <row r="12" spans="1:14" x14ac:dyDescent="0.35">
      <c r="A12" s="9"/>
      <c r="B12" s="9"/>
      <c r="C12" s="9"/>
      <c r="D12" s="9"/>
      <c r="E12" s="9"/>
      <c r="F12" s="9"/>
      <c r="G12" s="9"/>
      <c r="H12" s="9"/>
      <c r="I12" s="9"/>
      <c r="J12" s="9"/>
      <c r="K12" s="9"/>
      <c r="L12" s="9"/>
      <c r="M12" s="9"/>
      <c r="N12" s="9"/>
    </row>
    <row r="13" spans="1:14" x14ac:dyDescent="0.35">
      <c r="A13" s="10" t="s">
        <v>27</v>
      </c>
      <c r="B13" s="9"/>
      <c r="C13" s="9"/>
      <c r="D13" s="9"/>
      <c r="E13" s="9"/>
      <c r="F13" s="9"/>
      <c r="G13" s="9"/>
      <c r="H13" s="9"/>
      <c r="I13" s="9"/>
      <c r="J13" s="9"/>
      <c r="K13" s="9"/>
      <c r="L13" s="9"/>
      <c r="M13" s="9"/>
      <c r="N13" s="9"/>
    </row>
    <row r="14" spans="1:14" x14ac:dyDescent="0.35">
      <c r="A14" s="9" t="s">
        <v>28</v>
      </c>
      <c r="B14" s="9" t="s">
        <v>19</v>
      </c>
      <c r="C14" s="9" t="s">
        <v>41</v>
      </c>
      <c r="D14" s="9"/>
      <c r="E14" s="9"/>
      <c r="F14" s="9"/>
      <c r="G14" s="9"/>
      <c r="H14" s="9"/>
      <c r="I14" s="9"/>
      <c r="J14" s="9"/>
      <c r="K14" s="9"/>
      <c r="L14" s="9"/>
      <c r="M14" s="9"/>
      <c r="N14" s="9"/>
    </row>
    <row r="15" spans="1:14" x14ac:dyDescent="0.35">
      <c r="A15" s="15" t="s">
        <v>29</v>
      </c>
      <c r="B15" s="9" t="s">
        <v>19</v>
      </c>
      <c r="C15" s="9" t="s">
        <v>42</v>
      </c>
      <c r="D15" s="9"/>
      <c r="E15" s="9"/>
      <c r="F15" s="9"/>
      <c r="G15" s="9"/>
      <c r="H15" s="9"/>
      <c r="I15" s="9"/>
      <c r="J15" s="9"/>
      <c r="K15" s="9"/>
      <c r="L15" s="9"/>
      <c r="M15" s="9"/>
      <c r="N15" s="9"/>
    </row>
    <row r="16" spans="1:14" x14ac:dyDescent="0.35">
      <c r="A16" s="9" t="s">
        <v>30</v>
      </c>
      <c r="B16" s="9" t="s">
        <v>19</v>
      </c>
      <c r="C16" s="9" t="s">
        <v>43</v>
      </c>
      <c r="D16" s="9"/>
      <c r="E16" s="9"/>
      <c r="F16" s="9"/>
      <c r="G16" s="9"/>
      <c r="H16" s="9"/>
      <c r="I16" s="9"/>
      <c r="J16" s="9"/>
      <c r="K16" s="9"/>
      <c r="L16" s="9"/>
      <c r="M16" s="9"/>
      <c r="N16" s="9"/>
    </row>
    <row r="17" spans="1:14" x14ac:dyDescent="0.35">
      <c r="A17" s="15" t="s">
        <v>31</v>
      </c>
      <c r="B17" s="9" t="s">
        <v>19</v>
      </c>
      <c r="C17" s="9" t="s">
        <v>44</v>
      </c>
      <c r="D17" s="9"/>
      <c r="E17" s="9"/>
      <c r="F17" s="9"/>
      <c r="G17" s="9"/>
      <c r="H17" s="9"/>
      <c r="I17" s="9"/>
      <c r="J17" s="9"/>
      <c r="K17" s="9"/>
      <c r="L17" s="9"/>
      <c r="M17" s="9"/>
      <c r="N17" s="9"/>
    </row>
    <row r="18" spans="1:14" x14ac:dyDescent="0.35">
      <c r="A18" s="15" t="s">
        <v>32</v>
      </c>
      <c r="B18" s="9" t="s">
        <v>19</v>
      </c>
      <c r="C18" s="9" t="s">
        <v>45</v>
      </c>
      <c r="D18" s="9"/>
      <c r="E18" s="9"/>
      <c r="F18" s="9"/>
      <c r="G18" s="9"/>
      <c r="H18" s="9"/>
      <c r="I18" s="9"/>
      <c r="J18" s="9"/>
      <c r="K18" s="9"/>
      <c r="L18" s="9"/>
      <c r="M18" s="9"/>
      <c r="N18" s="9"/>
    </row>
    <row r="19" spans="1:14" x14ac:dyDescent="0.35">
      <c r="A19" s="15" t="s">
        <v>33</v>
      </c>
      <c r="B19" s="9" t="s">
        <v>19</v>
      </c>
      <c r="C19" s="9" t="s">
        <v>46</v>
      </c>
      <c r="D19" s="9"/>
      <c r="E19" s="9"/>
      <c r="F19" s="9"/>
      <c r="G19" s="9"/>
      <c r="H19" s="9"/>
      <c r="I19" s="9"/>
      <c r="J19" s="9"/>
      <c r="K19" s="9"/>
      <c r="L19" s="9"/>
      <c r="M19" s="9"/>
      <c r="N19" s="9"/>
    </row>
    <row r="20" spans="1:14" x14ac:dyDescent="0.35">
      <c r="A20" s="15" t="s">
        <v>34</v>
      </c>
      <c r="B20" s="9" t="s">
        <v>19</v>
      </c>
      <c r="C20" s="9" t="s">
        <v>47</v>
      </c>
      <c r="D20" s="9"/>
      <c r="E20" s="9"/>
      <c r="F20" s="9"/>
      <c r="G20" s="9"/>
      <c r="H20" s="9"/>
      <c r="I20" s="9"/>
      <c r="J20" s="9"/>
      <c r="K20" s="9"/>
      <c r="L20" s="9"/>
      <c r="M20" s="9"/>
      <c r="N20" s="9"/>
    </row>
    <row r="21" spans="1:14" x14ac:dyDescent="0.35">
      <c r="A21" s="15" t="s">
        <v>35</v>
      </c>
      <c r="B21" s="9" t="s">
        <v>19</v>
      </c>
      <c r="C21" s="9" t="s">
        <v>48</v>
      </c>
      <c r="D21" s="9"/>
      <c r="E21" s="9"/>
      <c r="F21" s="9"/>
      <c r="G21" s="9"/>
      <c r="H21" s="9"/>
      <c r="I21" s="9"/>
      <c r="J21" s="9"/>
      <c r="K21" s="9"/>
      <c r="L21" s="9"/>
      <c r="M21" s="9"/>
      <c r="N21" s="9"/>
    </row>
    <row r="22" spans="1:14" x14ac:dyDescent="0.35">
      <c r="A22" s="15" t="s">
        <v>36</v>
      </c>
      <c r="B22" s="9" t="s">
        <v>19</v>
      </c>
      <c r="C22" s="9" t="s">
        <v>49</v>
      </c>
      <c r="D22" s="9"/>
      <c r="E22" s="9"/>
      <c r="F22" s="9"/>
      <c r="G22" s="9"/>
      <c r="H22" s="9"/>
      <c r="I22" s="9"/>
      <c r="J22" s="9"/>
      <c r="K22" s="9"/>
      <c r="L22" s="9"/>
      <c r="M22" s="9"/>
      <c r="N22" s="9"/>
    </row>
    <row r="23" spans="1:14" x14ac:dyDescent="0.35">
      <c r="A23" s="9"/>
      <c r="B23" s="9"/>
      <c r="C23" s="9"/>
      <c r="D23" s="9"/>
      <c r="E23" s="9"/>
      <c r="F23" s="9"/>
      <c r="G23" s="9"/>
      <c r="H23" s="9"/>
      <c r="I23" s="9"/>
      <c r="J23" s="9"/>
      <c r="K23" s="9"/>
      <c r="L23" s="9"/>
      <c r="M23" s="9"/>
      <c r="N23" s="9"/>
    </row>
    <row r="24" spans="1:14" x14ac:dyDescent="0.35">
      <c r="A24" s="10" t="s">
        <v>37</v>
      </c>
      <c r="B24" s="9"/>
      <c r="C24" s="9"/>
      <c r="D24" s="9"/>
      <c r="E24" s="9"/>
      <c r="F24" s="9"/>
      <c r="G24" s="9"/>
      <c r="H24" s="9"/>
      <c r="I24" s="9"/>
      <c r="J24" s="9"/>
      <c r="K24" s="9"/>
      <c r="L24" s="9"/>
      <c r="M24" s="9"/>
      <c r="N24" s="9"/>
    </row>
    <row r="25" spans="1:14" x14ac:dyDescent="0.35">
      <c r="A25" s="9" t="s">
        <v>38</v>
      </c>
      <c r="B25" s="9" t="s">
        <v>19</v>
      </c>
      <c r="C25" s="9" t="s">
        <v>50</v>
      </c>
      <c r="D25" s="9"/>
      <c r="E25" s="9"/>
      <c r="F25" s="9"/>
      <c r="G25" s="9"/>
      <c r="H25" s="9"/>
      <c r="I25" s="9"/>
      <c r="J25" s="9"/>
      <c r="K25" s="9"/>
      <c r="L25" s="9"/>
      <c r="M25" s="9"/>
      <c r="N25" s="9"/>
    </row>
    <row r="26" spans="1:14" x14ac:dyDescent="0.35">
      <c r="A26" s="9" t="s">
        <v>78</v>
      </c>
      <c r="B26" s="9" t="s">
        <v>19</v>
      </c>
      <c r="C26" s="9" t="s">
        <v>79</v>
      </c>
      <c r="D26" s="9"/>
      <c r="E26" s="9"/>
      <c r="F26" s="9"/>
      <c r="G26" s="9"/>
      <c r="H26" s="9"/>
      <c r="I26" s="9"/>
      <c r="J26" s="9"/>
      <c r="K26" s="9"/>
      <c r="L26" s="9"/>
      <c r="M26" s="9"/>
      <c r="N26" s="9"/>
    </row>
    <row r="27" spans="1:14" x14ac:dyDescent="0.35">
      <c r="A27" s="15" t="s">
        <v>39</v>
      </c>
      <c r="B27" s="9" t="s">
        <v>19</v>
      </c>
      <c r="C27" s="9" t="s">
        <v>51</v>
      </c>
      <c r="D27" s="9"/>
      <c r="E27" s="9"/>
      <c r="F27" s="9"/>
      <c r="G27" s="9"/>
      <c r="H27" s="9"/>
      <c r="I27" s="9"/>
      <c r="J27" s="9"/>
      <c r="K27" s="9"/>
      <c r="L27" s="9"/>
      <c r="M27" s="9"/>
      <c r="N27" s="9"/>
    </row>
    <row r="28" spans="1:14" x14ac:dyDescent="0.35">
      <c r="A28" s="15" t="s">
        <v>40</v>
      </c>
      <c r="B28" s="9" t="s">
        <v>19</v>
      </c>
      <c r="C28" s="9" t="s">
        <v>52</v>
      </c>
      <c r="D28" s="9"/>
      <c r="E28" s="9"/>
      <c r="F28" s="9"/>
      <c r="G28" s="9"/>
      <c r="H28" s="9"/>
      <c r="I28" s="9"/>
      <c r="J28" s="9"/>
      <c r="K28" s="9"/>
      <c r="L28" s="9"/>
      <c r="M28" s="9"/>
      <c r="N28" s="9"/>
    </row>
    <row r="29" spans="1:14" x14ac:dyDescent="0.35">
      <c r="A29" s="9"/>
      <c r="B29" s="9"/>
      <c r="C29" s="9"/>
      <c r="D29" s="9"/>
      <c r="E29" s="9"/>
      <c r="F29" s="9"/>
      <c r="G29" s="9"/>
      <c r="H29" s="9"/>
      <c r="I29" s="9"/>
      <c r="J29" s="9"/>
      <c r="K29" s="9"/>
      <c r="L29" s="9"/>
      <c r="M29" s="9"/>
      <c r="N29" s="9"/>
    </row>
    <row r="30" spans="1:14" x14ac:dyDescent="0.35">
      <c r="A30" s="13" t="s">
        <v>55</v>
      </c>
      <c r="B30" s="13"/>
      <c r="C30" s="13"/>
      <c r="D30" s="13"/>
      <c r="E30" s="13"/>
      <c r="F30" s="13"/>
      <c r="G30" s="13"/>
      <c r="H30" s="13"/>
      <c r="I30" s="13"/>
      <c r="J30" s="13"/>
      <c r="K30" s="13"/>
      <c r="L30" s="13"/>
      <c r="M30" s="13"/>
      <c r="N30" s="13"/>
    </row>
    <row r="31" spans="1:14" x14ac:dyDescent="0.35">
      <c r="A31" s="10" t="s">
        <v>56</v>
      </c>
      <c r="B31" s="9"/>
      <c r="C31" s="9"/>
      <c r="D31" s="9"/>
      <c r="E31" s="9"/>
      <c r="F31" s="9"/>
      <c r="G31" s="9"/>
      <c r="H31" s="9"/>
      <c r="I31" s="9"/>
      <c r="J31" s="9"/>
      <c r="K31" s="9"/>
      <c r="L31" s="9"/>
      <c r="M31" s="9"/>
      <c r="N31" s="9"/>
    </row>
    <row r="32" spans="1:14" x14ac:dyDescent="0.35">
      <c r="A32" s="15" t="s">
        <v>57</v>
      </c>
      <c r="B32" s="9" t="s">
        <v>19</v>
      </c>
      <c r="C32" s="9" t="s">
        <v>58</v>
      </c>
      <c r="D32" s="9"/>
      <c r="E32" s="9"/>
      <c r="F32" s="9"/>
      <c r="G32" s="9"/>
      <c r="H32" s="9"/>
      <c r="I32" s="9"/>
      <c r="J32" s="9"/>
      <c r="K32" s="9"/>
      <c r="L32" s="9"/>
      <c r="M32" s="9"/>
      <c r="N32" s="9"/>
    </row>
    <row r="33" spans="1:14" x14ac:dyDescent="0.35">
      <c r="A33" s="9" t="s">
        <v>59</v>
      </c>
      <c r="B33" s="9" t="s">
        <v>19</v>
      </c>
      <c r="C33" s="9" t="s">
        <v>60</v>
      </c>
      <c r="D33" s="9"/>
      <c r="E33" s="9"/>
      <c r="F33" s="9"/>
      <c r="G33" s="9"/>
      <c r="H33" s="9"/>
      <c r="I33" s="9"/>
      <c r="J33" s="9"/>
      <c r="K33" s="9"/>
      <c r="L33" s="9"/>
      <c r="M33" s="9"/>
      <c r="N33" s="9"/>
    </row>
    <row r="34" spans="1:14" x14ac:dyDescent="0.35">
      <c r="A34" s="9" t="s">
        <v>80</v>
      </c>
      <c r="B34" s="9" t="s">
        <v>19</v>
      </c>
      <c r="C34" s="9" t="s">
        <v>81</v>
      </c>
      <c r="D34" s="9"/>
      <c r="E34" s="9"/>
      <c r="F34" s="9"/>
      <c r="G34" s="9"/>
      <c r="H34" s="9"/>
      <c r="I34" s="9"/>
      <c r="J34" s="9"/>
      <c r="K34" s="9"/>
      <c r="L34" s="9"/>
      <c r="M34" s="9"/>
      <c r="N34" s="9"/>
    </row>
    <row r="35" spans="1:14" x14ac:dyDescent="0.35">
      <c r="A35" s="15" t="s">
        <v>61</v>
      </c>
      <c r="B35" s="9" t="s">
        <v>19</v>
      </c>
      <c r="C35" s="9" t="s">
        <v>62</v>
      </c>
      <c r="D35" s="9"/>
      <c r="E35" s="9"/>
      <c r="F35" s="9"/>
      <c r="G35" s="9"/>
      <c r="H35" s="9"/>
      <c r="I35" s="9"/>
      <c r="J35" s="9"/>
      <c r="K35" s="9"/>
      <c r="L35" s="9"/>
      <c r="M35" s="9"/>
      <c r="N35" s="9"/>
    </row>
    <row r="36" spans="1:14" x14ac:dyDescent="0.35">
      <c r="A36" s="15" t="s">
        <v>63</v>
      </c>
      <c r="B36" s="9" t="s">
        <v>19</v>
      </c>
      <c r="C36" s="9" t="s">
        <v>64</v>
      </c>
      <c r="D36" s="9"/>
      <c r="E36" s="9"/>
      <c r="F36" s="9"/>
      <c r="G36" s="9"/>
      <c r="H36" s="9"/>
      <c r="I36" s="9"/>
      <c r="J36" s="9"/>
      <c r="K36" s="9"/>
      <c r="L36" s="9"/>
      <c r="M36" s="9"/>
      <c r="N36" s="9"/>
    </row>
    <row r="37" spans="1:14" x14ac:dyDescent="0.35">
      <c r="A37" s="9" t="s">
        <v>65</v>
      </c>
      <c r="B37" s="9" t="s">
        <v>19</v>
      </c>
      <c r="C37" s="9" t="s">
        <v>66</v>
      </c>
      <c r="D37" s="9"/>
      <c r="E37" s="9"/>
      <c r="F37" s="9"/>
      <c r="G37" s="9"/>
      <c r="H37" s="9"/>
      <c r="I37" s="9"/>
      <c r="J37" s="9"/>
      <c r="K37" s="9"/>
      <c r="L37" s="9"/>
      <c r="M37" s="9"/>
      <c r="N37" s="9"/>
    </row>
    <row r="38" spans="1:14" x14ac:dyDescent="0.35">
      <c r="A38" s="9" t="s">
        <v>67</v>
      </c>
      <c r="B38" s="9" t="s">
        <v>19</v>
      </c>
      <c r="C38" s="9" t="s">
        <v>68</v>
      </c>
      <c r="D38" s="9"/>
      <c r="E38" s="9"/>
      <c r="F38" s="9"/>
      <c r="G38" s="9"/>
      <c r="H38" s="9"/>
      <c r="I38" s="9"/>
      <c r="J38" s="9"/>
      <c r="K38" s="9"/>
      <c r="L38" s="9"/>
      <c r="M38" s="9"/>
      <c r="N38" s="9"/>
    </row>
    <row r="39" spans="1:14" x14ac:dyDescent="0.35">
      <c r="A39" s="9" t="s">
        <v>69</v>
      </c>
      <c r="B39" s="9" t="s">
        <v>19</v>
      </c>
      <c r="C39" s="9" t="s">
        <v>70</v>
      </c>
      <c r="D39" s="9"/>
      <c r="E39" s="9"/>
      <c r="F39" s="9"/>
      <c r="G39" s="9"/>
      <c r="H39" s="9"/>
      <c r="I39" s="9"/>
      <c r="J39" s="9"/>
      <c r="K39" s="9"/>
      <c r="L39" s="9"/>
      <c r="M39" s="9"/>
      <c r="N39" s="9"/>
    </row>
    <row r="40" spans="1:14" x14ac:dyDescent="0.35">
      <c r="A40" s="9"/>
      <c r="B40" s="9"/>
      <c r="C40" s="9"/>
      <c r="D40" s="9"/>
      <c r="E40" s="9"/>
      <c r="F40" s="9"/>
      <c r="G40" s="9"/>
      <c r="H40" s="9"/>
      <c r="I40" s="9"/>
      <c r="J40" s="9"/>
      <c r="K40" s="9"/>
      <c r="L40" s="9"/>
      <c r="M40" s="9"/>
      <c r="N40" s="9"/>
    </row>
    <row r="41" spans="1:14" x14ac:dyDescent="0.35">
      <c r="A41" s="13" t="s">
        <v>71</v>
      </c>
      <c r="B41" s="13"/>
      <c r="C41" s="13"/>
      <c r="D41" s="13"/>
      <c r="E41" s="13"/>
      <c r="F41" s="13"/>
      <c r="G41" s="13"/>
      <c r="H41" s="13"/>
      <c r="I41" s="13"/>
      <c r="J41" s="13"/>
      <c r="K41" s="13"/>
      <c r="L41" s="13"/>
      <c r="M41" s="13"/>
      <c r="N41" s="13"/>
    </row>
    <row r="42" spans="1:14" x14ac:dyDescent="0.35">
      <c r="A42" s="9" t="s">
        <v>72</v>
      </c>
      <c r="B42" s="9"/>
      <c r="C42" s="9"/>
      <c r="D42" s="9"/>
      <c r="E42" s="9"/>
      <c r="F42" s="9"/>
      <c r="G42" s="9"/>
      <c r="H42" s="9"/>
      <c r="I42" s="9"/>
      <c r="J42" s="9"/>
      <c r="K42" s="9"/>
      <c r="L42" s="9"/>
      <c r="M42" s="9"/>
      <c r="N42" s="9"/>
    </row>
    <row r="43" spans="1:14" x14ac:dyDescent="0.35">
      <c r="A43" s="9" t="s">
        <v>73</v>
      </c>
      <c r="B43" s="9"/>
      <c r="C43" s="9"/>
      <c r="D43" s="9"/>
      <c r="E43" s="9"/>
      <c r="F43" s="9"/>
      <c r="G43" s="9"/>
      <c r="H43" s="9"/>
      <c r="I43" s="9"/>
      <c r="J43" s="9"/>
      <c r="K43" s="9"/>
      <c r="L43" s="9"/>
      <c r="M43" s="9"/>
      <c r="N43" s="9"/>
    </row>
    <row r="44" spans="1:14" x14ac:dyDescent="0.35">
      <c r="A44" s="9" t="s">
        <v>114</v>
      </c>
      <c r="B44" s="9"/>
      <c r="C44" s="9"/>
      <c r="D44" s="9"/>
      <c r="E44" s="9"/>
      <c r="F44" s="9"/>
      <c r="G44" s="9"/>
      <c r="H44" s="9"/>
      <c r="I44" s="9"/>
      <c r="J44" s="9"/>
      <c r="K44" s="9"/>
      <c r="L44" s="9"/>
      <c r="M44" s="9"/>
      <c r="N44" s="9"/>
    </row>
    <row r="45" spans="1:14" x14ac:dyDescent="0.35">
      <c r="A45" s="9" t="s">
        <v>74</v>
      </c>
      <c r="B45" s="9"/>
      <c r="C45" s="9"/>
      <c r="D45" s="9"/>
      <c r="E45" s="9"/>
      <c r="F45" s="9"/>
      <c r="G45" s="9"/>
      <c r="H45" s="9"/>
      <c r="I45" s="9"/>
      <c r="J45" s="9"/>
      <c r="K45" s="9"/>
      <c r="L45" s="9"/>
      <c r="M45" s="9"/>
      <c r="N45" s="9"/>
    </row>
    <row r="46" spans="1:14" x14ac:dyDescent="0.35">
      <c r="A46" s="9"/>
      <c r="B46" s="9"/>
      <c r="C46" s="9"/>
      <c r="D46" s="9"/>
      <c r="E46" s="9"/>
      <c r="F46" s="9"/>
      <c r="G46" s="9"/>
      <c r="H46" s="9"/>
      <c r="I46" s="9"/>
      <c r="J46" s="9"/>
      <c r="K46" s="9"/>
      <c r="L46" s="9"/>
      <c r="M46" s="9"/>
      <c r="N46" s="9"/>
    </row>
    <row r="47" spans="1:14" x14ac:dyDescent="0.35">
      <c r="A47" s="14" t="s">
        <v>75</v>
      </c>
      <c r="B47" s="9"/>
      <c r="C47" s="9"/>
      <c r="D47" s="9"/>
      <c r="E47" s="9"/>
      <c r="F47" s="9"/>
      <c r="G47" s="9"/>
      <c r="H47" s="9"/>
      <c r="I47" s="9"/>
      <c r="J47" s="9"/>
      <c r="K47" s="9"/>
      <c r="L47" s="9"/>
      <c r="M47" s="9"/>
      <c r="N47" s="9"/>
    </row>
    <row r="48" spans="1:14" x14ac:dyDescent="0.35">
      <c r="A48" s="14" t="s">
        <v>77</v>
      </c>
      <c r="B48" s="9"/>
      <c r="C48" s="9"/>
      <c r="D48" s="9"/>
      <c r="E48" s="9"/>
      <c r="F48" s="9"/>
      <c r="G48" s="9"/>
      <c r="H48" s="9"/>
      <c r="I48" s="9"/>
      <c r="J48" s="9"/>
      <c r="K48" s="9"/>
      <c r="L48" s="9"/>
      <c r="M48" s="9"/>
      <c r="N48" s="9"/>
    </row>
  </sheetData>
  <mergeCells count="3">
    <mergeCell ref="A3:N3"/>
    <mergeCell ref="A1:N2"/>
    <mergeCell ref="A4:N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zoomScale="85" zoomScaleNormal="85" zoomScalePageLayoutView="85" workbookViewId="0">
      <selection activeCell="D12" sqref="D12"/>
    </sheetView>
  </sheetViews>
  <sheetFormatPr baseColWidth="10" defaultColWidth="8.54296875" defaultRowHeight="29" x14ac:dyDescent="0.35"/>
  <cols>
    <col min="1" max="1" width="16.90625" bestFit="1" customWidth="1"/>
    <col min="2" max="2" width="14" bestFit="1" customWidth="1"/>
    <col min="3" max="3" width="14.453125" bestFit="1" customWidth="1"/>
    <col min="4" max="4" width="10.90625" bestFit="1" customWidth="1"/>
    <col min="5" max="5" width="10.54296875" bestFit="1" customWidth="1"/>
    <col min="6" max="8" width="0" hidden="1" customWidth="1"/>
    <col min="10" max="10" width="9.81640625" bestFit="1" customWidth="1"/>
    <col min="11" max="11" width="9.81640625" customWidth="1"/>
  </cols>
  <sheetData>
    <row r="1" spans="1:18" x14ac:dyDescent="0.35">
      <c r="L1">
        <f>COUNTIF(L3:L7,"FALSE")</f>
        <v>0</v>
      </c>
    </row>
    <row r="2" spans="1:18" x14ac:dyDescent="0.35">
      <c r="A2" s="1" t="s">
        <v>84</v>
      </c>
      <c r="B2" s="1" t="s">
        <v>85</v>
      </c>
      <c r="C2" s="1" t="s">
        <v>6</v>
      </c>
      <c r="D2" s="1" t="s">
        <v>86</v>
      </c>
      <c r="E2" s="1" t="s">
        <v>87</v>
      </c>
      <c r="F2" s="5" t="s">
        <v>11</v>
      </c>
      <c r="G2" s="5" t="s">
        <v>12</v>
      </c>
      <c r="H2" s="5" t="s">
        <v>13</v>
      </c>
      <c r="I2" s="5" t="s">
        <v>88</v>
      </c>
      <c r="J2" s="5" t="s">
        <v>89</v>
      </c>
      <c r="K2" s="16" t="s">
        <v>108</v>
      </c>
      <c r="L2" s="16" t="s">
        <v>110</v>
      </c>
      <c r="N2" s="20" t="s">
        <v>17</v>
      </c>
      <c r="O2" s="20"/>
      <c r="P2" s="20"/>
      <c r="Q2" s="20"/>
      <c r="R2" s="20"/>
    </row>
    <row r="3" spans="1:18" ht="28.5" customHeight="1" x14ac:dyDescent="0.35">
      <c r="A3" s="2" t="s">
        <v>0</v>
      </c>
      <c r="B3" s="8" t="s">
        <v>1</v>
      </c>
      <c r="C3" s="2" t="s">
        <v>7</v>
      </c>
      <c r="D3" s="2">
        <v>10</v>
      </c>
      <c r="E3" s="3">
        <v>9.5</v>
      </c>
      <c r="F3">
        <f>FIND("A",C3)</f>
        <v>3</v>
      </c>
      <c r="G3">
        <f>SEARCH("A",C3)</f>
        <v>3</v>
      </c>
      <c r="H3" t="str">
        <f>LEFT(B3,2)</f>
        <v>Jo</v>
      </c>
      <c r="I3" s="4" t="str">
        <f>LEFT(B3,FIND(" ", B3))</f>
        <v xml:space="preserve">John </v>
      </c>
      <c r="J3" s="4" t="str">
        <f>+RIGHT(B3,LEN(B3)-FIND(" ",B3))</f>
        <v>Snow</v>
      </c>
      <c r="K3" s="17">
        <f>D3/$D$12</f>
        <v>10</v>
      </c>
      <c r="L3" s="17" t="b">
        <f>D3=K3</f>
        <v>1</v>
      </c>
      <c r="N3" s="21" t="s">
        <v>111</v>
      </c>
      <c r="O3" s="21"/>
      <c r="P3" s="21"/>
      <c r="Q3" s="21"/>
      <c r="R3" s="21"/>
    </row>
    <row r="4" spans="1:18" ht="58" x14ac:dyDescent="0.35">
      <c r="A4" s="2" t="s">
        <v>0</v>
      </c>
      <c r="B4" s="8" t="s">
        <v>2</v>
      </c>
      <c r="C4" s="2" t="s">
        <v>7</v>
      </c>
      <c r="D4" s="2">
        <v>10</v>
      </c>
      <c r="E4" s="3">
        <v>10</v>
      </c>
      <c r="F4">
        <f t="shared" ref="F4:F7" si="0">FIND("A",C4)</f>
        <v>3</v>
      </c>
      <c r="G4">
        <f t="shared" ref="G4:G7" si="1">SEARCH("A",C4)</f>
        <v>3</v>
      </c>
      <c r="H4" t="str">
        <f t="shared" ref="H4:H7" si="2">LEFT(B4,2)</f>
        <v>Th</v>
      </c>
      <c r="I4" s="4" t="str">
        <f t="shared" ref="I4:I7" si="3">LEFT(B4,FIND(" ", B4))</f>
        <v xml:space="preserve">Therion </v>
      </c>
      <c r="J4" s="4" t="str">
        <f t="shared" ref="J4:J7" si="4">+RIGHT(B4,LEN(B4)-FIND(" ",B4))</f>
        <v>Laniceter</v>
      </c>
      <c r="K4" s="17">
        <f>D4/$D$12</f>
        <v>10</v>
      </c>
      <c r="L4" s="17" t="b">
        <f t="shared" ref="L4:L7" si="5">D4=K4</f>
        <v>1</v>
      </c>
      <c r="N4" s="21"/>
      <c r="O4" s="21"/>
      <c r="P4" s="21"/>
      <c r="Q4" s="21"/>
      <c r="R4" s="21"/>
    </row>
    <row r="5" spans="1:18" ht="58" x14ac:dyDescent="0.35">
      <c r="A5" s="2" t="s">
        <v>3</v>
      </c>
      <c r="B5" s="8" t="s">
        <v>4</v>
      </c>
      <c r="C5" s="2" t="s">
        <v>8</v>
      </c>
      <c r="D5" s="2">
        <v>10</v>
      </c>
      <c r="E5" s="3">
        <v>10</v>
      </c>
      <c r="F5" t="e">
        <f t="shared" si="0"/>
        <v>#VALUE!</v>
      </c>
      <c r="G5" t="e">
        <f t="shared" si="1"/>
        <v>#VALUE!</v>
      </c>
      <c r="H5" t="str">
        <f t="shared" si="2"/>
        <v>Ra</v>
      </c>
      <c r="I5" s="4" t="str">
        <f t="shared" si="3"/>
        <v xml:space="preserve">Ragnar </v>
      </c>
      <c r="J5" s="4" t="str">
        <f t="shared" si="4"/>
        <v>Lothbroc</v>
      </c>
      <c r="K5" s="17">
        <f>D5/$D$12</f>
        <v>10</v>
      </c>
      <c r="L5" s="17" t="b">
        <f t="shared" si="5"/>
        <v>1</v>
      </c>
      <c r="N5" s="21"/>
      <c r="O5" s="21"/>
      <c r="P5" s="21"/>
      <c r="Q5" s="21"/>
      <c r="R5" s="21"/>
    </row>
    <row r="6" spans="1:18" x14ac:dyDescent="0.35">
      <c r="A6" s="2" t="s">
        <v>82</v>
      </c>
      <c r="B6" s="8" t="s">
        <v>83</v>
      </c>
      <c r="C6" s="2" t="s">
        <v>9</v>
      </c>
      <c r="D6" s="2">
        <v>5</v>
      </c>
      <c r="E6" s="3">
        <v>7</v>
      </c>
      <c r="F6" t="e">
        <f t="shared" si="0"/>
        <v>#VALUE!</v>
      </c>
      <c r="G6">
        <f t="shared" si="1"/>
        <v>5</v>
      </c>
      <c r="H6" t="str">
        <f t="shared" si="2"/>
        <v>Ta</v>
      </c>
      <c r="I6" s="4" t="str">
        <f t="shared" si="3"/>
        <v xml:space="preserve">Tapasja </v>
      </c>
      <c r="J6" s="4" t="str">
        <f t="shared" si="4"/>
        <v/>
      </c>
      <c r="K6" s="17">
        <f>D6/$D$12</f>
        <v>5</v>
      </c>
      <c r="L6" s="17" t="b">
        <f t="shared" si="5"/>
        <v>1</v>
      </c>
      <c r="N6" s="21"/>
      <c r="O6" s="21"/>
      <c r="P6" s="21"/>
      <c r="Q6" s="21"/>
      <c r="R6" s="21"/>
    </row>
    <row r="7" spans="1:18" x14ac:dyDescent="0.35">
      <c r="A7" s="2" t="s">
        <v>5</v>
      </c>
      <c r="B7" s="8" t="s">
        <v>14</v>
      </c>
      <c r="C7" s="2" t="s">
        <v>10</v>
      </c>
      <c r="D7" s="2">
        <v>5</v>
      </c>
      <c r="E7" s="3">
        <v>3</v>
      </c>
      <c r="F7">
        <f t="shared" si="0"/>
        <v>1</v>
      </c>
      <c r="G7">
        <f t="shared" si="1"/>
        <v>1</v>
      </c>
      <c r="H7" t="str">
        <f t="shared" si="2"/>
        <v>An</v>
      </c>
      <c r="I7" s="4" t="str">
        <f t="shared" si="3"/>
        <v xml:space="preserve">Anna </v>
      </c>
      <c r="J7" s="4" t="str">
        <f t="shared" si="4"/>
        <v/>
      </c>
      <c r="K7" s="17">
        <f>D7/$D$12</f>
        <v>5</v>
      </c>
      <c r="L7" s="17" t="b">
        <f t="shared" si="5"/>
        <v>1</v>
      </c>
      <c r="N7" s="21"/>
      <c r="O7" s="21"/>
      <c r="P7" s="21"/>
      <c r="Q7" s="21"/>
      <c r="R7" s="21"/>
    </row>
    <row r="8" spans="1:18" x14ac:dyDescent="0.35">
      <c r="N8" s="21"/>
      <c r="O8" s="21"/>
      <c r="P8" s="21"/>
      <c r="Q8" s="21"/>
      <c r="R8" s="21"/>
    </row>
    <row r="9" spans="1:18" x14ac:dyDescent="0.35">
      <c r="C9" s="6" t="s">
        <v>15</v>
      </c>
      <c r="D9" s="7">
        <f>AVERAGE(E3:E7)</f>
        <v>7.9</v>
      </c>
      <c r="I9" s="6"/>
      <c r="J9" s="6"/>
      <c r="N9" s="21"/>
      <c r="O9" s="21"/>
      <c r="P9" s="21"/>
      <c r="Q9" s="21"/>
      <c r="R9" s="21"/>
    </row>
    <row r="10" spans="1:18" x14ac:dyDescent="0.35">
      <c r="C10" s="6" t="s">
        <v>16</v>
      </c>
      <c r="D10">
        <f>MODE(actors)</f>
        <v>10</v>
      </c>
      <c r="I10" s="6"/>
      <c r="J10" s="6"/>
      <c r="N10" s="21"/>
      <c r="O10" s="21"/>
      <c r="P10" s="21"/>
      <c r="Q10" s="21"/>
      <c r="R10" s="21"/>
    </row>
    <row r="11" spans="1:18" x14ac:dyDescent="0.35">
      <c r="C11" t="s">
        <v>112</v>
      </c>
      <c r="D11">
        <f>AVERAGEIF(C3:C7,"Armenia",D3:D7)</f>
        <v>5</v>
      </c>
      <c r="I11" s="6"/>
      <c r="J11" s="6"/>
      <c r="N11" s="21"/>
      <c r="O11" s="21"/>
      <c r="P11" s="21"/>
      <c r="Q11" s="21"/>
      <c r="R11" s="21"/>
    </row>
    <row r="12" spans="1:18" x14ac:dyDescent="0.35">
      <c r="C12" t="s">
        <v>109</v>
      </c>
      <c r="D12">
        <v>1</v>
      </c>
      <c r="I12" s="6"/>
      <c r="J12" s="6"/>
      <c r="N12" s="21"/>
      <c r="O12" s="21"/>
      <c r="P12" s="21"/>
      <c r="Q12" s="21"/>
      <c r="R12" s="21"/>
    </row>
    <row r="13" spans="1:18" x14ac:dyDescent="0.35">
      <c r="I13" s="6"/>
      <c r="J13" s="6" t="str">
        <f t="shared" ref="J10:J13" si="6">RIGHT(B7,LEN(B7)-FIND(" ",B7))</f>
        <v/>
      </c>
      <c r="N13" s="21"/>
      <c r="O13" s="21"/>
      <c r="P13" s="21"/>
      <c r="Q13" s="21"/>
      <c r="R13" s="21"/>
    </row>
    <row r="14" spans="1:18" x14ac:dyDescent="0.35">
      <c r="N14" s="21"/>
      <c r="O14" s="21"/>
      <c r="P14" s="21"/>
      <c r="Q14" s="21"/>
      <c r="R14" s="21"/>
    </row>
    <row r="15" spans="1:18" x14ac:dyDescent="0.35">
      <c r="N15" s="21"/>
      <c r="O15" s="21"/>
      <c r="P15" s="21"/>
      <c r="Q15" s="21"/>
      <c r="R15" s="21"/>
    </row>
  </sheetData>
  <mergeCells count="2">
    <mergeCell ref="N2:R2"/>
    <mergeCell ref="N3:R15"/>
  </mergeCells>
  <conditionalFormatting sqref="C3:C7">
    <cfRule type="cellIs" dxfId="0" priority="1" operator="equal">
      <formula>"USA"</formula>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67" workbookViewId="0">
      <selection activeCell="C8" sqref="C8"/>
    </sheetView>
  </sheetViews>
  <sheetFormatPr baseColWidth="10" defaultRowHeight="29" x14ac:dyDescent="0.35"/>
  <cols>
    <col min="1" max="1" width="10.26953125" bestFit="1" customWidth="1"/>
    <col min="2" max="2" width="10.1796875" bestFit="1" customWidth="1"/>
    <col min="3" max="3" width="8.453125" bestFit="1" customWidth="1"/>
    <col min="4" max="4" width="8.36328125" bestFit="1" customWidth="1"/>
    <col min="5" max="5" width="11.7265625" bestFit="1" customWidth="1"/>
    <col min="6" max="6" width="12.7265625" bestFit="1" customWidth="1"/>
    <col min="7" max="7" width="7.81640625" bestFit="1" customWidth="1"/>
  </cols>
  <sheetData>
    <row r="1" spans="1:13" x14ac:dyDescent="0.35">
      <c r="A1" s="20" t="s">
        <v>97</v>
      </c>
      <c r="B1" s="20"/>
      <c r="C1" s="20"/>
      <c r="D1" s="20"/>
      <c r="E1" s="20"/>
      <c r="F1" s="20"/>
      <c r="G1" s="20"/>
      <c r="I1" s="20" t="s">
        <v>17</v>
      </c>
      <c r="J1" s="20"/>
      <c r="K1" s="20"/>
      <c r="L1" s="20"/>
      <c r="M1" s="20"/>
    </row>
    <row r="2" spans="1:13" ht="28" customHeight="1" x14ac:dyDescent="0.35">
      <c r="A2" t="s">
        <v>90</v>
      </c>
      <c r="B2" t="s">
        <v>91</v>
      </c>
      <c r="C2" t="s">
        <v>92</v>
      </c>
      <c r="D2" t="s">
        <v>93</v>
      </c>
      <c r="E2" t="s">
        <v>94</v>
      </c>
      <c r="F2" t="s">
        <v>95</v>
      </c>
      <c r="G2" t="s">
        <v>96</v>
      </c>
      <c r="I2" s="22" t="s">
        <v>113</v>
      </c>
      <c r="J2" s="22"/>
      <c r="K2" s="22"/>
      <c r="L2" s="22"/>
      <c r="M2" s="22"/>
    </row>
    <row r="3" spans="1:13" x14ac:dyDescent="0.35">
      <c r="A3" t="s">
        <v>98</v>
      </c>
      <c r="B3" t="s">
        <v>99</v>
      </c>
      <c r="C3">
        <v>1</v>
      </c>
      <c r="D3">
        <v>0</v>
      </c>
      <c r="E3" t="s">
        <v>104</v>
      </c>
      <c r="F3" t="s">
        <v>105</v>
      </c>
      <c r="G3" t="str">
        <f>IF(C3&gt;D3,A3,IF(C3=D3,"Draw",B3))</f>
        <v>Sweden</v>
      </c>
      <c r="I3" s="22"/>
      <c r="J3" s="22"/>
      <c r="K3" s="22"/>
      <c r="L3" s="22"/>
      <c r="M3" s="22"/>
    </row>
    <row r="4" spans="1:13" x14ac:dyDescent="0.35">
      <c r="A4" t="s">
        <v>100</v>
      </c>
      <c r="B4" t="s">
        <v>101</v>
      </c>
      <c r="C4">
        <v>3</v>
      </c>
      <c r="D4">
        <v>0</v>
      </c>
      <c r="E4" t="s">
        <v>104</v>
      </c>
      <c r="F4" t="s">
        <v>106</v>
      </c>
      <c r="G4" t="str">
        <f t="shared" ref="G4:G5" si="0">IF(C4&gt;D4,A4,IF(C4=D4,"Draw",B4))</f>
        <v>Belgium</v>
      </c>
      <c r="I4" s="22"/>
      <c r="J4" s="22"/>
      <c r="K4" s="22"/>
      <c r="L4" s="22"/>
      <c r="M4" s="22"/>
    </row>
    <row r="5" spans="1:13" x14ac:dyDescent="0.35">
      <c r="A5" t="s">
        <v>102</v>
      </c>
      <c r="B5" t="s">
        <v>103</v>
      </c>
      <c r="C5">
        <v>1</v>
      </c>
      <c r="D5">
        <v>2</v>
      </c>
      <c r="E5" t="s">
        <v>107</v>
      </c>
      <c r="F5" t="s">
        <v>104</v>
      </c>
      <c r="G5" t="str">
        <f t="shared" si="0"/>
        <v>England</v>
      </c>
      <c r="I5" s="22"/>
      <c r="J5" s="22"/>
      <c r="K5" s="22"/>
      <c r="L5" s="22"/>
      <c r="M5" s="22"/>
    </row>
    <row r="6" spans="1:13" x14ac:dyDescent="0.35">
      <c r="I6" s="22"/>
      <c r="J6" s="22"/>
      <c r="K6" s="22"/>
      <c r="L6" s="22"/>
      <c r="M6" s="22"/>
    </row>
    <row r="7" spans="1:13" x14ac:dyDescent="0.35">
      <c r="B7" t="s">
        <v>15</v>
      </c>
      <c r="C7">
        <f>AVERAGE(goalsA)</f>
        <v>1.6666666666666667</v>
      </c>
      <c r="D7">
        <f>AVERAGE(goalsB)</f>
        <v>0.66666666666666663</v>
      </c>
      <c r="I7" s="22"/>
      <c r="J7" s="22"/>
      <c r="K7" s="22"/>
      <c r="L7" s="22"/>
      <c r="M7" s="22"/>
    </row>
    <row r="8" spans="1:13" x14ac:dyDescent="0.35">
      <c r="B8" t="s">
        <v>16</v>
      </c>
      <c r="C8">
        <f>MODE(goalsA)</f>
        <v>1</v>
      </c>
      <c r="D8">
        <f>MODE(goalsB)</f>
        <v>0</v>
      </c>
      <c r="I8" s="22"/>
      <c r="J8" s="22"/>
      <c r="K8" s="22"/>
      <c r="L8" s="22"/>
      <c r="M8" s="22"/>
    </row>
    <row r="9" spans="1:13" x14ac:dyDescent="0.35">
      <c r="I9" s="22"/>
      <c r="J9" s="22"/>
      <c r="K9" s="22"/>
      <c r="L9" s="22"/>
      <c r="M9" s="22"/>
    </row>
  </sheetData>
  <mergeCells count="3">
    <mergeCell ref="A1:G1"/>
    <mergeCell ref="I1:M1"/>
    <mergeCell ref="I2:M9"/>
  </mergeCell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0) Summary</vt:lpstr>
      <vt:lpstr>1) Movies</vt:lpstr>
      <vt:lpstr>2) World Cup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Generic Account</dc:creator>
  <cp:lastModifiedBy>Microsoft Office User</cp:lastModifiedBy>
  <dcterms:created xsi:type="dcterms:W3CDTF">2017-07-17T09:34:30Z</dcterms:created>
  <dcterms:modified xsi:type="dcterms:W3CDTF">2018-07-14T18:29:44Z</dcterms:modified>
</cp:coreProperties>
</file>