
<file path=[Content_Types].xml><?xml version="1.0" encoding="utf-8"?>
<Types xmlns="http://schemas.openxmlformats.org/package/2006/content-types">
  <Default Extension="xml" ContentType="application/xml"/>
  <Default Extension="rels" ContentType="application/vnd.openxmlformats-package.relationships+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127"/>
  <workbookPr autoCompressPictures="0"/>
  <bookViews>
    <workbookView xWindow="0" yWindow="0" windowWidth="25600" windowHeight="16060" activeTab="4"/>
  </bookViews>
  <sheets>
    <sheet name="0) Summary" sheetId="6" r:id="rId1"/>
    <sheet name="1) shopping" sheetId="1" r:id="rId2"/>
    <sheet name="2) analytics" sheetId="2" r:id="rId3"/>
    <sheet name="3) pivot" sheetId="3" r:id="rId4"/>
    <sheet name="4) google" sheetId="5" r:id="rId5"/>
  </sheets>
  <externalReferences>
    <externalReference r:id="rId6"/>
  </externalReferences>
  <definedNames>
    <definedName name="_xlcn.WorksheetConnection_Class2.xlsxshopping1" hidden="1">shopping[]</definedName>
    <definedName name="actors">'[1]1) Not_table'!$E$2:$E$9</definedName>
    <definedName name="average">'2) analytics'!$B$7</definedName>
    <definedName name="filter">'2) analytics'!$B$12</definedName>
    <definedName name="median">'2) analytics'!$B$8</definedName>
    <definedName name="space">'1) shopping'!$J$3</definedName>
  </definedNames>
  <calcPr calcId="140001" concurrentCalc="0"/>
  <pivotCaches>
    <pivotCache cacheId="2" r:id="rId7"/>
  </pivotCaches>
  <extLst>
    <ext xmlns:mx="http://schemas.microsoft.com/office/mac/excel/2008/main" uri="{7523E5D3-25F3-A5E0-1632-64F254C22452}">
      <mx:ArchID Flags="2"/>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 name="shopping" connection="WorksheetConnection_Class2.xlsx!shopping"/>
        </x15:modelTables>
      </x15:dataModel>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C3" i="5"/>
  <c r="E3" i="5"/>
  <c r="C4" i="5"/>
  <c r="E4" i="5"/>
  <c r="C5" i="5"/>
  <c r="E5" i="5"/>
  <c r="C6" i="5"/>
  <c r="E6" i="5"/>
  <c r="C7" i="5"/>
  <c r="E7" i="5"/>
  <c r="C8" i="5"/>
  <c r="E8" i="5"/>
  <c r="C9" i="5"/>
  <c r="E9" i="5"/>
  <c r="C10" i="5"/>
  <c r="E10" i="5"/>
  <c r="C11" i="5"/>
  <c r="E11" i="5"/>
  <c r="C12" i="5"/>
  <c r="E12" i="5"/>
  <c r="C13" i="5"/>
  <c r="E13" i="5"/>
  <c r="C14" i="5"/>
  <c r="E14" i="5"/>
  <c r="C15" i="5"/>
  <c r="E15" i="5"/>
  <c r="C16" i="5"/>
  <c r="E16" i="5"/>
  <c r="C17" i="5"/>
  <c r="E17" i="5"/>
  <c r="C18" i="5"/>
  <c r="E18" i="5"/>
  <c r="C19" i="5"/>
  <c r="E19" i="5"/>
  <c r="C20" i="5"/>
  <c r="E20" i="5"/>
  <c r="C21" i="5"/>
  <c r="E21" i="5"/>
  <c r="C22" i="5"/>
  <c r="E22" i="5"/>
  <c r="C23" i="5"/>
  <c r="E23" i="5"/>
  <c r="C24" i="5"/>
  <c r="E24" i="5"/>
  <c r="C25" i="5"/>
  <c r="E25" i="5"/>
  <c r="C26" i="5"/>
  <c r="E26" i="5"/>
  <c r="C27" i="5"/>
  <c r="E27" i="5"/>
  <c r="C28" i="5"/>
  <c r="E28" i="5"/>
  <c r="C29" i="5"/>
  <c r="E29" i="5"/>
  <c r="C30" i="5"/>
  <c r="E30" i="5"/>
  <c r="C31" i="5"/>
  <c r="E31" i="5"/>
  <c r="C32" i="5"/>
  <c r="E32" i="5"/>
  <c r="C33" i="5"/>
  <c r="E33" i="5"/>
  <c r="C34" i="5"/>
  <c r="E34" i="5"/>
  <c r="C35" i="5"/>
  <c r="E35" i="5"/>
  <c r="C36" i="5"/>
  <c r="E36" i="5"/>
  <c r="C37" i="5"/>
  <c r="E37" i="5"/>
  <c r="E2" i="5"/>
  <c r="G2" i="5"/>
  <c r="C2" i="5"/>
  <c r="G2" i="1"/>
  <c r="G3" i="1"/>
  <c r="G4" i="1"/>
  <c r="G5" i="1"/>
  <c r="G6" i="1"/>
  <c r="G7" i="1"/>
  <c r="G8" i="1"/>
  <c r="E2" i="1"/>
  <c r="E3" i="1"/>
  <c r="E4" i="1"/>
  <c r="E5" i="1"/>
  <c r="E6" i="1"/>
  <c r="E7" i="1"/>
  <c r="E8" i="1"/>
  <c r="B8" i="2"/>
  <c r="F2" i="1"/>
  <c r="F3" i="1"/>
  <c r="F4" i="1"/>
  <c r="F5" i="1"/>
  <c r="F6" i="1"/>
  <c r="F7" i="1"/>
  <c r="F8" i="1"/>
  <c r="B13" i="2"/>
  <c r="B4" i="2"/>
  <c r="B3" i="2"/>
  <c r="B2" i="2"/>
  <c r="B14" i="2"/>
  <c r="F2" i="5"/>
  <c r="B15" i="2"/>
  <c r="B10" i="2"/>
  <c r="B9" i="2"/>
  <c r="B7" i="2"/>
  <c r="B5" i="2"/>
  <c r="B6"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 id="2" name="WorksheetConnection_Class2.xlsx!shopping" type="102" refreshedVersion="6" minRefreshableVersion="5">
    <extLst>
      <ext xmlns:x15="http://schemas.microsoft.com/office/spreadsheetml/2010/11/main" uri="{DE250136-89BD-433C-8126-D09CA5730AF9}">
        <x15:connection id="shopping" autoDelete="1">
          <x15:rangePr sourceName="_xlcn.WorksheetConnection_Class2.xlsxshopping1"/>
        </x15:connection>
      </ext>
    </extLst>
  </connection>
</connections>
</file>

<file path=xl/sharedStrings.xml><?xml version="1.0" encoding="utf-8"?>
<sst xmlns="http://schemas.openxmlformats.org/spreadsheetml/2006/main" count="157" uniqueCount="102">
  <si>
    <t>Name</t>
  </si>
  <si>
    <t>Type</t>
  </si>
  <si>
    <t>Price</t>
  </si>
  <si>
    <t>Currency</t>
  </si>
  <si>
    <t>Apple</t>
  </si>
  <si>
    <t>Notebook</t>
  </si>
  <si>
    <t>USD</t>
  </si>
  <si>
    <t>Samsung</t>
  </si>
  <si>
    <t>Tablet</t>
  </si>
  <si>
    <t>AMD</t>
  </si>
  <si>
    <t>Acer</t>
  </si>
  <si>
    <t>Price_correct</t>
  </si>
  <si>
    <t>Rate:</t>
  </si>
  <si>
    <t>Total</t>
  </si>
  <si>
    <t>Toshiba</t>
  </si>
  <si>
    <t>COUNT</t>
  </si>
  <si>
    <t>COUNTA</t>
  </si>
  <si>
    <t>Works only for numeric</t>
  </si>
  <si>
    <t>Works for any nonempty</t>
  </si>
  <si>
    <t>COUNTBLANK</t>
  </si>
  <si>
    <t>Works for empty cells only</t>
  </si>
  <si>
    <t>TEST</t>
  </si>
  <si>
    <t>SUM</t>
  </si>
  <si>
    <t>Sums all cells</t>
  </si>
  <si>
    <t>AVERAGE</t>
  </si>
  <si>
    <t>Calculates arichmetic average</t>
  </si>
  <si>
    <t>Status</t>
  </si>
  <si>
    <t>MEDIAN</t>
  </si>
  <si>
    <t>Calculates the value in the middle (when sorted)</t>
  </si>
  <si>
    <t>Filtered</t>
  </si>
  <si>
    <t>Filter:</t>
  </si>
  <si>
    <t>COUNTIF</t>
  </si>
  <si>
    <t>SUMIF</t>
  </si>
  <si>
    <t>Counts if condition is satisfied</t>
  </si>
  <si>
    <t>Sums up if condition is satisfied</t>
  </si>
  <si>
    <t>AVERAGEIF</t>
  </si>
  <si>
    <t>Calculates average if condition is satisfied</t>
  </si>
  <si>
    <t>MAX</t>
  </si>
  <si>
    <t>STDEV</t>
  </si>
  <si>
    <t>Calculates spread of the values</t>
  </si>
  <si>
    <t>Gets the max value</t>
  </si>
  <si>
    <t>Row Labels</t>
  </si>
  <si>
    <t>Grand Total</t>
  </si>
  <si>
    <t>Column Labels</t>
  </si>
  <si>
    <t>Count of Price_correct</t>
  </si>
  <si>
    <t>Unique_name</t>
  </si>
  <si>
    <t xml:space="preserve"> </t>
  </si>
  <si>
    <t>Date</t>
  </si>
  <si>
    <t>Google</t>
  </si>
  <si>
    <t>Day</t>
  </si>
  <si>
    <t>Month</t>
  </si>
  <si>
    <t>Year</t>
  </si>
  <si>
    <t>Summary</t>
  </si>
  <si>
    <t>Functions covered</t>
  </si>
  <si>
    <t>Strings</t>
  </si>
  <si>
    <t>-</t>
  </si>
  <si>
    <t>Descriptive statistics</t>
  </si>
  <si>
    <t>calculates the simple arichmetic average of an input (e.g. a range of values)</t>
  </si>
  <si>
    <t>calculates the median of an input (e.g. a range of values)</t>
  </si>
  <si>
    <t>MODE</t>
  </si>
  <si>
    <t>calculates the mode of an input (e.g. a range of values)</t>
  </si>
  <si>
    <t>calculates the max of an input (e.g. a range of values)</t>
  </si>
  <si>
    <t>MIN</t>
  </si>
  <si>
    <t>calculates the min of an input (e.g. a range of values)</t>
  </si>
  <si>
    <t>calculates the standard deviation of an input (e.g. a range of values)</t>
  </si>
  <si>
    <t>calculates the sum of an input (e.g. a range of values)</t>
  </si>
  <si>
    <t>calculates the number of cells of an input (e.g. a range of values) that are solely numeric (e.g. numbers)</t>
  </si>
  <si>
    <t>calculates the number of cells of an input (e.g. a range of values) that are not empty (whether number or a text or else)</t>
  </si>
  <si>
    <t>Conditionals</t>
  </si>
  <si>
    <t>IF</t>
  </si>
  <si>
    <t>gets 3 arguments: condition to check, value to output if condition is satisfied, value to output otherwise</t>
  </si>
  <si>
    <t>sums some values in some range only if a condition is satisfied</t>
  </si>
  <si>
    <t>counts the number of cells that satisfy some given condition</t>
  </si>
  <si>
    <t>Menu items covered</t>
  </si>
  <si>
    <t>Home menu tab</t>
  </si>
  <si>
    <t>Format type</t>
  </si>
  <si>
    <t>dropdown menu, that changes the format of a cell data (e.g. text, number or general)</t>
  </si>
  <si>
    <t>Increase decimal</t>
  </si>
  <si>
    <t>Increase the number of presented decimal points (e.g. from 8.00 to 8.000)</t>
  </si>
  <si>
    <t>Insert menu tab</t>
  </si>
  <si>
    <t>Pivot table</t>
  </si>
  <si>
    <t>takes a table as an argument and constructs a new sheet with a pivot table</t>
  </si>
  <si>
    <t>Recommended charts</t>
  </si>
  <si>
    <t>takes data as an input and draws an appropriate graph on it</t>
  </si>
  <si>
    <t>Other notes</t>
  </si>
  <si>
    <t>* Structured data is good, table is better, pivot table is the best</t>
  </si>
  <si>
    <t>This Excel workbook provides introduction to Excel and was used during the second class.</t>
  </si>
  <si>
    <t>CONCATENATE</t>
  </si>
  <si>
    <t>&amp;</t>
  </si>
  <si>
    <t>* Hold CTRL key and press Up or Down to move to the top or the bottom of the sheet</t>
  </si>
  <si>
    <t>merges (concatenates) two strings together</t>
  </si>
  <si>
    <t>merges (concatenates) two or more strings together</t>
  </si>
  <si>
    <t>* use &amp;  when only two or three strings are to be merged, for more CONCATENATE is usually considered more comfortable</t>
  </si>
  <si>
    <t>* value cells in Pivot tables are calculated (sum or count of several values)</t>
  </si>
  <si>
    <t>* Pivot tables usually provide only unique values for row or column names</t>
  </si>
  <si>
    <t>averages out the values in cells that sarisy certain criteria</t>
  </si>
  <si>
    <t>tiny Sparkline (Line graph inside one cell) to quickly visualize a trend</t>
  </si>
  <si>
    <t>Line</t>
  </si>
  <si>
    <t>This sheet is linked to the sheet 2) analytics, where the main variables are coming from. To make sure no typos are made, variables from the other sheet are named (instead of using reference rows and columns, we use names). Based on that values comparisons with IF formula are conducted.</t>
  </si>
  <si>
    <t>This sheet is serves as an analytical tool for the data provided in sheet 1) shopping. On the one hand it provides variables to make calculations on the other sheet, on the other hand ir provdes statistics (SUM, COUNT, AVERAGE etc.) based on the values in shopping table.Statistics is provided both for total and filtered data.</t>
  </si>
  <si>
    <t>This pivot table was interested based on the shopping table. Notebook names were used as row names (only unqiue values are automatically shown), types are used as column names (again, only unique values are shown), while the value field was changed to provide count instead of the sum. Empty cells were formatted to show 0.</t>
  </si>
  <si>
    <t>The data in this sheet was copied from Yahoo! finance. We used it to plot the Google stock opening price trend, as well as a small sparkline in the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</si>
</sst>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_);[Red]\(&quot;$&quot;#,##0\)"/>
    <numFmt numFmtId="165" formatCode="_(&quot;$&quot;* #,##0.00_);_(&quot;$&quot;* \(#,##0.00\);_(&quot;$&quot;* &quot;-&quot;??_);_(@_)"/>
    <numFmt numFmtId="166" formatCode="_(&quot;$&quot;* #,##0_);_(&quot;$&quot;* \(#,##0\);_(&quot;$&quot;* &quot;-&quot;??_);_(@_)"/>
    <numFmt numFmtId="167" formatCode="_(* #,##0_);_(* \(#,##0\);_(* &quot;-&quot;??_);_(@_)"/>
  </numFmts>
  <fonts count="10" x14ac:knownFonts="1">
    <font>
      <sz val="22"/>
      <color theme="1"/>
      <name val="Calibri"/>
      <family val="2"/>
      <scheme val="minor"/>
    </font>
    <font>
      <sz val="22"/>
      <color theme="1"/>
      <name val="Calibri"/>
      <family val="2"/>
      <scheme val="minor"/>
    </font>
    <font>
      <sz val="22"/>
      <color theme="0"/>
      <name val="Calibri"/>
      <family val="2"/>
      <scheme val="minor"/>
    </font>
    <font>
      <b/>
      <sz val="22"/>
      <color theme="1"/>
      <name val="Calibri"/>
      <family val="2"/>
      <scheme val="minor"/>
    </font>
    <font>
      <b/>
      <sz val="48"/>
      <color theme="0"/>
      <name val="Calibri"/>
      <family val="2"/>
      <scheme val="minor"/>
    </font>
    <font>
      <b/>
      <i/>
      <sz val="22"/>
      <color theme="1"/>
      <name val="Calibri"/>
      <family val="2"/>
      <scheme val="minor"/>
    </font>
    <font>
      <u/>
      <sz val="22"/>
      <color theme="10"/>
      <name val="Calibri"/>
      <family val="2"/>
      <scheme val="minor"/>
    </font>
    <font>
      <u/>
      <sz val="22"/>
      <color theme="11"/>
      <name val="Calibri"/>
      <family val="2"/>
      <scheme val="minor"/>
    </font>
    <font>
      <sz val="18"/>
      <color rgb="FFFFFFFF"/>
      <name val="Calibri"/>
      <family val="2"/>
      <scheme val="minor"/>
    </font>
    <font>
      <sz val="20"/>
      <color rgb="FF000000"/>
      <name val="Calibri"/>
      <scheme val="minor"/>
    </font>
  </fonts>
  <fills count="8">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4" tint="0.39997558519241921"/>
        <bgColor indexed="64"/>
      </patternFill>
    </fill>
    <fill>
      <patternFill patternType="solid">
        <fgColor rgb="FF1F497D"/>
        <bgColor rgb="FF000000"/>
      </patternFill>
    </fill>
    <fill>
      <patternFill patternType="solid">
        <fgColor rgb="FFEEECE1"/>
        <bgColor rgb="FF000000"/>
      </patternFill>
    </fill>
    <fill>
      <patternFill patternType="solid">
        <fgColor theme="4" tint="0.79998168889431442"/>
        <bgColor indexed="64"/>
      </patternFill>
    </fill>
  </fills>
  <borders count="1">
    <border>
      <left/>
      <right/>
      <top/>
      <bottom/>
      <diagonal/>
    </border>
  </borders>
  <cellStyleXfs count="13">
    <xf numFmtId="0" fontId="0" fillId="0" borderId="0"/>
    <xf numFmtId="43"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0" fontId="2" fillId="2" borderId="0" xfId="0" applyFont="1" applyFill="1"/>
    <xf numFmtId="49" fontId="0" fillId="0" borderId="0" xfId="0" applyNumberFormat="1"/>
    <xf numFmtId="1" fontId="0" fillId="0" borderId="0" xfId="0" applyNumberFormat="1"/>
    <xf numFmtId="164" fontId="0" fillId="0" borderId="0" xfId="0" applyNumberFormat="1"/>
    <xf numFmtId="166" fontId="0" fillId="0" borderId="0" xfId="2" applyNumberFormat="1" applyFont="1"/>
    <xf numFmtId="167"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5" fontId="0" fillId="0" borderId="0" xfId="0" applyNumberFormat="1"/>
    <xf numFmtId="4" fontId="0" fillId="0" borderId="0" xfId="0" applyNumberFormat="1"/>
    <xf numFmtId="14" fontId="0" fillId="0" borderId="0" xfId="0" applyNumberFormat="1"/>
    <xf numFmtId="0" fontId="0" fillId="4" borderId="0" xfId="0" applyFill="1" applyAlignment="1">
      <alignment horizontal="left" vertical="top"/>
    </xf>
    <xf numFmtId="0" fontId="0" fillId="4" borderId="0" xfId="0" applyFill="1" applyAlignment="1">
      <alignment horizontal="center"/>
    </xf>
    <xf numFmtId="0" fontId="3" fillId="3" borderId="0" xfId="0" applyFont="1" applyFill="1"/>
    <xf numFmtId="0" fontId="0" fillId="3" borderId="0" xfId="0" applyFill="1"/>
    <xf numFmtId="0" fontId="0" fillId="4" borderId="0" xfId="0" applyFill="1"/>
    <xf numFmtId="0" fontId="5" fillId="3" borderId="0" xfId="0" applyFont="1" applyFill="1"/>
    <xf numFmtId="0" fontId="4" fillId="2" borderId="0" xfId="0" applyFont="1" applyFill="1" applyAlignment="1">
      <alignment horizontal="center" vertical="center"/>
    </xf>
    <xf numFmtId="0" fontId="0" fillId="3" borderId="0" xfId="0" applyFill="1" applyAlignment="1">
      <alignment horizontal="center"/>
    </xf>
    <xf numFmtId="0" fontId="8" fillId="5" borderId="0" xfId="0" applyFont="1" applyFill="1" applyAlignment="1">
      <alignment horizontal="center"/>
    </xf>
    <xf numFmtId="0" fontId="9" fillId="6" borderId="0" xfId="0" applyFont="1" applyFill="1" applyAlignment="1">
      <alignment horizontal="left" vertical="top" wrapText="1"/>
    </xf>
    <xf numFmtId="0" fontId="0" fillId="7" borderId="0" xfId="0" applyFill="1"/>
    <xf numFmtId="0" fontId="0" fillId="0" borderId="0" xfId="0" applyFill="1"/>
  </cellXfs>
  <cellStyles count="13">
    <cellStyle name="Comma" xfId="1" builtinId="3"/>
    <cellStyle name="Currency" xfId="2"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7">
    <dxf>
      <numFmt numFmtId="164" formatCode="&quot;$&quot;#,##0_);[Red]\(&quot;$&quot;#,##0\)"/>
    </dxf>
    <dxf>
      <numFmt numFmtId="164" formatCode="&quot;$&quot;#,##0_);[Red]\(&quot;$&quot;#,##0\)"/>
    </dxf>
    <dxf>
      <numFmt numFmtId="166" formatCode="_(&quot;$&quot;* #,##0_);_(&quot;$&quot;* \(#,##0\);_(&quot;$&quot;* &quot;-&quot;??_);_(@_)"/>
    </dxf>
    <dxf>
      <numFmt numFmtId="167" formatCode="_(* #,##0_);_(* \(#,##0\);_(* &quot;-&quot;??_);_(@_)"/>
    </dxf>
    <dxf>
      <numFmt numFmtId="30" formatCode="@"/>
    </dxf>
    <dxf>
      <numFmt numFmtId="30" formatCode="@"/>
    </dxf>
    <dxf>
      <font>
        <b val="0"/>
        <i val="0"/>
        <strike val="0"/>
        <condense val="0"/>
        <extend val="0"/>
        <outline val="0"/>
        <shadow val="0"/>
        <u val="none"/>
        <vertAlign val="baseline"/>
        <sz val="22"/>
        <color theme="0"/>
        <name val="Calibri"/>
        <scheme val="minor"/>
      </font>
      <fill>
        <patternFill patternType="solid">
          <fgColor indexed="64"/>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powerPivotData" Target="model/item.data"/><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'4) google'!$B$1</c:f>
              <c:strCache>
                <c:ptCount val="1"/>
                <c:pt idx="0">
                  <c:v>Google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'4) google'!$A$2:$A$37</c:f>
              <c:numCache>
                <c:formatCode>d\-mmm\-yy</c:formatCode>
                <c:ptCount val="36"/>
                <c:pt idx="0">
                  <c:v>43221.0</c:v>
                </c:pt>
                <c:pt idx="1">
                  <c:v>43222.0</c:v>
                </c:pt>
                <c:pt idx="2">
                  <c:v>43223.0</c:v>
                </c:pt>
                <c:pt idx="3">
                  <c:v>43224.0</c:v>
                </c:pt>
                <c:pt idx="4">
                  <c:v>43227.0</c:v>
                </c:pt>
                <c:pt idx="5">
                  <c:v>43228.0</c:v>
                </c:pt>
                <c:pt idx="6">
                  <c:v>43229.0</c:v>
                </c:pt>
                <c:pt idx="7">
                  <c:v>43230.0</c:v>
                </c:pt>
                <c:pt idx="8">
                  <c:v>43231.0</c:v>
                </c:pt>
                <c:pt idx="9">
                  <c:v>43234.0</c:v>
                </c:pt>
                <c:pt idx="10">
                  <c:v>43235.0</c:v>
                </c:pt>
                <c:pt idx="11">
                  <c:v>43236.0</c:v>
                </c:pt>
                <c:pt idx="12">
                  <c:v>43237.0</c:v>
                </c:pt>
                <c:pt idx="13">
                  <c:v>43238.0</c:v>
                </c:pt>
                <c:pt idx="14">
                  <c:v>43241.0</c:v>
                </c:pt>
                <c:pt idx="15">
                  <c:v>43242.0</c:v>
                </c:pt>
                <c:pt idx="16">
                  <c:v>43243.0</c:v>
                </c:pt>
                <c:pt idx="17">
                  <c:v>43244.0</c:v>
                </c:pt>
                <c:pt idx="18">
                  <c:v>43245.0</c:v>
                </c:pt>
                <c:pt idx="19">
                  <c:v>43249.0</c:v>
                </c:pt>
                <c:pt idx="20">
                  <c:v>43250.0</c:v>
                </c:pt>
                <c:pt idx="21">
                  <c:v>43251.0</c:v>
                </c:pt>
                <c:pt idx="22">
                  <c:v>43252.0</c:v>
                </c:pt>
                <c:pt idx="23">
                  <c:v>43255.0</c:v>
                </c:pt>
                <c:pt idx="24">
                  <c:v>43256.0</c:v>
                </c:pt>
                <c:pt idx="25">
                  <c:v>43257.0</c:v>
                </c:pt>
                <c:pt idx="26">
                  <c:v>43258.0</c:v>
                </c:pt>
                <c:pt idx="27">
                  <c:v>43259.0</c:v>
                </c:pt>
                <c:pt idx="28">
                  <c:v>43262.0</c:v>
                </c:pt>
                <c:pt idx="29">
                  <c:v>43263.0</c:v>
                </c:pt>
                <c:pt idx="30">
                  <c:v>43264.0</c:v>
                </c:pt>
                <c:pt idx="31">
                  <c:v>43265.0</c:v>
                </c:pt>
                <c:pt idx="32">
                  <c:v>43266.0</c:v>
                </c:pt>
                <c:pt idx="33">
                  <c:v>43269.0</c:v>
                </c:pt>
                <c:pt idx="34">
                  <c:v>43270.0</c:v>
                </c:pt>
                <c:pt idx="35">
                  <c:v>43271.0</c:v>
                </c:pt>
              </c:numCache>
            </c:numRef>
          </c:xVal>
          <c:yVal>
            <c:numRef>
              <c:f>'4) google'!$B$2:$B$37</c:f>
              <c:numCache>
                <c:formatCode>#,##0.00</c:formatCode>
                <c:ptCount val="36"/>
                <c:pt idx="0">
                  <c:v>1016.3</c:v>
                </c:pt>
                <c:pt idx="1">
                  <c:v>1034.0</c:v>
                </c:pt>
                <c:pt idx="2">
                  <c:v>1025.37</c:v>
                </c:pt>
                <c:pt idx="3">
                  <c:v>1019.61</c:v>
                </c:pt>
                <c:pt idx="4">
                  <c:v>1053.89</c:v>
                </c:pt>
                <c:pt idx="5">
                  <c:v>1064.62</c:v>
                </c:pt>
                <c:pt idx="6">
                  <c:v>1064.1</c:v>
                </c:pt>
                <c:pt idx="7">
                  <c:v>1095.0</c:v>
                </c:pt>
                <c:pt idx="8">
                  <c:v>1100.41</c:v>
                </c:pt>
                <c:pt idx="9">
                  <c:v>1105.57</c:v>
                </c:pt>
                <c:pt idx="10">
                  <c:v>1096.9</c:v>
                </c:pt>
                <c:pt idx="11">
                  <c:v>1085.09</c:v>
                </c:pt>
                <c:pt idx="12">
                  <c:v>1081.46</c:v>
                </c:pt>
                <c:pt idx="13">
                  <c:v>1066.0</c:v>
                </c:pt>
                <c:pt idx="14">
                  <c:v>1079.0</c:v>
                </c:pt>
                <c:pt idx="15">
                  <c:v>1089.8</c:v>
                </c:pt>
                <c:pt idx="16">
                  <c:v>1070.0</c:v>
                </c:pt>
                <c:pt idx="17">
                  <c:v>1086.9</c:v>
                </c:pt>
                <c:pt idx="18">
                  <c:v>1086.55</c:v>
                </c:pt>
                <c:pt idx="19">
                  <c:v>1076.0</c:v>
                </c:pt>
                <c:pt idx="20">
                  <c:v>1073.48</c:v>
                </c:pt>
                <c:pt idx="21">
                  <c:v>1082.0</c:v>
                </c:pt>
                <c:pt idx="22">
                  <c:v>1112.87</c:v>
                </c:pt>
                <c:pt idx="23">
                  <c:v>1138.5</c:v>
                </c:pt>
                <c:pt idx="24">
                  <c:v>1154.66</c:v>
                </c:pt>
                <c:pt idx="25">
                  <c:v>1152.77</c:v>
                </c:pt>
                <c:pt idx="26">
                  <c:v>1144.58</c:v>
                </c:pt>
                <c:pt idx="27">
                  <c:v>1131.21</c:v>
                </c:pt>
                <c:pt idx="28">
                  <c:v>1132.94</c:v>
                </c:pt>
                <c:pt idx="29">
                  <c:v>1141.02</c:v>
                </c:pt>
                <c:pt idx="30">
                  <c:v>1152.28</c:v>
                </c:pt>
                <c:pt idx="31">
                  <c:v>1152.21</c:v>
                </c:pt>
                <c:pt idx="32">
                  <c:v>1159.92</c:v>
                </c:pt>
                <c:pt idx="33">
                  <c:v>1152.69</c:v>
                </c:pt>
                <c:pt idx="34">
                  <c:v>1170.11</c:v>
                </c:pt>
                <c:pt idx="35">
                  <c:v>1183.3</c:v>
                </c:pt>
              </c:numCache>
            </c:numRef>
          </c:yVal>
          <c:smooth val="0"/>
          <c:extLst xmlns:c16r2="http://schemas.microsoft.com/office/drawing/2015/06/chart">
            <c:ext xmlns:c16="http://schemas.microsoft.com/office/drawing/2014/chart" uri="{C3380CC4-5D6E-409C-BE32-E72D297353CC}">
              <c16:uniqueId val="{00000000-7ABF-44A4-8246-71847A630DA0}"/>
            </c:ext>
          </c:extLst>
        </c:ser>
        <c:dLbls>
          <c:showLegendKey val="0"/>
          <c:showVal val="0"/>
          <c:showCatName val="0"/>
          <c:showSerName val="0"/>
          <c:showPercent val="0"/>
          <c:showBubbleSize val="0"/>
        </c:dLbls>
        <c:axId val="-2104245944"/>
        <c:axId val="-2103573336"/>
      </c:scatterChart>
      <c:valAx>
        <c:axId val="-210424594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573336"/>
        <c:crosses val="autoZero"/>
        <c:crossBetween val="midCat"/>
      </c:valAx>
      <c:valAx>
        <c:axId val="-210357333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4245944"/>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20027</xdr:colOff>
      <xdr:row>0</xdr:row>
      <xdr:rowOff>339969</xdr:rowOff>
    </xdr:from>
    <xdr:to>
      <xdr:col>13</xdr:col>
      <xdr:colOff>610577</xdr:colOff>
      <xdr:row>12</xdr:row>
      <xdr:rowOff>273294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ass_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0) Summary"/>
      <sheetName val="1) Not_table"/>
      <sheetName val="2) Table"/>
      <sheetName val="3) Pivot_table"/>
      <sheetName val="4) Quandl"/>
      <sheetName val="5) Plot"/>
      <sheetName val="6) Fixing_cell"/>
    </sheetNames>
    <sheetDataSet>
      <sheetData sheetId="0" refreshError="1"/>
      <sheetData sheetId="1">
        <row r="2">
          <cell r="E2">
            <v>8</v>
          </cell>
        </row>
        <row r="3">
          <cell r="E3">
            <v>10</v>
          </cell>
        </row>
        <row r="4">
          <cell r="E4">
            <v>10</v>
          </cell>
        </row>
        <row r="5">
          <cell r="E5">
            <v>2</v>
          </cell>
        </row>
        <row r="6">
          <cell r="E6">
            <v>4</v>
          </cell>
        </row>
        <row r="7">
          <cell r="E7">
            <v>7</v>
          </cell>
        </row>
        <row r="8">
          <cell r="E8">
            <v>10</v>
          </cell>
        </row>
        <row r="9">
          <cell r="E9">
            <v>9</v>
          </cell>
        </row>
      </sheetData>
      <sheetData sheetId="2" refreshError="1"/>
      <sheetData sheetId="3" refreshError="1"/>
      <sheetData sheetId="4" refreshError="1"/>
      <sheetData sheetId="5" refreshError="1"/>
      <sheetData sheetId="6"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Student Generic Account" refreshedDate="43272.66115162037" backgroundQuery="1" createdVersion="6" refreshedVersion="6" minRefreshableVersion="3" recordCount="0" supportSubquery="1" supportAdvancedDrill="1">
  <cacheSource type="external" connectionId="1"/>
  <cacheFields count="3">
    <cacheField name="[shopping].[Type].[Type]" caption="Type" numFmtId="0" hierarchy="1" level="1">
      <sharedItems count="2">
        <s v="Notebook"/>
        <s v="Tablet"/>
      </sharedItems>
    </cacheField>
    <cacheField name="[shopping].[Name].[Name]" caption="Name" numFmtId="0" level="1">
      <sharedItems count="4">
        <s v="Acer"/>
        <s v="Apple"/>
        <s v="Samsung"/>
        <s v="Toshiba"/>
      </sharedItems>
    </cacheField>
    <cacheField name="[Measures].[Count of Price_correct]" caption="Count of Price_correct" numFmtId="0" hierarchy="11" level="32767"/>
  </cacheFields>
  <cacheHierarchies count="12">
    <cacheHierarchy uniqueName="[shopping].[Name]" caption="Name" attribute="1" defaultMemberUniqueName="[shopping].[Name].[All]" allUniqueName="[shopping].[Name].[All]" dimensionUniqueName="[shopping]" displayFolder="" count="2" memberValueDatatype="130" unbalanced="0">
      <fieldsUsage count="2">
        <fieldUsage x="-1"/>
        <fieldUsage x="1"/>
      </fieldsUsage>
    </cacheHierarchy>
    <cacheHierarchy uniqueName="[shopping].[Type]" caption="Type" attribute="1" defaultMemberUniqueName="[shopping].[Type].[All]" allUniqueName="[shopping].[Type].[All]" dimensionUniqueName="[shopping]" displayFolder="" count="2" memberValueDatatype="130" unbalanced="0">
      <fieldsUsage count="2">
        <fieldUsage x="-1"/>
        <fieldUsage x="0"/>
      </fieldsUsage>
    </cacheHierarchy>
    <cacheHierarchy uniqueName="[shopping].[Price]" caption="Price" attribute="1" defaultMemberUniqueName="[shopping].[Price].[All]" allUniqueName="[shopping].[Price].[All]" dimensionUniqueName="[shopping]" displayFolder="" count="0" memberValueDatatype="20" unbalanced="0"/>
    <cacheHierarchy uniqueName="[shopping].[Currency]" caption="Currency" attribute="1" defaultMemberUniqueName="[shopping].[Currency].[All]" allUniqueName="[shopping].[Currency].[All]" dimensionUniqueName="[shopping]" displayFolder="" count="0" memberValueDatatype="130" unbalanced="0"/>
    <cacheHierarchy uniqueName="[shopping].[Price_correct]" caption="Price_correct" attribute="1" defaultMemberUniqueName="[shopping].[Price_correct].[All]" allUniqueName="[shopping].[Price_correct].[All]" dimensionUniqueName="[shopping]" displayFolder="" count="0" memberValueDatatype="5" unbalanced="0"/>
    <cacheHierarchy uniqueName="[shopping].[Status]" caption="Status" attribute="1" defaultMemberUniqueName="[shopping].[Status].[All]" allUniqueName="[shopping].[Status].[All]" dimensionUniqueName="[shopping]" displayFolder="" count="0" memberValueDatatype="130" unbalanced="0"/>
    <cacheHierarchy uniqueName="[Measures].[__XL_Count shopping]" caption="__XL_Count shopping" measure="1" displayFolder="" measureGroup="shopping" count="0" hidden="1"/>
    <cacheHierarchy uniqueName="[Measures].[__No measures defined]" caption="__No measures defined" measure="1" displayFolder="" count="0" hidden="1"/>
    <cacheHierarchy uniqueName="[Measures].[Sum of Price]" caption="Sum of Price" measure="1" displayFolder="" measureGroup="shopping" count="0" oneField="1" hidden="1">
      <extLst>
        <ext xmlns:x15="http://schemas.microsoft.com/office/spreadsheetml/2010/11/main" uri="{B97F6D7D-B522-45F9-BDA1-12C45D357490}">
          <x15:cacheHierarchy aggregatedColumn="2"/>
        </ext>
      </extLst>
    </cacheHierarchy>
    <cacheHierarchy uniqueName="[Measures].[Sum of Price_correct]" caption="Sum of Price_correct" measure="1" displayFolder="" measureGroup="shopping" count="0" oneField="1" hidden="1">
      <extLst>
        <ext xmlns:x15="http://schemas.microsoft.com/office/spreadsheetml/2010/11/main" uri="{B97F6D7D-B522-45F9-BDA1-12C45D357490}">
          <x15:cacheHierarchy aggregatedColumn="4"/>
        </ext>
      </extLst>
    </cacheHierarchy>
    <cacheHierarchy uniqueName="[Measures].[Average of Price_correct]" caption="Average of Price_correct" measure="1" displayFolder="" measureGroup="shopping" count="0" oneField="1" hidden="1">
      <extLst>
        <ext xmlns:x15="http://schemas.microsoft.com/office/spreadsheetml/2010/11/main" uri="{B97F6D7D-B522-45F9-BDA1-12C45D357490}">
          <x15:cacheHierarchy aggregatedColumn="4"/>
        </ext>
      </extLst>
    </cacheHierarchy>
    <cacheHierarchy uniqueName="[Measures].[Count of Price_correct]" caption="Count of Price_correct" measure="1" displayFolder="" measureGroup="shopping"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opping" uniqueName="[shopping]" caption="shopping"/>
  </dimensions>
  <measureGroups count="1">
    <measureGroup name="shopping" caption="shopping"/>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A3:D9" firstHeaderRow="1" firstDataRow="2" firstDataCol="1"/>
  <pivotFields count="3">
    <pivotField axis="axisCol"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0"/>
  </colFields>
  <colItems count="3">
    <i>
      <x/>
    </i>
    <i>
      <x v="1"/>
    </i>
    <i t="grand">
      <x/>
    </i>
  </colItems>
  <dataFields count="1">
    <dataField name="Count of Price_correct" fld="2" subtotal="count" baseField="1" baseItem="0"/>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ass2.xlsx!shopping">
        <x15:activeTabTopLevelEntity name="[shopping]"/>
      </x15:pivotTableUISettings>
    </ext>
  </extLst>
</pivotTableDefinition>
</file>

<file path=xl/tables/table1.xml><?xml version="1.0" encoding="utf-8"?>
<table xmlns="http://schemas.openxmlformats.org/spreadsheetml/2006/main" id="1" name="shopping" displayName="shopping" ref="A1:G8" totalsRowShown="0" headerRowDxfId="6">
  <autoFilter ref="A1:G8"/>
  <tableColumns count="7">
    <tableColumn id="1" name="Name" dataDxfId="5"/>
    <tableColumn id="2" name="Type" dataDxfId="4"/>
    <tableColumn id="3" name="Price" dataDxfId="3" dataCellStyle="Comma"/>
    <tableColumn id="4" name="Currency"/>
    <tableColumn id="5" name="Price_correct" dataDxfId="2" dataCellStyle="Currency">
      <calculatedColumnFormula>IF(shopping[[#This Row],[Currency]]="USD",shopping[[#This Row],[Price]],shopping[[#This Row],[Price]]/$J$1)</calculatedColumnFormula>
    </tableColumn>
    <tableColumn id="6" name="Status" dataDxfId="1">
      <calculatedColumnFormula>IF(shopping[Price_correct]&gt;median,"Expensive","Cheap")</calculatedColumnFormula>
    </tableColumn>
    <tableColumn id="7" name="Unique_name" dataDxfId="0">
      <calculatedColumnFormula>shopping[[#This Row],[Name]]&amp;space&amp;shopping[[#This Row],[Type]]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55" zoomScaleNormal="55" zoomScalePageLayoutView="55" workbookViewId="0">
      <selection activeCell="C34" sqref="C34"/>
    </sheetView>
  </sheetViews>
  <sheetFormatPr baseColWidth="10" defaultColWidth="8.58203125" defaultRowHeight="28" x14ac:dyDescent="0"/>
  <cols>
    <col min="1" max="1" width="17.5" bestFit="1" customWidth="1"/>
  </cols>
  <sheetData>
    <row r="1" spans="1:14">
      <c r="A1" s="19" t="s">
        <v>52</v>
      </c>
      <c r="B1" s="19"/>
      <c r="C1" s="19"/>
      <c r="D1" s="19"/>
      <c r="E1" s="19"/>
      <c r="F1" s="19"/>
      <c r="G1" s="19"/>
      <c r="H1" s="19"/>
      <c r="I1" s="19"/>
      <c r="J1" s="19"/>
      <c r="K1" s="19"/>
      <c r="L1" s="19"/>
      <c r="M1" s="19"/>
      <c r="N1" s="19"/>
    </row>
    <row r="2" spans="1:14">
      <c r="A2" s="19"/>
      <c r="B2" s="19"/>
      <c r="C2" s="19"/>
      <c r="D2" s="19"/>
      <c r="E2" s="19"/>
      <c r="F2" s="19"/>
      <c r="G2" s="19"/>
      <c r="H2" s="19"/>
      <c r="I2" s="19"/>
      <c r="J2" s="19"/>
      <c r="K2" s="19"/>
      <c r="L2" s="19"/>
      <c r="M2" s="19"/>
      <c r="N2" s="19"/>
    </row>
    <row r="3" spans="1:14">
      <c r="A3" s="20" t="s">
        <v>86</v>
      </c>
      <c r="B3" s="20"/>
      <c r="C3" s="20"/>
      <c r="D3" s="20"/>
      <c r="E3" s="20"/>
      <c r="F3" s="20"/>
      <c r="G3" s="20"/>
      <c r="H3" s="20"/>
      <c r="I3" s="20"/>
      <c r="J3" s="20"/>
      <c r="K3" s="20"/>
      <c r="L3" s="20"/>
      <c r="M3" s="20"/>
      <c r="N3" s="20"/>
    </row>
    <row r="4" spans="1:14">
      <c r="A4" s="13" t="s">
        <v>53</v>
      </c>
      <c r="B4" s="14"/>
      <c r="C4" s="14"/>
      <c r="D4" s="14"/>
      <c r="E4" s="14"/>
      <c r="F4" s="14"/>
      <c r="G4" s="14"/>
      <c r="H4" s="14"/>
      <c r="I4" s="14"/>
      <c r="J4" s="14"/>
      <c r="K4" s="14"/>
      <c r="L4" s="14"/>
      <c r="M4" s="14"/>
      <c r="N4" s="14"/>
    </row>
    <row r="5" spans="1:14">
      <c r="A5" s="15" t="s">
        <v>54</v>
      </c>
      <c r="B5" s="16"/>
      <c r="C5" s="16"/>
      <c r="D5" s="16"/>
      <c r="E5" s="16"/>
      <c r="F5" s="16"/>
      <c r="G5" s="16"/>
      <c r="H5" s="16"/>
      <c r="I5" s="16"/>
      <c r="J5" s="16"/>
      <c r="K5" s="16"/>
      <c r="L5" s="16"/>
      <c r="M5" s="16"/>
      <c r="N5" s="16"/>
    </row>
    <row r="6" spans="1:14">
      <c r="A6" s="16" t="s">
        <v>87</v>
      </c>
      <c r="B6" s="16" t="s">
        <v>55</v>
      </c>
      <c r="C6" s="16" t="s">
        <v>91</v>
      </c>
      <c r="D6" s="16"/>
      <c r="E6" s="16"/>
      <c r="F6" s="16"/>
      <c r="G6" s="16"/>
      <c r="H6" s="16"/>
      <c r="I6" s="16"/>
      <c r="J6" s="16"/>
      <c r="K6" s="16"/>
      <c r="L6" s="16"/>
      <c r="M6" s="16"/>
      <c r="N6" s="16"/>
    </row>
    <row r="7" spans="1:14">
      <c r="A7" s="16" t="s">
        <v>88</v>
      </c>
      <c r="B7" s="16" t="s">
        <v>55</v>
      </c>
      <c r="C7" s="16" t="s">
        <v>90</v>
      </c>
      <c r="D7" s="16"/>
      <c r="E7" s="16"/>
      <c r="F7" s="16"/>
      <c r="G7" s="16"/>
      <c r="H7" s="16"/>
      <c r="I7" s="16"/>
      <c r="J7" s="16"/>
      <c r="K7" s="16"/>
      <c r="L7" s="16"/>
      <c r="M7" s="16"/>
      <c r="N7" s="16"/>
    </row>
    <row r="8" spans="1:14">
      <c r="A8" s="16"/>
      <c r="B8" s="16"/>
      <c r="C8" s="16"/>
      <c r="D8" s="16"/>
      <c r="E8" s="16"/>
      <c r="F8" s="16"/>
      <c r="G8" s="16"/>
      <c r="H8" s="16"/>
      <c r="I8" s="16"/>
      <c r="J8" s="16"/>
      <c r="K8" s="16"/>
      <c r="L8" s="16"/>
      <c r="M8" s="16"/>
      <c r="N8" s="16"/>
    </row>
    <row r="9" spans="1:14">
      <c r="A9" s="15" t="s">
        <v>56</v>
      </c>
      <c r="B9" s="16"/>
      <c r="C9" s="16"/>
      <c r="D9" s="16"/>
      <c r="E9" s="16"/>
      <c r="F9" s="16"/>
      <c r="G9" s="16"/>
      <c r="H9" s="16"/>
      <c r="I9" s="16"/>
      <c r="J9" s="16"/>
      <c r="K9" s="16"/>
      <c r="L9" s="16"/>
      <c r="M9" s="16"/>
      <c r="N9" s="16"/>
    </row>
    <row r="10" spans="1:14">
      <c r="A10" s="16" t="s">
        <v>24</v>
      </c>
      <c r="B10" s="16" t="s">
        <v>55</v>
      </c>
      <c r="C10" s="16" t="s">
        <v>57</v>
      </c>
      <c r="D10" s="16"/>
      <c r="E10" s="16"/>
      <c r="F10" s="16"/>
      <c r="G10" s="16"/>
      <c r="H10" s="16"/>
      <c r="I10" s="16"/>
      <c r="J10" s="16"/>
      <c r="K10" s="16"/>
      <c r="L10" s="16"/>
      <c r="M10" s="16"/>
      <c r="N10" s="16"/>
    </row>
    <row r="11" spans="1:14">
      <c r="A11" s="16" t="s">
        <v>27</v>
      </c>
      <c r="B11" s="16" t="s">
        <v>55</v>
      </c>
      <c r="C11" s="16" t="s">
        <v>58</v>
      </c>
      <c r="D11" s="16"/>
      <c r="E11" s="16"/>
      <c r="F11" s="16"/>
      <c r="G11" s="16"/>
      <c r="H11" s="16"/>
      <c r="I11" s="16"/>
      <c r="J11" s="16"/>
      <c r="K11" s="16"/>
      <c r="L11" s="16"/>
      <c r="M11" s="16"/>
      <c r="N11" s="16"/>
    </row>
    <row r="12" spans="1:14">
      <c r="A12" s="16" t="s">
        <v>59</v>
      </c>
      <c r="B12" s="16" t="s">
        <v>55</v>
      </c>
      <c r="C12" s="16" t="s">
        <v>60</v>
      </c>
      <c r="D12" s="16"/>
      <c r="E12" s="16"/>
      <c r="F12" s="16"/>
      <c r="G12" s="16"/>
      <c r="H12" s="16"/>
      <c r="I12" s="16"/>
      <c r="J12" s="16"/>
      <c r="K12" s="16"/>
      <c r="L12" s="16"/>
      <c r="M12" s="16"/>
      <c r="N12" s="16"/>
    </row>
    <row r="13" spans="1:14">
      <c r="A13" s="16" t="s">
        <v>37</v>
      </c>
      <c r="B13" s="16" t="s">
        <v>55</v>
      </c>
      <c r="C13" s="16" t="s">
        <v>61</v>
      </c>
      <c r="D13" s="16"/>
      <c r="E13" s="16"/>
      <c r="F13" s="16"/>
      <c r="G13" s="16"/>
      <c r="H13" s="16"/>
      <c r="I13" s="16"/>
      <c r="J13" s="16"/>
      <c r="K13" s="16"/>
      <c r="L13" s="16"/>
      <c r="M13" s="16"/>
      <c r="N13" s="16"/>
    </row>
    <row r="14" spans="1:14">
      <c r="A14" s="16" t="s">
        <v>62</v>
      </c>
      <c r="B14" s="16" t="s">
        <v>55</v>
      </c>
      <c r="C14" s="16" t="s">
        <v>63</v>
      </c>
      <c r="D14" s="16"/>
      <c r="E14" s="16"/>
      <c r="F14" s="16"/>
      <c r="G14" s="16"/>
      <c r="H14" s="16"/>
      <c r="I14" s="16"/>
      <c r="J14" s="16"/>
      <c r="K14" s="16"/>
      <c r="L14" s="16"/>
      <c r="M14" s="16"/>
      <c r="N14" s="16"/>
    </row>
    <row r="15" spans="1:14">
      <c r="A15" s="16" t="s">
        <v>38</v>
      </c>
      <c r="B15" s="16" t="s">
        <v>55</v>
      </c>
      <c r="C15" s="16" t="s">
        <v>64</v>
      </c>
      <c r="D15" s="16"/>
      <c r="E15" s="16"/>
      <c r="F15" s="16"/>
      <c r="G15" s="16"/>
      <c r="H15" s="16"/>
      <c r="I15" s="16"/>
      <c r="J15" s="16"/>
      <c r="K15" s="16"/>
      <c r="L15" s="16"/>
      <c r="M15" s="16"/>
      <c r="N15" s="16"/>
    </row>
    <row r="16" spans="1:14">
      <c r="A16" s="16" t="s">
        <v>22</v>
      </c>
      <c r="B16" s="16" t="s">
        <v>55</v>
      </c>
      <c r="C16" s="16" t="s">
        <v>65</v>
      </c>
      <c r="D16" s="16"/>
      <c r="E16" s="16"/>
      <c r="F16" s="16"/>
      <c r="G16" s="16"/>
      <c r="H16" s="16"/>
      <c r="I16" s="16"/>
      <c r="J16" s="16"/>
      <c r="K16" s="16"/>
      <c r="L16" s="16"/>
      <c r="M16" s="16"/>
      <c r="N16" s="16"/>
    </row>
    <row r="17" spans="1:14">
      <c r="A17" s="16" t="s">
        <v>15</v>
      </c>
      <c r="B17" s="16" t="s">
        <v>55</v>
      </c>
      <c r="C17" s="16" t="s">
        <v>66</v>
      </c>
      <c r="D17" s="16"/>
      <c r="E17" s="16"/>
      <c r="F17" s="16"/>
      <c r="G17" s="16"/>
      <c r="H17" s="16"/>
      <c r="I17" s="16"/>
      <c r="J17" s="16"/>
      <c r="K17" s="16"/>
      <c r="L17" s="16"/>
      <c r="M17" s="16"/>
      <c r="N17" s="16"/>
    </row>
    <row r="18" spans="1:14">
      <c r="A18" s="16" t="s">
        <v>16</v>
      </c>
      <c r="B18" s="16" t="s">
        <v>55</v>
      </c>
      <c r="C18" s="16" t="s">
        <v>67</v>
      </c>
      <c r="D18" s="16"/>
      <c r="E18" s="16"/>
      <c r="F18" s="16"/>
      <c r="G18" s="16"/>
      <c r="H18" s="16"/>
      <c r="I18" s="16"/>
      <c r="J18" s="16"/>
      <c r="K18" s="16"/>
      <c r="L18" s="16"/>
      <c r="M18" s="16"/>
      <c r="N18" s="16"/>
    </row>
    <row r="19" spans="1:14">
      <c r="A19" s="16"/>
      <c r="B19" s="16"/>
      <c r="C19" s="16"/>
      <c r="D19" s="16"/>
      <c r="E19" s="16"/>
      <c r="F19" s="16"/>
      <c r="G19" s="16"/>
      <c r="H19" s="16"/>
      <c r="I19" s="16"/>
      <c r="J19" s="16"/>
      <c r="K19" s="16"/>
      <c r="L19" s="16"/>
      <c r="M19" s="16"/>
      <c r="N19" s="16"/>
    </row>
    <row r="20" spans="1:14">
      <c r="A20" s="15" t="s">
        <v>68</v>
      </c>
      <c r="B20" s="16"/>
      <c r="C20" s="16"/>
      <c r="D20" s="16"/>
      <c r="E20" s="16"/>
      <c r="F20" s="16"/>
      <c r="G20" s="16"/>
      <c r="H20" s="16"/>
      <c r="I20" s="16"/>
      <c r="J20" s="16"/>
      <c r="K20" s="16"/>
      <c r="L20" s="16"/>
      <c r="M20" s="16"/>
      <c r="N20" s="16"/>
    </row>
    <row r="21" spans="1:14">
      <c r="A21" s="16" t="s">
        <v>69</v>
      </c>
      <c r="B21" s="16" t="s">
        <v>55</v>
      </c>
      <c r="C21" s="16" t="s">
        <v>70</v>
      </c>
      <c r="D21" s="16"/>
      <c r="E21" s="16"/>
      <c r="F21" s="16"/>
      <c r="G21" s="16"/>
      <c r="H21" s="16"/>
      <c r="I21" s="16"/>
      <c r="J21" s="16"/>
      <c r="K21" s="16"/>
      <c r="L21" s="16"/>
      <c r="M21" s="16"/>
      <c r="N21" s="16"/>
    </row>
    <row r="22" spans="1:14">
      <c r="A22" s="16" t="s">
        <v>32</v>
      </c>
      <c r="B22" s="16" t="s">
        <v>55</v>
      </c>
      <c r="C22" s="16" t="s">
        <v>71</v>
      </c>
      <c r="D22" s="16"/>
      <c r="E22" s="16"/>
      <c r="F22" s="16"/>
      <c r="G22" s="16"/>
      <c r="H22" s="16"/>
      <c r="I22" s="16"/>
      <c r="J22" s="16"/>
      <c r="K22" s="16"/>
      <c r="L22" s="16"/>
      <c r="M22" s="16"/>
      <c r="N22" s="16"/>
    </row>
    <row r="23" spans="1:14">
      <c r="A23" s="16" t="s">
        <v>31</v>
      </c>
      <c r="B23" s="16" t="s">
        <v>55</v>
      </c>
      <c r="C23" s="16" t="s">
        <v>72</v>
      </c>
      <c r="D23" s="16"/>
      <c r="E23" s="16"/>
      <c r="F23" s="16"/>
      <c r="G23" s="16"/>
      <c r="H23" s="16"/>
      <c r="I23" s="16"/>
      <c r="J23" s="16"/>
      <c r="K23" s="16"/>
      <c r="L23" s="16"/>
      <c r="M23" s="16"/>
      <c r="N23" s="16"/>
    </row>
    <row r="24" spans="1:14">
      <c r="A24" s="16" t="s">
        <v>35</v>
      </c>
      <c r="B24" s="16" t="s">
        <v>55</v>
      </c>
      <c r="C24" s="16" t="s">
        <v>95</v>
      </c>
      <c r="D24" s="16"/>
      <c r="E24" s="16"/>
      <c r="F24" s="16"/>
      <c r="G24" s="16"/>
      <c r="H24" s="16"/>
      <c r="I24" s="16"/>
      <c r="J24" s="16"/>
      <c r="K24" s="16"/>
      <c r="L24" s="16"/>
      <c r="M24" s="16"/>
      <c r="N24" s="16"/>
    </row>
    <row r="25" spans="1:14">
      <c r="A25" s="16"/>
      <c r="B25" s="16"/>
      <c r="C25" s="16"/>
      <c r="D25" s="16"/>
      <c r="E25" s="16"/>
      <c r="F25" s="16"/>
      <c r="G25" s="16"/>
      <c r="H25" s="16"/>
      <c r="I25" s="16"/>
      <c r="J25" s="16"/>
      <c r="K25" s="16"/>
      <c r="L25" s="16"/>
      <c r="M25" s="16"/>
      <c r="N25" s="16"/>
    </row>
    <row r="26" spans="1:14">
      <c r="A26" s="17" t="s">
        <v>73</v>
      </c>
      <c r="B26" s="17"/>
      <c r="C26" s="17"/>
      <c r="D26" s="17"/>
      <c r="E26" s="17"/>
      <c r="F26" s="17"/>
      <c r="G26" s="17"/>
      <c r="H26" s="17"/>
      <c r="I26" s="17"/>
      <c r="J26" s="17"/>
      <c r="K26" s="17"/>
      <c r="L26" s="17"/>
      <c r="M26" s="17"/>
      <c r="N26" s="17"/>
    </row>
    <row r="27" spans="1:14">
      <c r="A27" s="15" t="s">
        <v>74</v>
      </c>
      <c r="B27" s="16"/>
      <c r="C27" s="16"/>
      <c r="D27" s="16"/>
      <c r="E27" s="16"/>
      <c r="F27" s="16"/>
      <c r="G27" s="16"/>
      <c r="H27" s="16"/>
      <c r="I27" s="16"/>
      <c r="J27" s="16"/>
      <c r="K27" s="16"/>
      <c r="L27" s="16"/>
      <c r="M27" s="16"/>
      <c r="N27" s="16"/>
    </row>
    <row r="28" spans="1:14">
      <c r="A28" s="16" t="s">
        <v>75</v>
      </c>
      <c r="B28" s="16" t="s">
        <v>55</v>
      </c>
      <c r="C28" s="16" t="s">
        <v>76</v>
      </c>
      <c r="D28" s="16"/>
      <c r="E28" s="16"/>
      <c r="F28" s="16"/>
      <c r="G28" s="16"/>
      <c r="H28" s="16"/>
      <c r="I28" s="16"/>
      <c r="J28" s="16"/>
      <c r="K28" s="16"/>
      <c r="L28" s="16"/>
      <c r="M28" s="16"/>
      <c r="N28" s="16"/>
    </row>
    <row r="29" spans="1:14">
      <c r="A29" s="16" t="s">
        <v>77</v>
      </c>
      <c r="B29" s="16" t="s">
        <v>55</v>
      </c>
      <c r="C29" s="16" t="s">
        <v>78</v>
      </c>
      <c r="D29" s="16"/>
      <c r="E29" s="16"/>
      <c r="F29" s="16"/>
      <c r="G29" s="16"/>
      <c r="H29" s="16"/>
      <c r="I29" s="16"/>
      <c r="J29" s="16"/>
      <c r="K29" s="16"/>
      <c r="L29" s="16"/>
      <c r="M29" s="16"/>
      <c r="N29" s="16"/>
    </row>
    <row r="30" spans="1:14">
      <c r="A30" s="16"/>
      <c r="B30" s="16"/>
      <c r="C30" s="16"/>
      <c r="D30" s="16"/>
      <c r="E30" s="16"/>
      <c r="F30" s="16"/>
      <c r="G30" s="16"/>
      <c r="H30" s="16"/>
      <c r="I30" s="16"/>
      <c r="J30" s="16"/>
      <c r="K30" s="16"/>
      <c r="L30" s="16"/>
      <c r="M30" s="16"/>
      <c r="N30" s="16"/>
    </row>
    <row r="31" spans="1:14">
      <c r="A31" s="15" t="s">
        <v>79</v>
      </c>
      <c r="B31" s="16"/>
      <c r="C31" s="16"/>
      <c r="D31" s="16"/>
      <c r="E31" s="16"/>
      <c r="F31" s="16"/>
      <c r="G31" s="16"/>
      <c r="H31" s="16"/>
      <c r="I31" s="16"/>
      <c r="J31" s="16"/>
      <c r="K31" s="16"/>
      <c r="L31" s="16"/>
      <c r="M31" s="16"/>
      <c r="N31" s="16"/>
    </row>
    <row r="32" spans="1:14">
      <c r="A32" s="16" t="s">
        <v>80</v>
      </c>
      <c r="B32" s="16" t="s">
        <v>55</v>
      </c>
      <c r="C32" s="16" t="s">
        <v>81</v>
      </c>
      <c r="D32" s="16"/>
      <c r="E32" s="16"/>
      <c r="F32" s="16"/>
      <c r="G32" s="16"/>
      <c r="H32" s="16"/>
      <c r="I32" s="16"/>
      <c r="J32" s="16"/>
      <c r="K32" s="16"/>
      <c r="L32" s="16"/>
      <c r="M32" s="16"/>
      <c r="N32" s="16"/>
    </row>
    <row r="33" spans="1:14">
      <c r="A33" s="16" t="s">
        <v>82</v>
      </c>
      <c r="B33" s="16" t="s">
        <v>55</v>
      </c>
      <c r="C33" s="16" t="s">
        <v>83</v>
      </c>
      <c r="D33" s="16"/>
      <c r="E33" s="16"/>
      <c r="F33" s="16"/>
      <c r="G33" s="16"/>
      <c r="H33" s="16"/>
      <c r="I33" s="16"/>
      <c r="J33" s="16"/>
      <c r="K33" s="16"/>
      <c r="L33" s="16"/>
      <c r="M33" s="16"/>
      <c r="N33" s="16"/>
    </row>
    <row r="34" spans="1:14">
      <c r="A34" s="16" t="s">
        <v>97</v>
      </c>
      <c r="B34" s="16" t="s">
        <v>55</v>
      </c>
      <c r="C34" s="16" t="s">
        <v>96</v>
      </c>
      <c r="D34" s="16"/>
      <c r="E34" s="16"/>
      <c r="F34" s="16"/>
      <c r="G34" s="16"/>
      <c r="H34" s="16"/>
      <c r="I34" s="16"/>
      <c r="J34" s="16"/>
      <c r="K34" s="16"/>
      <c r="L34" s="16"/>
      <c r="M34" s="16"/>
      <c r="N34" s="16"/>
    </row>
    <row r="35" spans="1:14">
      <c r="A35" s="16"/>
      <c r="B35" s="16"/>
      <c r="C35" s="16"/>
      <c r="D35" s="16"/>
      <c r="E35" s="16"/>
      <c r="F35" s="16"/>
      <c r="G35" s="16"/>
      <c r="H35" s="16"/>
      <c r="I35" s="16"/>
      <c r="J35" s="16"/>
      <c r="K35" s="16"/>
      <c r="L35" s="16"/>
      <c r="M35" s="16"/>
      <c r="N35" s="16"/>
    </row>
    <row r="36" spans="1:14">
      <c r="A36" s="17" t="s">
        <v>84</v>
      </c>
      <c r="B36" s="17"/>
      <c r="C36" s="17"/>
      <c r="D36" s="17"/>
      <c r="E36" s="17"/>
      <c r="F36" s="17"/>
      <c r="G36" s="17"/>
      <c r="H36" s="17"/>
      <c r="I36" s="17"/>
      <c r="J36" s="17"/>
      <c r="K36" s="17"/>
      <c r="L36" s="17"/>
      <c r="M36" s="17"/>
      <c r="N36" s="17"/>
    </row>
    <row r="37" spans="1:14">
      <c r="A37" s="16" t="s">
        <v>89</v>
      </c>
      <c r="B37" s="16"/>
      <c r="C37" s="16"/>
      <c r="D37" s="16"/>
      <c r="E37" s="16"/>
      <c r="F37" s="16"/>
      <c r="G37" s="16"/>
      <c r="H37" s="16"/>
      <c r="I37" s="16"/>
      <c r="J37" s="16"/>
      <c r="K37" s="16"/>
      <c r="L37" s="16"/>
      <c r="M37" s="16"/>
      <c r="N37" s="16"/>
    </row>
    <row r="38" spans="1:14">
      <c r="A38" s="16" t="s">
        <v>92</v>
      </c>
      <c r="B38" s="16"/>
      <c r="C38" s="16"/>
      <c r="D38" s="16"/>
      <c r="E38" s="16"/>
      <c r="F38" s="16"/>
      <c r="G38" s="16"/>
      <c r="H38" s="16"/>
      <c r="I38" s="16"/>
      <c r="J38" s="16"/>
      <c r="K38" s="16"/>
      <c r="L38" s="16"/>
      <c r="M38" s="16"/>
      <c r="N38" s="16"/>
    </row>
    <row r="39" spans="1:14">
      <c r="A39" s="16" t="s">
        <v>94</v>
      </c>
      <c r="B39" s="16"/>
      <c r="C39" s="16"/>
      <c r="D39" s="16"/>
      <c r="E39" s="16"/>
      <c r="F39" s="16"/>
      <c r="G39" s="16"/>
      <c r="H39" s="16"/>
      <c r="I39" s="16"/>
      <c r="J39" s="16"/>
      <c r="K39" s="16"/>
      <c r="L39" s="16"/>
      <c r="M39" s="16"/>
      <c r="N39" s="16"/>
    </row>
    <row r="40" spans="1:14">
      <c r="A40" s="16" t="s">
        <v>93</v>
      </c>
      <c r="B40" s="16"/>
      <c r="C40" s="16"/>
      <c r="D40" s="16"/>
      <c r="E40" s="16"/>
      <c r="F40" s="16"/>
      <c r="G40" s="16"/>
      <c r="H40" s="16"/>
      <c r="I40" s="16"/>
      <c r="J40" s="16"/>
      <c r="K40" s="16"/>
      <c r="L40" s="16"/>
      <c r="M40" s="16"/>
      <c r="N40" s="16"/>
    </row>
    <row r="41" spans="1:14">
      <c r="A41" s="16"/>
      <c r="B41" s="16"/>
      <c r="C41" s="16"/>
      <c r="D41" s="16"/>
      <c r="E41" s="16"/>
      <c r="F41" s="16"/>
      <c r="G41" s="16"/>
      <c r="H41" s="16"/>
      <c r="I41" s="16"/>
      <c r="J41" s="16"/>
      <c r="K41" s="16"/>
      <c r="L41" s="16"/>
      <c r="M41" s="16"/>
      <c r="N41" s="16"/>
    </row>
    <row r="42" spans="1:14">
      <c r="A42" s="18" t="s">
        <v>85</v>
      </c>
      <c r="B42" s="16"/>
      <c r="C42" s="16"/>
      <c r="D42" s="16"/>
      <c r="E42" s="16"/>
      <c r="F42" s="16"/>
      <c r="G42" s="16"/>
      <c r="H42" s="16"/>
      <c r="I42" s="16"/>
      <c r="J42" s="16"/>
      <c r="K42" s="16"/>
      <c r="L42" s="16"/>
      <c r="M42" s="16"/>
      <c r="N42" s="16"/>
    </row>
  </sheetData>
  <mergeCells count="2">
    <mergeCell ref="A1:N2"/>
    <mergeCell ref="A3:N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F1" zoomScale="115" zoomScaleNormal="115" zoomScalePageLayoutView="115" workbookViewId="0">
      <selection activeCell="K1" sqref="K1:O6"/>
    </sheetView>
  </sheetViews>
  <sheetFormatPr baseColWidth="10" defaultColWidth="8.58203125" defaultRowHeight="28" x14ac:dyDescent="0"/>
  <cols>
    <col min="3" max="3" width="10.83203125" bestFit="1" customWidth="1"/>
    <col min="5" max="5" width="18.08203125" bestFit="1" customWidth="1"/>
    <col min="7" max="7" width="16.1640625" bestFit="1" customWidth="1"/>
    <col min="8" max="8" width="3" customWidth="1"/>
    <col min="9" max="10" width="5.08203125" customWidth="1"/>
  </cols>
  <sheetData>
    <row r="1" spans="1:15">
      <c r="A1" s="1" t="s">
        <v>0</v>
      </c>
      <c r="B1" s="1" t="s">
        <v>1</v>
      </c>
      <c r="C1" s="1" t="s">
        <v>2</v>
      </c>
      <c r="D1" s="1" t="s">
        <v>3</v>
      </c>
      <c r="E1" s="1" t="s">
        <v>11</v>
      </c>
      <c r="F1" s="1" t="s">
        <v>26</v>
      </c>
      <c r="G1" s="1" t="s">
        <v>45</v>
      </c>
      <c r="I1" s="1" t="s">
        <v>12</v>
      </c>
      <c r="J1">
        <v>485</v>
      </c>
      <c r="K1" s="21" t="s">
        <v>52</v>
      </c>
      <c r="L1" s="21"/>
      <c r="M1" s="21"/>
      <c r="N1" s="21"/>
      <c r="O1" s="21"/>
    </row>
    <row r="2" spans="1:15">
      <c r="A2" s="2" t="s">
        <v>4</v>
      </c>
      <c r="B2" s="2" t="s">
        <v>5</v>
      </c>
      <c r="C2" s="6">
        <v>500</v>
      </c>
      <c r="D2" t="s">
        <v>6</v>
      </c>
      <c r="E2" s="5">
        <f>IF(shopping[[#This Row],[Currency]]="USD",shopping[[#This Row],[Price]],shopping[[#This Row],[Price]]/$J$1)</f>
        <v>500</v>
      </c>
      <c r="F2" s="4" t="str">
        <f>IF(shopping[Price_correct]&gt;median,"Expensive","Cheap")</f>
        <v>Cheap</v>
      </c>
      <c r="G2" s="4" t="str">
        <f>shopping[[#This Row],[Name]]&amp;space&amp;shopping[[#This Row],[Type]]</f>
        <v>Apple Notebook</v>
      </c>
      <c r="H2" s="4"/>
      <c r="K2" s="22" t="s">
        <v>98</v>
      </c>
      <c r="L2" s="22"/>
      <c r="M2" s="22"/>
      <c r="N2" s="22"/>
      <c r="O2" s="22"/>
    </row>
    <row r="3" spans="1:15">
      <c r="A3" s="2" t="s">
        <v>7</v>
      </c>
      <c r="B3" s="2" t="s">
        <v>5</v>
      </c>
      <c r="C3" s="6">
        <v>1000</v>
      </c>
      <c r="D3" t="s">
        <v>6</v>
      </c>
      <c r="E3" s="5">
        <f>IF(shopping[[#This Row],[Currency]]="USD",shopping[[#This Row],[Price]],shopping[[#This Row],[Price]]/$J$1)</f>
        <v>1000</v>
      </c>
      <c r="F3" s="4" t="str">
        <f>IF(shopping[Price_correct]&gt;median,"Expensive","Cheap")</f>
        <v>Expensive</v>
      </c>
      <c r="G3" s="4" t="str">
        <f>shopping[[#This Row],[Name]]&amp;space&amp;shopping[[#This Row],[Type]]</f>
        <v>Samsung Notebook</v>
      </c>
      <c r="H3" s="4"/>
      <c r="J3" t="s">
        <v>46</v>
      </c>
      <c r="K3" s="22"/>
      <c r="L3" s="22"/>
      <c r="M3" s="22"/>
      <c r="N3" s="22"/>
      <c r="O3" s="22"/>
    </row>
    <row r="4" spans="1:15">
      <c r="A4" s="2" t="s">
        <v>7</v>
      </c>
      <c r="B4" s="2" t="s">
        <v>8</v>
      </c>
      <c r="C4" s="6">
        <v>250000</v>
      </c>
      <c r="D4" t="s">
        <v>9</v>
      </c>
      <c r="E4" s="5">
        <f>IF(shopping[[#This Row],[Currency]]="USD",shopping[[#This Row],[Price]],shopping[[#This Row],[Price]]/$J$1)</f>
        <v>515.46391752577324</v>
      </c>
      <c r="F4" s="4" t="str">
        <f>IF(shopping[Price_correct]&gt;median,"Expensive","Cheap")</f>
        <v>Cheap</v>
      </c>
      <c r="G4" s="4" t="str">
        <f>shopping[[#This Row],[Name]]&amp;space&amp;shopping[[#This Row],[Type]]</f>
        <v>Samsung Tablet</v>
      </c>
      <c r="H4" s="4"/>
      <c r="K4" s="22"/>
      <c r="L4" s="22"/>
      <c r="M4" s="22"/>
      <c r="N4" s="22"/>
      <c r="O4" s="22"/>
    </row>
    <row r="5" spans="1:15">
      <c r="A5" s="2" t="s">
        <v>10</v>
      </c>
      <c r="B5" s="2" t="s">
        <v>5</v>
      </c>
      <c r="C5" s="6">
        <v>350000</v>
      </c>
      <c r="D5" t="s">
        <v>9</v>
      </c>
      <c r="E5" s="5">
        <f>IF(shopping[[#This Row],[Currency]]="USD",shopping[[#This Row],[Price]],shopping[[#This Row],[Price]]/$J$1)</f>
        <v>721.64948453608247</v>
      </c>
      <c r="F5" s="4" t="str">
        <f>IF(shopping[Price_correct]&gt;median,"Expensive","Cheap")</f>
        <v>Expensive</v>
      </c>
      <c r="G5" s="4" t="str">
        <f>shopping[[#This Row],[Name]]&amp;space&amp;shopping[[#This Row],[Type]]</f>
        <v>Acer Notebook</v>
      </c>
      <c r="H5" s="4"/>
      <c r="K5" s="22"/>
      <c r="L5" s="22"/>
      <c r="M5" s="22"/>
      <c r="N5" s="22"/>
      <c r="O5" s="22"/>
    </row>
    <row r="6" spans="1:15">
      <c r="A6" s="2" t="s">
        <v>4</v>
      </c>
      <c r="B6" s="2" t="s">
        <v>8</v>
      </c>
      <c r="C6" s="6">
        <v>270000</v>
      </c>
      <c r="D6" t="s">
        <v>9</v>
      </c>
      <c r="E6" s="5">
        <f>IF(shopping[[#This Row],[Currency]]="USD",shopping[[#This Row],[Price]],shopping[[#This Row],[Price]]/$J$1)</f>
        <v>556.70103092783506</v>
      </c>
      <c r="F6" s="4" t="str">
        <f>IF(shopping[Price_correct]&gt;median,"Expensive","Cheap")</f>
        <v>Cheap</v>
      </c>
      <c r="G6" s="4" t="str">
        <f>shopping[[#This Row],[Name]]&amp;space&amp;shopping[[#This Row],[Type]]</f>
        <v>Apple Tablet</v>
      </c>
      <c r="H6" s="4"/>
      <c r="K6" s="22"/>
      <c r="L6" s="22"/>
      <c r="M6" s="22"/>
      <c r="N6" s="22"/>
      <c r="O6" s="22"/>
    </row>
    <row r="7" spans="1:15">
      <c r="A7" s="2" t="s">
        <v>14</v>
      </c>
      <c r="B7" s="2" t="s">
        <v>5</v>
      </c>
      <c r="C7" s="6"/>
      <c r="E7" s="5">
        <f>IF(shopping[[#This Row],[Currency]]="USD",shopping[[#This Row],[Price]],shopping[[#This Row],[Price]]/$J$1)</f>
        <v>0</v>
      </c>
      <c r="F7" s="4" t="str">
        <f>IF(shopping[Price_correct]&gt;median,"Expensive","Cheap")</f>
        <v>Cheap</v>
      </c>
      <c r="G7" s="4" t="str">
        <f>shopping[[#This Row],[Name]]&amp;space&amp;shopping[[#This Row],[Type]]</f>
        <v>Toshiba Notebook</v>
      </c>
      <c r="H7" s="4"/>
    </row>
    <row r="8" spans="1:15">
      <c r="A8" s="2" t="s">
        <v>10</v>
      </c>
      <c r="B8" s="2" t="s">
        <v>5</v>
      </c>
      <c r="C8" s="6">
        <v>350000</v>
      </c>
      <c r="D8" t="s">
        <v>9</v>
      </c>
      <c r="E8" s="5">
        <f>IF(shopping[[#This Row],[Currency]]="USD",shopping[[#This Row],[Price]],shopping[[#This Row],[Price]]/$J$1)</f>
        <v>721.64948453608247</v>
      </c>
      <c r="F8" s="4" t="str">
        <f>IF(shopping[Price_correct]&gt;median,"Expensive","Cheap")</f>
        <v>Expensive</v>
      </c>
      <c r="G8" s="4" t="str">
        <f>shopping[[#This Row],[Name]]&amp;space&amp;shopping[[#This Row],[Type]]</f>
        <v>Acer Notebook</v>
      </c>
      <c r="H8" s="4"/>
    </row>
    <row r="10" spans="1:15">
      <c r="D10" s="4"/>
    </row>
  </sheetData>
  <mergeCells count="2">
    <mergeCell ref="K1:O1"/>
    <mergeCell ref="K2:O6"/>
  </mergeCells>
  <pageMargins left="0.7" right="0.7" top="0.75" bottom="0.75" header="0.3" footer="0.3"/>
  <pageSetup paperSize="9" orientation="portrait" verticalDpi="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85" zoomScaleNormal="85" zoomScalePageLayoutView="85" workbookViewId="0">
      <selection activeCell="D1" sqref="D1:H7"/>
    </sheetView>
  </sheetViews>
  <sheetFormatPr baseColWidth="10" defaultColWidth="8.58203125" defaultRowHeight="28" x14ac:dyDescent="0"/>
  <cols>
    <col min="1" max="1" width="11.9140625" bestFit="1" customWidth="1"/>
    <col min="2" max="2" width="12" bestFit="1" customWidth="1"/>
    <col min="3" max="3" width="37.1640625" bestFit="1" customWidth="1"/>
  </cols>
  <sheetData>
    <row r="1" spans="1:8" ht="28" customHeight="1">
      <c r="A1" s="1" t="s">
        <v>13</v>
      </c>
      <c r="D1" s="21" t="s">
        <v>52</v>
      </c>
      <c r="E1" s="21"/>
      <c r="F1" s="21"/>
      <c r="G1" s="21"/>
      <c r="H1" s="21"/>
    </row>
    <row r="2" spans="1:8" ht="28" customHeight="1">
      <c r="A2" t="s">
        <v>15</v>
      </c>
      <c r="B2">
        <f>COUNT(shopping[Price])</f>
        <v>6</v>
      </c>
      <c r="C2" s="23" t="s">
        <v>17</v>
      </c>
      <c r="D2" s="22" t="s">
        <v>99</v>
      </c>
      <c r="E2" s="22"/>
      <c r="F2" s="22"/>
      <c r="G2" s="22"/>
      <c r="H2" s="22"/>
    </row>
    <row r="3" spans="1:8">
      <c r="A3" t="s">
        <v>16</v>
      </c>
      <c r="B3">
        <f>COUNTA(shopping[Name])</f>
        <v>7</v>
      </c>
      <c r="C3" s="23" t="s">
        <v>18</v>
      </c>
      <c r="D3" s="22"/>
      <c r="E3" s="22"/>
      <c r="F3" s="22"/>
      <c r="G3" s="22"/>
      <c r="H3" s="22"/>
    </row>
    <row r="4" spans="1:8">
      <c r="A4" t="s">
        <v>19</v>
      </c>
      <c r="B4">
        <f>COUNTBLANK(shopping[Price])</f>
        <v>1</v>
      </c>
      <c r="C4" s="23" t="s">
        <v>20</v>
      </c>
      <c r="D4" s="22"/>
      <c r="E4" s="22"/>
      <c r="F4" s="22"/>
      <c r="G4" s="22"/>
      <c r="H4" s="22"/>
    </row>
    <row r="5" spans="1:8">
      <c r="A5" t="s">
        <v>21</v>
      </c>
      <c r="B5" t="b">
        <f>B2+B4=B3</f>
        <v>1</v>
      </c>
      <c r="D5" s="22"/>
      <c r="E5" s="22"/>
      <c r="F5" s="22"/>
      <c r="G5" s="22"/>
      <c r="H5" s="22"/>
    </row>
    <row r="6" spans="1:8">
      <c r="A6" t="s">
        <v>22</v>
      </c>
      <c r="B6" s="5">
        <f>SUM(shopping[Price_correct])</f>
        <v>4015.463917525773</v>
      </c>
      <c r="C6" s="23" t="s">
        <v>23</v>
      </c>
      <c r="D6" s="22"/>
      <c r="E6" s="22"/>
      <c r="F6" s="22"/>
      <c r="G6" s="22"/>
      <c r="H6" s="22"/>
    </row>
    <row r="7" spans="1:8">
      <c r="A7" t="s">
        <v>24</v>
      </c>
      <c r="B7" s="5">
        <f>AVERAGE(shopping[Price_correct])</f>
        <v>573.63770250368191</v>
      </c>
      <c r="C7" s="23" t="s">
        <v>25</v>
      </c>
      <c r="D7" s="22"/>
      <c r="E7" s="22"/>
      <c r="F7" s="22"/>
      <c r="G7" s="22"/>
      <c r="H7" s="22"/>
    </row>
    <row r="8" spans="1:8">
      <c r="A8" t="s">
        <v>27</v>
      </c>
      <c r="B8" s="5">
        <f>MEDIAN(shopping[Price_correct])</f>
        <v>556.70103092783506</v>
      </c>
      <c r="C8" s="23" t="s">
        <v>28</v>
      </c>
    </row>
    <row r="9" spans="1:8">
      <c r="A9" t="s">
        <v>37</v>
      </c>
      <c r="B9">
        <f>MAX(shopping[Price_correct])</f>
        <v>1000</v>
      </c>
      <c r="C9" s="23" t="s">
        <v>40</v>
      </c>
    </row>
    <row r="10" spans="1:8">
      <c r="A10" t="s">
        <v>38</v>
      </c>
      <c r="B10" s="3">
        <f>STDEV(shopping[Price_correct])</f>
        <v>306.52720081410945</v>
      </c>
      <c r="C10" s="23" t="s">
        <v>39</v>
      </c>
    </row>
    <row r="11" spans="1:8">
      <c r="A11" s="1" t="s">
        <v>29</v>
      </c>
      <c r="C11" s="24"/>
    </row>
    <row r="12" spans="1:8">
      <c r="A12" t="s">
        <v>30</v>
      </c>
      <c r="B12" s="2" t="s">
        <v>5</v>
      </c>
    </row>
    <row r="13" spans="1:8">
      <c r="A13" t="s">
        <v>31</v>
      </c>
      <c r="B13">
        <f>COUNTIF(shopping[Type],filter)</f>
        <v>5</v>
      </c>
      <c r="C13" s="23" t="s">
        <v>33</v>
      </c>
    </row>
    <row r="14" spans="1:8">
      <c r="A14" t="s">
        <v>32</v>
      </c>
      <c r="B14" s="5">
        <f>SUMIF(shopping[Type],filter,shopping[Price_correct])</f>
        <v>2943.2989690721652</v>
      </c>
      <c r="C14" s="23" t="s">
        <v>34</v>
      </c>
    </row>
    <row r="15" spans="1:8">
      <c r="A15" t="s">
        <v>35</v>
      </c>
      <c r="B15" s="5">
        <f>AVERAGEIF(shopping[Type],filter,shopping[Price_correct])</f>
        <v>588.65979381443299</v>
      </c>
      <c r="C15" s="23" t="s">
        <v>36</v>
      </c>
    </row>
  </sheetData>
  <mergeCells count="2">
    <mergeCell ref="D1:H1"/>
    <mergeCell ref="D2:H7"/>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B1" zoomScale="115" zoomScaleNormal="115" zoomScalePageLayoutView="115" workbookViewId="0">
      <selection activeCell="F1" sqref="F1:J7"/>
    </sheetView>
  </sheetViews>
  <sheetFormatPr baseColWidth="10" defaultColWidth="8.58203125" defaultRowHeight="28" x14ac:dyDescent="0"/>
  <cols>
    <col min="1" max="1" width="18.83203125" customWidth="1"/>
    <col min="2" max="2" width="13.58203125" customWidth="1"/>
    <col min="3" max="3" width="5.83203125" customWidth="1"/>
    <col min="4" max="4" width="10.1640625" customWidth="1"/>
    <col min="5" max="5" width="10.1640625" bestFit="1" customWidth="1"/>
  </cols>
  <sheetData>
    <row r="1" spans="1:10">
      <c r="F1" s="21" t="s">
        <v>52</v>
      </c>
      <c r="G1" s="21"/>
      <c r="H1" s="21"/>
      <c r="I1" s="21"/>
      <c r="J1" s="21"/>
    </row>
    <row r="2" spans="1:10">
      <c r="F2" s="22" t="s">
        <v>100</v>
      </c>
      <c r="G2" s="22"/>
      <c r="H2" s="22"/>
      <c r="I2" s="22"/>
      <c r="J2" s="22"/>
    </row>
    <row r="3" spans="1:10">
      <c r="A3" s="7" t="s">
        <v>44</v>
      </c>
      <c r="B3" s="7" t="s">
        <v>43</v>
      </c>
      <c r="F3" s="22"/>
      <c r="G3" s="22"/>
      <c r="H3" s="22"/>
      <c r="I3" s="22"/>
      <c r="J3" s="22"/>
    </row>
    <row r="4" spans="1:10">
      <c r="A4" s="7" t="s">
        <v>41</v>
      </c>
      <c r="B4" t="s">
        <v>5</v>
      </c>
      <c r="C4" t="s">
        <v>8</v>
      </c>
      <c r="D4" t="s">
        <v>42</v>
      </c>
      <c r="F4" s="22"/>
      <c r="G4" s="22"/>
      <c r="H4" s="22"/>
      <c r="I4" s="22"/>
      <c r="J4" s="22"/>
    </row>
    <row r="5" spans="1:10">
      <c r="A5" s="8" t="s">
        <v>10</v>
      </c>
      <c r="B5" s="9">
        <v>2</v>
      </c>
      <c r="C5" s="9">
        <v>0</v>
      </c>
      <c r="D5" s="9">
        <v>2</v>
      </c>
      <c r="F5" s="22"/>
      <c r="G5" s="22"/>
      <c r="H5" s="22"/>
      <c r="I5" s="22"/>
      <c r="J5" s="22"/>
    </row>
    <row r="6" spans="1:10">
      <c r="A6" s="8" t="s">
        <v>4</v>
      </c>
      <c r="B6" s="9">
        <v>1</v>
      </c>
      <c r="C6" s="9">
        <v>1</v>
      </c>
      <c r="D6" s="9">
        <v>2</v>
      </c>
      <c r="F6" s="22"/>
      <c r="G6" s="22"/>
      <c r="H6" s="22"/>
      <c r="I6" s="22"/>
      <c r="J6" s="22"/>
    </row>
    <row r="7" spans="1:10">
      <c r="A7" s="8" t="s">
        <v>7</v>
      </c>
      <c r="B7" s="9">
        <v>1</v>
      </c>
      <c r="C7" s="9">
        <v>1</v>
      </c>
      <c r="D7" s="9">
        <v>2</v>
      </c>
      <c r="F7" s="22"/>
      <c r="G7" s="22"/>
      <c r="H7" s="22"/>
      <c r="I7" s="22"/>
      <c r="J7" s="22"/>
    </row>
    <row r="8" spans="1:10">
      <c r="A8" s="8" t="s">
        <v>14</v>
      </c>
      <c r="B8" s="9">
        <v>1</v>
      </c>
      <c r="C8" s="9">
        <v>0</v>
      </c>
      <c r="D8" s="9">
        <v>1</v>
      </c>
    </row>
    <row r="9" spans="1:10">
      <c r="A9" s="8" t="s">
        <v>42</v>
      </c>
      <c r="B9" s="9">
        <v>5</v>
      </c>
      <c r="C9" s="9">
        <v>2</v>
      </c>
      <c r="D9" s="9">
        <v>7</v>
      </c>
    </row>
  </sheetData>
  <mergeCells count="2">
    <mergeCell ref="F1:J1"/>
    <mergeCell ref="F2:J7"/>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zoomScale="130" zoomScaleNormal="130" zoomScalePageLayoutView="130" workbookViewId="0"/>
  </sheetViews>
  <sheetFormatPr baseColWidth="10" defaultColWidth="8.58203125" defaultRowHeight="28" x14ac:dyDescent="0"/>
  <cols>
    <col min="1" max="1" width="9.4140625" bestFit="1" customWidth="1"/>
    <col min="2" max="2" width="22.08203125" customWidth="1"/>
    <col min="3" max="5" width="0" hidden="1" customWidth="1"/>
    <col min="6" max="6" width="9.1640625" hidden="1" customWidth="1"/>
    <col min="7" max="8" width="0" hidden="1" customWidth="1"/>
  </cols>
  <sheetData>
    <row r="1" spans="1:14">
      <c r="A1" t="s">
        <v>47</v>
      </c>
      <c r="B1" t="s">
        <v>48</v>
      </c>
      <c r="C1" t="s">
        <v>49</v>
      </c>
      <c r="D1" t="s">
        <v>50</v>
      </c>
      <c r="E1" t="s">
        <v>51</v>
      </c>
      <c r="F1" t="s">
        <v>47</v>
      </c>
      <c r="G1" t="s">
        <v>2</v>
      </c>
    </row>
    <row r="2" spans="1:14">
      <c r="A2" s="10">
        <v>43221</v>
      </c>
      <c r="B2" s="11">
        <v>1016.3</v>
      </c>
      <c r="C2">
        <f>DAY(A2)</f>
        <v>1</v>
      </c>
      <c r="D2">
        <f>MONTH(A2)</f>
        <v>5</v>
      </c>
      <c r="E2">
        <f>YEAR(A2)</f>
        <v>2018</v>
      </c>
      <c r="F2" s="12">
        <f>DATE(E2,D2,C2)</f>
        <v>43221</v>
      </c>
      <c r="G2">
        <f>IF(AND(D2=5,E2=2018),B2*1.2,B2)</f>
        <v>1219.56</v>
      </c>
      <c r="H2">
        <v>1183.3</v>
      </c>
    </row>
    <row r="3" spans="1:14">
      <c r="A3" s="10">
        <v>43222</v>
      </c>
      <c r="B3" s="11">
        <v>1034</v>
      </c>
      <c r="C3">
        <f t="shared" ref="C3:C37" si="0">DAY(A3)</f>
        <v>2</v>
      </c>
      <c r="D3">
        <f t="shared" ref="D3:D37" si="1">MONTH(A3)</f>
        <v>5</v>
      </c>
      <c r="E3">
        <f t="shared" ref="E3:E37" si="2">YEAR(A3)</f>
        <v>2018</v>
      </c>
    </row>
    <row r="4" spans="1:14">
      <c r="A4" s="10">
        <v>43223</v>
      </c>
      <c r="B4" s="11">
        <v>1025.3699999999999</v>
      </c>
      <c r="C4">
        <f t="shared" si="0"/>
        <v>3</v>
      </c>
      <c r="D4">
        <f t="shared" si="1"/>
        <v>5</v>
      </c>
      <c r="E4">
        <f t="shared" si="2"/>
        <v>2018</v>
      </c>
    </row>
    <row r="5" spans="1:14">
      <c r="A5" s="10">
        <v>43224</v>
      </c>
      <c r="B5" s="11">
        <v>1019.61</v>
      </c>
      <c r="C5">
        <f t="shared" si="0"/>
        <v>4</v>
      </c>
      <c r="D5">
        <f t="shared" si="1"/>
        <v>5</v>
      </c>
      <c r="E5">
        <f t="shared" si="2"/>
        <v>2018</v>
      </c>
    </row>
    <row r="6" spans="1:14">
      <c r="A6" s="10">
        <v>43227</v>
      </c>
      <c r="B6" s="11">
        <v>1053.8900000000001</v>
      </c>
      <c r="C6">
        <f t="shared" si="0"/>
        <v>7</v>
      </c>
      <c r="D6">
        <f t="shared" si="1"/>
        <v>5</v>
      </c>
      <c r="E6">
        <f t="shared" si="2"/>
        <v>2018</v>
      </c>
    </row>
    <row r="7" spans="1:14">
      <c r="A7" s="10">
        <v>43228</v>
      </c>
      <c r="B7" s="11">
        <v>1064.6199999999999</v>
      </c>
      <c r="C7">
        <f t="shared" si="0"/>
        <v>8</v>
      </c>
      <c r="D7">
        <f t="shared" si="1"/>
        <v>5</v>
      </c>
      <c r="E7">
        <f t="shared" si="2"/>
        <v>2018</v>
      </c>
    </row>
    <row r="8" spans="1:14">
      <c r="A8" s="10">
        <v>43229</v>
      </c>
      <c r="B8" s="11">
        <v>1064.0999999999999</v>
      </c>
      <c r="C8">
        <f t="shared" si="0"/>
        <v>9</v>
      </c>
      <c r="D8">
        <f t="shared" si="1"/>
        <v>5</v>
      </c>
      <c r="E8">
        <f t="shared" si="2"/>
        <v>2018</v>
      </c>
    </row>
    <row r="9" spans="1:14">
      <c r="A9" s="10">
        <v>43230</v>
      </c>
      <c r="B9" s="11">
        <v>1095</v>
      </c>
      <c r="C9">
        <f t="shared" si="0"/>
        <v>10</v>
      </c>
      <c r="D9">
        <f t="shared" si="1"/>
        <v>5</v>
      </c>
      <c r="E9">
        <f t="shared" si="2"/>
        <v>2018</v>
      </c>
    </row>
    <row r="10" spans="1:14">
      <c r="A10" s="10">
        <v>43231</v>
      </c>
      <c r="B10" s="11">
        <v>1100.4100000000001</v>
      </c>
      <c r="C10">
        <f t="shared" si="0"/>
        <v>11</v>
      </c>
      <c r="D10">
        <f t="shared" si="1"/>
        <v>5</v>
      </c>
      <c r="E10">
        <f t="shared" si="2"/>
        <v>2018</v>
      </c>
    </row>
    <row r="11" spans="1:14">
      <c r="A11" s="10">
        <v>43234</v>
      </c>
      <c r="B11" s="11">
        <v>1105.57</v>
      </c>
      <c r="C11">
        <f t="shared" si="0"/>
        <v>14</v>
      </c>
      <c r="D11">
        <f t="shared" si="1"/>
        <v>5</v>
      </c>
      <c r="E11">
        <f t="shared" si="2"/>
        <v>2018</v>
      </c>
    </row>
    <row r="12" spans="1:14">
      <c r="A12" s="10">
        <v>43235</v>
      </c>
      <c r="B12" s="11">
        <v>1096.9000000000001</v>
      </c>
      <c r="C12">
        <f t="shared" si="0"/>
        <v>15</v>
      </c>
      <c r="D12">
        <f t="shared" si="1"/>
        <v>5</v>
      </c>
      <c r="E12">
        <f t="shared" si="2"/>
        <v>2018</v>
      </c>
    </row>
    <row r="13" spans="1:14">
      <c r="A13" s="10">
        <v>43236</v>
      </c>
      <c r="B13" s="11">
        <v>1085.0899999999999</v>
      </c>
      <c r="C13">
        <f t="shared" si="0"/>
        <v>16</v>
      </c>
      <c r="D13">
        <f t="shared" si="1"/>
        <v>5</v>
      </c>
      <c r="E13">
        <f t="shared" si="2"/>
        <v>2018</v>
      </c>
    </row>
    <row r="14" spans="1:14">
      <c r="A14" s="10">
        <v>43237</v>
      </c>
      <c r="B14" s="11">
        <v>1081.46</v>
      </c>
      <c r="C14">
        <f t="shared" si="0"/>
        <v>17</v>
      </c>
      <c r="D14">
        <f t="shared" si="1"/>
        <v>5</v>
      </c>
      <c r="E14">
        <f t="shared" si="2"/>
        <v>2018</v>
      </c>
    </row>
    <row r="15" spans="1:14">
      <c r="A15" s="10">
        <v>43238</v>
      </c>
      <c r="B15" s="11">
        <v>1066</v>
      </c>
      <c r="C15">
        <f t="shared" si="0"/>
        <v>18</v>
      </c>
      <c r="D15">
        <f t="shared" si="1"/>
        <v>5</v>
      </c>
      <c r="E15">
        <f t="shared" si="2"/>
        <v>2018</v>
      </c>
      <c r="J15" s="21" t="s">
        <v>52</v>
      </c>
      <c r="K15" s="21"/>
      <c r="L15" s="21"/>
      <c r="M15" s="21"/>
      <c r="N15" s="21"/>
    </row>
    <row r="16" spans="1:14" ht="28" customHeight="1">
      <c r="A16" s="10">
        <v>43241</v>
      </c>
      <c r="B16" s="11">
        <v>1079</v>
      </c>
      <c r="C16">
        <f t="shared" si="0"/>
        <v>21</v>
      </c>
      <c r="D16">
        <f t="shared" si="1"/>
        <v>5</v>
      </c>
      <c r="E16">
        <f t="shared" si="2"/>
        <v>2018</v>
      </c>
      <c r="J16" s="22" t="s">
        <v>101</v>
      </c>
      <c r="K16" s="22"/>
      <c r="L16" s="22"/>
      <c r="M16" s="22"/>
      <c r="N16" s="22"/>
    </row>
    <row r="17" spans="1:14">
      <c r="A17" s="10">
        <v>43242</v>
      </c>
      <c r="B17" s="11">
        <v>1089.8</v>
      </c>
      <c r="C17">
        <f t="shared" si="0"/>
        <v>22</v>
      </c>
      <c r="D17">
        <f t="shared" si="1"/>
        <v>5</v>
      </c>
      <c r="E17">
        <f t="shared" si="2"/>
        <v>2018</v>
      </c>
      <c r="J17" s="22"/>
      <c r="K17" s="22"/>
      <c r="L17" s="22"/>
      <c r="M17" s="22"/>
      <c r="N17" s="22"/>
    </row>
    <row r="18" spans="1:14">
      <c r="A18" s="10">
        <v>43243</v>
      </c>
      <c r="B18" s="11">
        <v>1070</v>
      </c>
      <c r="C18">
        <f t="shared" si="0"/>
        <v>23</v>
      </c>
      <c r="D18">
        <f t="shared" si="1"/>
        <v>5</v>
      </c>
      <c r="E18">
        <f t="shared" si="2"/>
        <v>2018</v>
      </c>
      <c r="J18" s="22"/>
      <c r="K18" s="22"/>
      <c r="L18" s="22"/>
      <c r="M18" s="22"/>
      <c r="N18" s="22"/>
    </row>
    <row r="19" spans="1:14">
      <c r="A19" s="10">
        <v>43244</v>
      </c>
      <c r="B19" s="11">
        <v>1086.9000000000001</v>
      </c>
      <c r="C19">
        <f t="shared" si="0"/>
        <v>24</v>
      </c>
      <c r="D19">
        <f t="shared" si="1"/>
        <v>5</v>
      </c>
      <c r="E19">
        <f t="shared" si="2"/>
        <v>2018</v>
      </c>
    </row>
    <row r="20" spans="1:14">
      <c r="A20" s="10">
        <v>43245</v>
      </c>
      <c r="B20" s="11">
        <v>1086.55</v>
      </c>
      <c r="C20">
        <f t="shared" si="0"/>
        <v>25</v>
      </c>
      <c r="D20">
        <f t="shared" si="1"/>
        <v>5</v>
      </c>
      <c r="E20">
        <f t="shared" si="2"/>
        <v>2018</v>
      </c>
    </row>
    <row r="21" spans="1:14">
      <c r="A21" s="10">
        <v>43249</v>
      </c>
      <c r="B21" s="11">
        <v>1076</v>
      </c>
      <c r="C21">
        <f t="shared" si="0"/>
        <v>29</v>
      </c>
      <c r="D21">
        <f t="shared" si="1"/>
        <v>5</v>
      </c>
      <c r="E21">
        <f t="shared" si="2"/>
        <v>2018</v>
      </c>
    </row>
    <row r="22" spans="1:14">
      <c r="A22" s="10">
        <v>43250</v>
      </c>
      <c r="B22" s="11">
        <v>1073.48</v>
      </c>
      <c r="C22">
        <f t="shared" si="0"/>
        <v>30</v>
      </c>
      <c r="D22">
        <f t="shared" si="1"/>
        <v>5</v>
      </c>
      <c r="E22">
        <f t="shared" si="2"/>
        <v>2018</v>
      </c>
    </row>
    <row r="23" spans="1:14">
      <c r="A23" s="10">
        <v>43251</v>
      </c>
      <c r="B23" s="11">
        <v>1082</v>
      </c>
      <c r="C23">
        <f t="shared" si="0"/>
        <v>31</v>
      </c>
      <c r="D23">
        <f t="shared" si="1"/>
        <v>5</v>
      </c>
      <c r="E23">
        <f t="shared" si="2"/>
        <v>2018</v>
      </c>
    </row>
    <row r="24" spans="1:14">
      <c r="A24" s="10">
        <v>43252</v>
      </c>
      <c r="B24" s="11">
        <v>1112.8699999999999</v>
      </c>
      <c r="C24">
        <f t="shared" si="0"/>
        <v>1</v>
      </c>
      <c r="D24">
        <f t="shared" si="1"/>
        <v>6</v>
      </c>
      <c r="E24">
        <f t="shared" si="2"/>
        <v>2018</v>
      </c>
    </row>
    <row r="25" spans="1:14">
      <c r="A25" s="10">
        <v>43255</v>
      </c>
      <c r="B25" s="11">
        <v>1138.5</v>
      </c>
      <c r="C25">
        <f t="shared" si="0"/>
        <v>4</v>
      </c>
      <c r="D25">
        <f t="shared" si="1"/>
        <v>6</v>
      </c>
      <c r="E25">
        <f t="shared" si="2"/>
        <v>2018</v>
      </c>
    </row>
    <row r="26" spans="1:14">
      <c r="A26" s="10">
        <v>43256</v>
      </c>
      <c r="B26" s="11">
        <v>1154.6600000000001</v>
      </c>
      <c r="C26">
        <f t="shared" si="0"/>
        <v>5</v>
      </c>
      <c r="D26">
        <f t="shared" si="1"/>
        <v>6</v>
      </c>
      <c r="E26">
        <f t="shared" si="2"/>
        <v>2018</v>
      </c>
    </row>
    <row r="27" spans="1:14">
      <c r="A27" s="10">
        <v>43257</v>
      </c>
      <c r="B27" s="11">
        <v>1152.77</v>
      </c>
      <c r="C27">
        <f t="shared" si="0"/>
        <v>6</v>
      </c>
      <c r="D27">
        <f t="shared" si="1"/>
        <v>6</v>
      </c>
      <c r="E27">
        <f t="shared" si="2"/>
        <v>2018</v>
      </c>
    </row>
    <row r="28" spans="1:14">
      <c r="A28" s="10">
        <v>43258</v>
      </c>
      <c r="B28" s="11">
        <v>1144.58</v>
      </c>
      <c r="C28">
        <f t="shared" si="0"/>
        <v>7</v>
      </c>
      <c r="D28">
        <f t="shared" si="1"/>
        <v>6</v>
      </c>
      <c r="E28">
        <f t="shared" si="2"/>
        <v>2018</v>
      </c>
    </row>
    <row r="29" spans="1:14">
      <c r="A29" s="10">
        <v>43259</v>
      </c>
      <c r="B29" s="11">
        <v>1131.21</v>
      </c>
      <c r="C29">
        <f t="shared" si="0"/>
        <v>8</v>
      </c>
      <c r="D29">
        <f t="shared" si="1"/>
        <v>6</v>
      </c>
      <c r="E29">
        <f t="shared" si="2"/>
        <v>2018</v>
      </c>
    </row>
    <row r="30" spans="1:14">
      <c r="A30" s="10">
        <v>43262</v>
      </c>
      <c r="B30" s="11">
        <v>1132.94</v>
      </c>
      <c r="C30">
        <f t="shared" si="0"/>
        <v>11</v>
      </c>
      <c r="D30">
        <f t="shared" si="1"/>
        <v>6</v>
      </c>
      <c r="E30">
        <f t="shared" si="2"/>
        <v>2018</v>
      </c>
    </row>
    <row r="31" spans="1:14">
      <c r="A31" s="10">
        <v>43263</v>
      </c>
      <c r="B31" s="11">
        <v>1141.02</v>
      </c>
      <c r="C31">
        <f t="shared" si="0"/>
        <v>12</v>
      </c>
      <c r="D31">
        <f t="shared" si="1"/>
        <v>6</v>
      </c>
      <c r="E31">
        <f t="shared" si="2"/>
        <v>2018</v>
      </c>
    </row>
    <row r="32" spans="1:14">
      <c r="A32" s="10">
        <v>43264</v>
      </c>
      <c r="B32" s="11">
        <v>1152.28</v>
      </c>
      <c r="C32">
        <f t="shared" si="0"/>
        <v>13</v>
      </c>
      <c r="D32">
        <f t="shared" si="1"/>
        <v>6</v>
      </c>
      <c r="E32">
        <f t="shared" si="2"/>
        <v>2018</v>
      </c>
    </row>
    <row r="33" spans="1:5">
      <c r="A33" s="10">
        <v>43265</v>
      </c>
      <c r="B33" s="11">
        <v>1152.21</v>
      </c>
      <c r="C33">
        <f t="shared" si="0"/>
        <v>14</v>
      </c>
      <c r="D33">
        <f t="shared" si="1"/>
        <v>6</v>
      </c>
      <c r="E33">
        <f t="shared" si="2"/>
        <v>2018</v>
      </c>
    </row>
    <row r="34" spans="1:5">
      <c r="A34" s="10">
        <v>43266</v>
      </c>
      <c r="B34" s="11">
        <v>1159.92</v>
      </c>
      <c r="C34">
        <f t="shared" si="0"/>
        <v>15</v>
      </c>
      <c r="D34">
        <f t="shared" si="1"/>
        <v>6</v>
      </c>
      <c r="E34">
        <f t="shared" si="2"/>
        <v>2018</v>
      </c>
    </row>
    <row r="35" spans="1:5">
      <c r="A35" s="10">
        <v>43269</v>
      </c>
      <c r="B35" s="11">
        <v>1152.69</v>
      </c>
      <c r="C35">
        <f t="shared" si="0"/>
        <v>18</v>
      </c>
      <c r="D35">
        <f t="shared" si="1"/>
        <v>6</v>
      </c>
      <c r="E35">
        <f t="shared" si="2"/>
        <v>2018</v>
      </c>
    </row>
    <row r="36" spans="1:5">
      <c r="A36" s="10">
        <v>43270</v>
      </c>
      <c r="B36" s="11">
        <v>1170.1099999999999</v>
      </c>
      <c r="C36">
        <f t="shared" si="0"/>
        <v>19</v>
      </c>
      <c r="D36">
        <f t="shared" si="1"/>
        <v>6</v>
      </c>
      <c r="E36">
        <f t="shared" si="2"/>
        <v>2018</v>
      </c>
    </row>
    <row r="37" spans="1:5">
      <c r="A37" s="10">
        <v>43271</v>
      </c>
      <c r="B37" s="11">
        <v>1183.3</v>
      </c>
      <c r="C37">
        <f t="shared" si="0"/>
        <v>20</v>
      </c>
      <c r="D37">
        <f t="shared" si="1"/>
        <v>6</v>
      </c>
      <c r="E37">
        <f t="shared" si="2"/>
        <v>2018</v>
      </c>
    </row>
    <row r="38" spans="1:5" ht="135.75" customHeight="1"/>
  </sheetData>
  <sortState ref="A2:B37">
    <sortCondition ref="A2"/>
  </sortState>
  <mergeCells count="2">
    <mergeCell ref="J15:N15"/>
    <mergeCell ref="J16:N18"/>
  </mergeCells>
  <pageMargins left="0.7" right="0.7" top="0.75" bottom="0.75" header="0.3" footer="0.3"/>
  <pageSetup paperSize="9" orientation="portrait" verticalDpi="0"/>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'4) google'!B2:B37</xm:f>
              <xm:sqref>B38</xm:sqref>
            </x14:sparkline>
          </x14:sparklines>
        </x14:sparklineGroup>
      </x14:sparklineGroup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Summary</vt:lpstr>
      <vt:lpstr>1) shopping</vt:lpstr>
      <vt:lpstr>2) analytics</vt:lpstr>
      <vt:lpstr>3) pivot</vt:lpstr>
      <vt:lpstr>4) google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Generic Account</dc:creator>
  <cp:lastModifiedBy>Nare Banduryan</cp:lastModifiedBy>
  <dcterms:created xsi:type="dcterms:W3CDTF">2018-06-21T10:35:05Z</dcterms:created>
  <dcterms:modified xsi:type="dcterms:W3CDTF">2018-06-25T17:24:08Z</dcterms:modified>
</cp:coreProperties>
</file>