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/>
  <mc:AlternateContent xmlns:mc="http://schemas.openxmlformats.org/markup-compatibility/2006">
    <mc:Choice Requires="x15">
      <x15ac:absPath xmlns:x15ac="http://schemas.microsoft.com/office/spreadsheetml/2010/11/ac" url="D:\PROJECTS\WebFormAutomate\"/>
    </mc:Choice>
  </mc:AlternateContent>
  <xr:revisionPtr revIDLastSave="0" documentId="13_ncr:1_{F3289335-F050-428A-A0A7-3B01037CCB5A}" xr6:coauthVersionLast="40" xr6:coauthVersionMax="40" xr10:uidLastSave="{00000000-0000-0000-0000-000000000000}"/>
  <bookViews>
    <workbookView xWindow="0" yWindow="0" windowWidth="23040" windowHeight="9048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D44" i="1" l="1"/>
  <c r="B44" i="1"/>
  <c r="H43" i="1"/>
  <c r="F43" i="1"/>
  <c r="D43" i="1"/>
  <c r="B43" i="1"/>
  <c r="F42" i="1"/>
  <c r="D42" i="1"/>
  <c r="B42" i="1"/>
  <c r="F41" i="1"/>
  <c r="D41" i="1"/>
  <c r="B41" i="1"/>
  <c r="F40" i="1"/>
  <c r="D40" i="1"/>
  <c r="B40" i="1"/>
  <c r="F39" i="1"/>
  <c r="D39" i="1"/>
  <c r="B39" i="1"/>
  <c r="F38" i="1"/>
  <c r="D38" i="1"/>
  <c r="B38" i="1"/>
  <c r="F37" i="1"/>
  <c r="D37" i="1"/>
  <c r="B37" i="1"/>
  <c r="F36" i="1"/>
  <c r="D36" i="1"/>
  <c r="B36" i="1"/>
  <c r="F35" i="1"/>
  <c r="D35" i="1"/>
  <c r="B35" i="1"/>
  <c r="D34" i="1"/>
  <c r="B34" i="1"/>
  <c r="D33" i="1"/>
  <c r="B33" i="1"/>
  <c r="D32" i="1"/>
  <c r="B32" i="1"/>
  <c r="D31" i="1"/>
  <c r="B31" i="1"/>
  <c r="D30" i="1"/>
  <c r="B30" i="1"/>
  <c r="D29" i="1"/>
  <c r="B29" i="1"/>
  <c r="D28" i="1"/>
  <c r="B28" i="1"/>
  <c r="D27" i="1"/>
  <c r="B27" i="1"/>
  <c r="D26" i="1"/>
  <c r="B26" i="1"/>
  <c r="D25" i="1"/>
  <c r="B25" i="1"/>
  <c r="D24" i="1"/>
  <c r="B24" i="1"/>
  <c r="D23" i="1"/>
  <c r="B23" i="1"/>
  <c r="D22" i="1"/>
  <c r="B22" i="1"/>
  <c r="D21" i="1"/>
  <c r="B21" i="1"/>
  <c r="D20" i="1"/>
  <c r="B20" i="1"/>
  <c r="D19" i="1"/>
  <c r="B19" i="1"/>
  <c r="D18" i="1"/>
  <c r="B18" i="1"/>
  <c r="D17" i="1"/>
  <c r="B17" i="1"/>
  <c r="D16" i="1"/>
  <c r="B16" i="1"/>
  <c r="D15" i="1"/>
  <c r="B15" i="1"/>
  <c r="D14" i="1"/>
  <c r="B14" i="1"/>
  <c r="D13" i="1"/>
  <c r="B13" i="1"/>
  <c r="D12" i="1"/>
  <c r="B12" i="1"/>
  <c r="D11" i="1"/>
  <c r="B11" i="1"/>
  <c r="D10" i="1"/>
  <c r="B10" i="1"/>
  <c r="D9" i="1"/>
  <c r="B9" i="1"/>
  <c r="D8" i="1"/>
  <c r="B8" i="1"/>
  <c r="D7" i="1"/>
  <c r="B7" i="1"/>
  <c r="D6" i="1"/>
  <c r="B6" i="1"/>
  <c r="D5" i="1"/>
  <c r="B5" i="1"/>
  <c r="D4" i="1"/>
  <c r="B4" i="1"/>
  <c r="D3" i="1"/>
  <c r="B3" i="1"/>
  <c r="D2" i="1"/>
  <c r="B2" i="1"/>
  <c r="D1" i="1"/>
  <c r="B1" i="1"/>
</calcChain>
</file>

<file path=xl/sharedStrings.xml><?xml version="1.0" encoding="utf-8"?>
<sst xmlns="http://schemas.openxmlformats.org/spreadsheetml/2006/main" count="103" uniqueCount="59">
  <si>
    <t>DATOS PERSONALES</t>
  </si>
  <si>
    <t>" "</t>
  </si>
  <si>
    <t>Tipo de documento</t>
  </si>
  <si>
    <t>NIF/NIE</t>
  </si>
  <si>
    <t>Número de documento</t>
  </si>
  <si>
    <t>Nombre</t>
  </si>
  <si>
    <t>Apellido 1</t>
  </si>
  <si>
    <t>Apellido 2</t>
  </si>
  <si>
    <t>Género</t>
  </si>
  <si>
    <t>Varón/Mujer</t>
  </si>
  <si>
    <t>Fecha de nacimiento</t>
  </si>
  <si>
    <t>DD/MM/AAAA</t>
  </si>
  <si>
    <t>Estado civil</t>
  </si>
  <si>
    <t>Unidos sin documentación legal
 Casado 
 Soltero
 Separados sin documentación legal
 Soltero
 Viudo</t>
  </si>
  <si>
    <t>Nacionalidad</t>
  </si>
  <si>
    <t>País de nacimiento</t>
  </si>
  <si>
    <t>DATOS DE CONTACTO</t>
  </si>
  <si>
    <t>Email</t>
  </si>
  <si>
    <t>Teléfono móvil</t>
  </si>
  <si>
    <t>DIRECCIÓN</t>
  </si>
  <si>
    <t>Tipo de vía</t>
  </si>
  <si>
    <t>Dirección</t>
  </si>
  <si>
    <t>Número</t>
  </si>
  <si>
    <t>Localidad</t>
  </si>
  <si>
    <t>Provincia</t>
  </si>
  <si>
    <t>Código postal</t>
  </si>
  <si>
    <t>Tipo de vivienda</t>
  </si>
  <si>
    <t>Antiguedad</t>
  </si>
  <si>
    <t>DATOS DE VEHÍCULO</t>
  </si>
  <si>
    <t>Tipo</t>
  </si>
  <si>
    <t>Motick</t>
  </si>
  <si>
    <t>Marca</t>
  </si>
  <si>
    <t>Modelo</t>
  </si>
  <si>
    <t>Versión</t>
  </si>
  <si>
    <t>Matrícula</t>
  </si>
  <si>
    <t>PVP IVA Incluido</t>
  </si>
  <si>
    <t>DATOS DE FINANCIACIÓN</t>
  </si>
  <si>
    <t>Plazo de préstamos (meses)</t>
  </si>
  <si>
    <t>EMPLEO ACTUAL</t>
  </si>
  <si>
    <t>TRA. CUENTA AJENA</t>
  </si>
  <si>
    <t>Tipo de ingresos</t>
  </si>
  <si>
    <t>TRA. CUENTA PROPIA</t>
  </si>
  <si>
    <t>Fijo</t>
  </si>
  <si>
    <t>Tipo de empleo</t>
  </si>
  <si>
    <t>Cargo</t>
  </si>
  <si>
    <t>Ingresos mensuales</t>
  </si>
  <si>
    <t>Nombre de la empresa</t>
  </si>
  <si>
    <t>Tamañao de la empresa</t>
  </si>
  <si>
    <t>nº empleados aprox</t>
  </si>
  <si>
    <t>Fecha anitugedad</t>
  </si>
  <si>
    <t>DATOS BANCARIOS</t>
  </si>
  <si>
    <t>Tipo de facturación</t>
  </si>
  <si>
    <t>Facturación anual IVA/Rendimiento neto anual</t>
  </si>
  <si>
    <t>IBAN</t>
  </si>
  <si>
    <t>https://operacional.bbvaconsumerfinance.es/local_bdfn/principal_2008.html</t>
  </si>
  <si>
    <t>url</t>
  </si>
  <si>
    <t>user</t>
  </si>
  <si>
    <t>password</t>
  </si>
  <si>
    <t>0849879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</si>
</sst>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0"/>
      <color rgb="FF000000"/>
      <name val="Arial"/>
      <scheme val="minor"/>
    </font>
    <font>
      <b/>
      <sz val="10"/>
      <color rgb="FF000000"/>
      <name val="Arial"/>
    </font>
    <font>
      <sz val="10"/>
      <color theme="1"/>
      <name val="Arial"/>
      <scheme val="minor"/>
    </font>
    <font>
      <sz val="10"/>
      <color rgb="FF000000"/>
      <name val="Arial"/>
    </font>
    <font>
      <sz val="11"/>
      <color rgb="FF000000"/>
      <name val="Inconsolata"/>
    </font>
    <font>
      <sz val="10"/>
      <color rgb="FF00000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0" borderId="0" xfId="0" applyFont="1" applyAlignment="1"/>
    <xf numFmtId="0" fontId="2" fillId="2" borderId="0" xfId="0" applyFont="1" applyFill="1"/>
    <xf numFmtId="0" fontId="3" fillId="0" borderId="0" xfId="0" applyFont="1" applyAlignment="1"/>
    <xf numFmtId="0" fontId="4" fillId="2" borderId="0" xfId="0" applyFont="1" applyFill="1"/>
    <xf numFmtId="0" fontId="3" fillId="0" borderId="0" xfId="0" applyFont="1" applyAlignment="1"/>
    <xf numFmtId="0" fontId="4" fillId="3" borderId="0" xfId="0" applyFont="1" applyFill="1"/>
    <xf numFmtId="49" fontId="5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H51"/>
  <sheetViews>
    <sheetView tabSelected="1" zoomScale="85" zoomScaleNormal="85" workbookViewId="0">
      <selection activeCell="B50" sqref="B50"/>
    </sheetView>
  </sheetViews>
  <sheetFormatPr defaultColWidth="12.6640625" defaultRowHeight="15.75" customHeight="1"/>
  <cols>
    <col min="1" max="1" width="20.44140625" customWidth="1"/>
    <col min="2" max="2" width="25.21875" customWidth="1"/>
    <col min="3" max="3" width="82.77734375" bestFit="1" customWidth="1"/>
    <col min="4" max="4" width="104.109375" bestFit="1" customWidth="1"/>
    <col min="5" max="5" width="21.6640625" customWidth="1"/>
    <col min="6" max="6" width="24.33203125" customWidth="1"/>
    <col min="7" max="7" width="39.33203125" bestFit="1" customWidth="1"/>
    <col min="8" max="8" width="33.44140625" bestFit="1" customWidth="1"/>
  </cols>
  <sheetData>
    <row r="1" spans="1:4">
      <c r="A1" s="1" t="s">
        <v>0</v>
      </c>
      <c r="B1" s="2" t="str">
        <f ca="1">IFERROR(__xludf.DUMMYFUNCTION("GOOGLETRANSLATE(A1,""es"",""en"")"),"PERSONAL INFORMATION")</f>
        <v>PERSONAL INFORMATION</v>
      </c>
      <c r="C1" s="3" t="s">
        <v>1</v>
      </c>
      <c r="D1" s="4" t="str">
        <f ca="1">IFERROR(__xludf.DUMMYFUNCTION("GOOGLETRANSLATE(C1,""es"",""en"")"),"""")</f>
        <v>"</v>
      </c>
    </row>
    <row r="2" spans="1:4">
      <c r="A2" s="3" t="s">
        <v>2</v>
      </c>
      <c r="B2" s="2" t="str">
        <f ca="1">IFERROR(__xludf.DUMMYFUNCTION("GOOGLETRANSLATE(A2,""es"",""en"")"),"Document type")</f>
        <v>Document type</v>
      </c>
      <c r="C2" s="3" t="s">
        <v>3</v>
      </c>
      <c r="D2" s="4" t="str">
        <f ca="1">IFERROR(__xludf.DUMMYFUNCTION("GOOGLETRANSLATE(C2,""es"",""en"")"),"NIF/NIE")</f>
        <v>NIF/NIE</v>
      </c>
    </row>
    <row r="3" spans="1:4">
      <c r="A3" s="3" t="s">
        <v>4</v>
      </c>
      <c r="B3" s="2" t="str">
        <f ca="1">IFERROR(__xludf.DUMMYFUNCTION("GOOGLETRANSLATE(A3,""es"",""en"")"),"Document number")</f>
        <v>Document number</v>
      </c>
      <c r="C3" s="3" t="s">
        <v>1</v>
      </c>
      <c r="D3" s="4" t="str">
        <f ca="1">IFERROR(__xludf.DUMMYFUNCTION("GOOGLETRANSLATE(C3,""es"",""en"")"),"""")</f>
        <v>"</v>
      </c>
    </row>
    <row r="4" spans="1:4">
      <c r="A4" s="3" t="s">
        <v>5</v>
      </c>
      <c r="B4" s="2" t="str">
        <f ca="1">IFERROR(__xludf.DUMMYFUNCTION("GOOGLETRANSLATE(A4,""es"",""en"")"),"Name")</f>
        <v>Name</v>
      </c>
      <c r="C4" s="3" t="s">
        <v>1</v>
      </c>
      <c r="D4" s="4" t="str">
        <f ca="1">IFERROR(__xludf.DUMMYFUNCTION("GOOGLETRANSLATE(C4,""es"",""en"")"),"""")</f>
        <v>"</v>
      </c>
    </row>
    <row r="5" spans="1:4">
      <c r="A5" s="3" t="s">
        <v>6</v>
      </c>
      <c r="B5" s="2" t="str">
        <f ca="1">IFERROR(__xludf.DUMMYFUNCTION("GOOGLETRANSLATE(A5,""es"",""en"")"),"Lastname 1")</f>
        <v>Lastname 1</v>
      </c>
      <c r="C5" s="3" t="s">
        <v>1</v>
      </c>
      <c r="D5" s="4" t="str">
        <f ca="1">IFERROR(__xludf.DUMMYFUNCTION("GOOGLETRANSLATE(C5,""es"",""en"")"),"""")</f>
        <v>"</v>
      </c>
    </row>
    <row r="6" spans="1:4">
      <c r="A6" s="3" t="s">
        <v>7</v>
      </c>
      <c r="B6" s="2" t="str">
        <f ca="1">IFERROR(__xludf.DUMMYFUNCTION("GOOGLETRANSLATE(A6,""es"",""en"")"),"Surname 2")</f>
        <v>Surname 2</v>
      </c>
      <c r="C6" s="3" t="s">
        <v>1</v>
      </c>
      <c r="D6" s="4" t="str">
        <f ca="1">IFERROR(__xludf.DUMMYFUNCTION("GOOGLETRANSLATE(C6,""es"",""en"")"),"""")</f>
        <v>"</v>
      </c>
    </row>
    <row r="7" spans="1:4">
      <c r="A7" s="3" t="s">
        <v>8</v>
      </c>
      <c r="B7" s="2" t="str">
        <f ca="1">IFERROR(__xludf.DUMMYFUNCTION("GOOGLETRANSLATE(A7,""es"",""en"")"),"Gender")</f>
        <v>Gender</v>
      </c>
      <c r="C7" s="3" t="s">
        <v>9</v>
      </c>
      <c r="D7" s="4" t="str">
        <f ca="1">IFERROR(__xludf.DUMMYFUNCTION("GOOGLETRANSLATE(C7,""es"",""en"")"),"Male Female")</f>
        <v>Male Female</v>
      </c>
    </row>
    <row r="8" spans="1:4">
      <c r="A8" s="3" t="s">
        <v>10</v>
      </c>
      <c r="B8" s="2" t="str">
        <f ca="1">IFERROR(__xludf.DUMMYFUNCTION("GOOGLETRANSLATE(A8,""es"",""en"")"),"Birthdate")</f>
        <v>Birthdate</v>
      </c>
      <c r="C8" s="3" t="s">
        <v>11</v>
      </c>
      <c r="D8" s="4" t="str">
        <f ca="1">IFERROR(__xludf.DUMMYFUNCTION("GOOGLETRANSLATE(C8,""es"",""en"")"),"DD/mm/AAAA")</f>
        <v>DD/mm/AAAA</v>
      </c>
    </row>
    <row r="9" spans="1:4">
      <c r="A9" s="3" t="s">
        <v>12</v>
      </c>
      <c r="B9" s="2" t="str">
        <f ca="1">IFERROR(__xludf.DUMMYFUNCTION("GOOGLETRANSLATE(A9,""es"",""en"")"),"Civil status")</f>
        <v>Civil status</v>
      </c>
      <c r="C9" s="3" t="s">
        <v>13</v>
      </c>
      <c r="D9" s="4" t="str">
        <f ca="1">IFERROR(__xludf.DUMMYFUNCTION("GOOGLETRANSLATE(C9,""es"",""en"")"),"United without legal documentation
 Married
 Single
 Separate without legal documentation
 Single
 Widower")</f>
        <v>United without legal documentation
 Married
 Single
 Separate without legal documentation
 Single
 Widower</v>
      </c>
    </row>
    <row r="10" spans="1:4">
      <c r="A10" s="3" t="s">
        <v>14</v>
      </c>
      <c r="B10" s="2" t="str">
        <f ca="1">IFERROR(__xludf.DUMMYFUNCTION("GOOGLETRANSLATE(A10,""es"",""en"")"),"Nationality")</f>
        <v>Nationality</v>
      </c>
      <c r="C10" s="3" t="s">
        <v>1</v>
      </c>
      <c r="D10" s="4" t="str">
        <f ca="1">IFERROR(__xludf.DUMMYFUNCTION("GOOGLETRANSLATE(C10,""es"",""en"")"),"""")</f>
        <v>"</v>
      </c>
    </row>
    <row r="11" spans="1:4">
      <c r="A11" s="3" t="s">
        <v>15</v>
      </c>
      <c r="B11" s="2" t="str">
        <f ca="1">IFERROR(__xludf.DUMMYFUNCTION("GOOGLETRANSLATE(A11,""es"",""en"")"),"Country of birth")</f>
        <v>Country of birth</v>
      </c>
      <c r="C11" s="3" t="s">
        <v>1</v>
      </c>
      <c r="D11" s="4" t="str">
        <f ca="1">IFERROR(__xludf.DUMMYFUNCTION("GOOGLETRANSLATE(C11,""es"",""en"")"),"""")</f>
        <v>"</v>
      </c>
    </row>
    <row r="12" spans="1:4">
      <c r="A12" s="1" t="s">
        <v>16</v>
      </c>
      <c r="B12" s="2" t="str">
        <f ca="1">IFERROR(__xludf.DUMMYFUNCTION("GOOGLETRANSLATE(A12,""es"",""en"")"),"CONTACT INFORMATION")</f>
        <v>CONTACT INFORMATION</v>
      </c>
      <c r="C12" s="3" t="s">
        <v>1</v>
      </c>
      <c r="D12" s="4" t="str">
        <f ca="1">IFERROR(__xludf.DUMMYFUNCTION("GOOGLETRANSLATE(C12,""es"",""en"")"),"""")</f>
        <v>"</v>
      </c>
    </row>
    <row r="13" spans="1:4">
      <c r="A13" s="3" t="s">
        <v>17</v>
      </c>
      <c r="B13" s="2" t="str">
        <f ca="1">IFERROR(__xludf.DUMMYFUNCTION("GOOGLETRANSLATE(A13,""es"",""en"")"),"E-mail")</f>
        <v>E-mail</v>
      </c>
      <c r="C13" s="3" t="s">
        <v>1</v>
      </c>
      <c r="D13" s="4" t="str">
        <f ca="1">IFERROR(__xludf.DUMMYFUNCTION("GOOGLETRANSLATE(C13,""es"",""en"")"),"""")</f>
        <v>"</v>
      </c>
    </row>
    <row r="14" spans="1:4">
      <c r="A14" s="3" t="s">
        <v>18</v>
      </c>
      <c r="B14" s="2" t="str">
        <f ca="1">IFERROR(__xludf.DUMMYFUNCTION("GOOGLETRANSLATE(A14,""es"",""en"")"),"Mobile phone")</f>
        <v>Mobile phone</v>
      </c>
      <c r="C14" s="3" t="s">
        <v>1</v>
      </c>
      <c r="D14" s="4" t="str">
        <f ca="1">IFERROR(__xludf.DUMMYFUNCTION("GOOGLETRANSLATE(C14,""es"",""en"")"),"""")</f>
        <v>"</v>
      </c>
    </row>
    <row r="15" spans="1:4">
      <c r="A15" s="1" t="s">
        <v>19</v>
      </c>
      <c r="B15" s="2" t="str">
        <f ca="1">IFERROR(__xludf.DUMMYFUNCTION("GOOGLETRANSLATE(A15,""es"",""en"")"),"ADDRESS")</f>
        <v>ADDRESS</v>
      </c>
      <c r="C15" s="3" t="s">
        <v>1</v>
      </c>
      <c r="D15" s="4" t="str">
        <f ca="1">IFERROR(__xludf.DUMMYFUNCTION("GOOGLETRANSLATE(C15,""es"",""en"")"),"""")</f>
        <v>"</v>
      </c>
    </row>
    <row r="16" spans="1:4">
      <c r="A16" s="3" t="s">
        <v>20</v>
      </c>
      <c r="B16" s="2" t="str">
        <f ca="1">IFERROR(__xludf.DUMMYFUNCTION("GOOGLETRANSLATE(A16,""es"",""en"")"),"Type of road")</f>
        <v>Type of road</v>
      </c>
      <c r="C16" s="3" t="s">
        <v>1</v>
      </c>
      <c r="D16" s="4" t="str">
        <f ca="1">IFERROR(__xludf.DUMMYFUNCTION("GOOGLETRANSLATE(C16,""es"",""en"")"),"""")</f>
        <v>"</v>
      </c>
    </row>
    <row r="17" spans="1:4">
      <c r="A17" s="3" t="s">
        <v>21</v>
      </c>
      <c r="B17" s="2" t="str">
        <f ca="1">IFERROR(__xludf.DUMMYFUNCTION("GOOGLETRANSLATE(A17,""es"",""en"")"),"Address")</f>
        <v>Address</v>
      </c>
      <c r="C17" s="3" t="s">
        <v>1</v>
      </c>
      <c r="D17" s="4" t="str">
        <f ca="1">IFERROR(__xludf.DUMMYFUNCTION("GOOGLETRANSLATE(C17,""es"",""en"")"),"""")</f>
        <v>"</v>
      </c>
    </row>
    <row r="18" spans="1:4">
      <c r="A18" s="3" t="s">
        <v>22</v>
      </c>
      <c r="B18" s="2" t="str">
        <f ca="1">IFERROR(__xludf.DUMMYFUNCTION("GOOGLETRANSLATE(A18,""es"",""en"")"),"Number")</f>
        <v>Number</v>
      </c>
      <c r="C18" s="3" t="s">
        <v>1</v>
      </c>
      <c r="D18" s="4" t="str">
        <f ca="1">IFERROR(__xludf.DUMMYFUNCTION("GOOGLETRANSLATE(C18,""es"",""en"")"),"""")</f>
        <v>"</v>
      </c>
    </row>
    <row r="19" spans="1:4">
      <c r="A19" s="3" t="s">
        <v>23</v>
      </c>
      <c r="B19" s="2" t="str">
        <f ca="1">IFERROR(__xludf.DUMMYFUNCTION("GOOGLETRANSLATE(A19,""es"",""en"")"),"Location")</f>
        <v>Location</v>
      </c>
      <c r="C19" s="3" t="s">
        <v>1</v>
      </c>
      <c r="D19" s="4" t="str">
        <f ca="1">IFERROR(__xludf.DUMMYFUNCTION("GOOGLETRANSLATE(C19,""es"",""en"")"),"""")</f>
        <v>"</v>
      </c>
    </row>
    <row r="20" spans="1:4">
      <c r="A20" s="3" t="s">
        <v>24</v>
      </c>
      <c r="B20" s="2" t="str">
        <f ca="1">IFERROR(__xludf.DUMMYFUNCTION("GOOGLETRANSLATE(A20,""es"",""en"")"),"Province")</f>
        <v>Province</v>
      </c>
      <c r="C20" s="3" t="s">
        <v>1</v>
      </c>
      <c r="D20" s="4" t="str">
        <f ca="1">IFERROR(__xludf.DUMMYFUNCTION("GOOGLETRANSLATE(C20,""es"",""en"")"),"""")</f>
        <v>"</v>
      </c>
    </row>
    <row r="21" spans="1:4">
      <c r="A21" s="3" t="s">
        <v>25</v>
      </c>
      <c r="B21" s="2" t="str">
        <f ca="1">IFERROR(__xludf.DUMMYFUNCTION("GOOGLETRANSLATE(A21,""es"",""en"")"),"Postal Code")</f>
        <v>Postal Code</v>
      </c>
      <c r="C21" s="3" t="s">
        <v>1</v>
      </c>
      <c r="D21" s="4" t="str">
        <f ca="1">IFERROR(__xludf.DUMMYFUNCTION("GOOGLETRANSLATE(C21,""es"",""en"")"),"""")</f>
        <v>"</v>
      </c>
    </row>
    <row r="22" spans="1:4">
      <c r="A22" s="3" t="s">
        <v>26</v>
      </c>
      <c r="B22" s="2" t="str">
        <f ca="1">IFERROR(__xludf.DUMMYFUNCTION("GOOGLETRANSLATE(A22,""es"",""en"")"),"Type of housing")</f>
        <v>Type of housing</v>
      </c>
      <c r="C22" s="3" t="s">
        <v>1</v>
      </c>
      <c r="D22" s="4" t="str">
        <f ca="1">IFERROR(__xludf.DUMMYFUNCTION("GOOGLETRANSLATE(C22,""es"",""en"")"),"""")</f>
        <v>"</v>
      </c>
    </row>
    <row r="23" spans="1:4">
      <c r="A23" s="3" t="s">
        <v>27</v>
      </c>
      <c r="B23" s="2" t="str">
        <f ca="1">IFERROR(__xludf.DUMMYFUNCTION("GOOGLETRANSLATE(A23,""es"",""en"")"),"Antiquity")</f>
        <v>Antiquity</v>
      </c>
      <c r="C23" s="3" t="s">
        <v>1</v>
      </c>
      <c r="D23" s="4" t="str">
        <f ca="1">IFERROR(__xludf.DUMMYFUNCTION("GOOGLETRANSLATE(C23,""es"",""en"")"),"""")</f>
        <v>"</v>
      </c>
    </row>
    <row r="24" spans="1:4">
      <c r="A24" s="1" t="s">
        <v>28</v>
      </c>
      <c r="B24" s="2" t="str">
        <f ca="1">IFERROR(__xludf.DUMMYFUNCTION("GOOGLETRANSLATE(A24,""es"",""en"")"),"Vehicle data")</f>
        <v>Vehicle data</v>
      </c>
      <c r="C24" s="3" t="s">
        <v>1</v>
      </c>
      <c r="D24" s="4" t="str">
        <f ca="1">IFERROR(__xludf.DUMMYFUNCTION("GOOGLETRANSLATE(C24,""es"",""en"")"),"""")</f>
        <v>"</v>
      </c>
    </row>
    <row r="25" spans="1:4">
      <c r="A25" s="3" t="s">
        <v>29</v>
      </c>
      <c r="B25" s="2" t="str">
        <f ca="1">IFERROR(__xludf.DUMMYFUNCTION("GOOGLETRANSLATE(A25,""es"",""en"")"),"Guy")</f>
        <v>Guy</v>
      </c>
      <c r="C25" s="3" t="s">
        <v>30</v>
      </c>
      <c r="D25" s="4" t="str">
        <f ca="1">IFERROR(__xludf.DUMMYFUNCTION("GOOGLETRANSLATE(C25,""es"",""en"")"),"Match")</f>
        <v>Match</v>
      </c>
    </row>
    <row r="26" spans="1:4">
      <c r="A26" s="3" t="s">
        <v>31</v>
      </c>
      <c r="B26" s="2" t="str">
        <f ca="1">IFERROR(__xludf.DUMMYFUNCTION("GOOGLETRANSLATE(A26,""es"",""en"")"),"Brand")</f>
        <v>Brand</v>
      </c>
      <c r="C26" s="3" t="s">
        <v>30</v>
      </c>
      <c r="D26" s="4" t="str">
        <f ca="1">IFERROR(__xludf.DUMMYFUNCTION("GOOGLETRANSLATE(C26,""es"",""en"")"),"Match")</f>
        <v>Match</v>
      </c>
    </row>
    <row r="27" spans="1:4">
      <c r="A27" s="3" t="s">
        <v>32</v>
      </c>
      <c r="B27" s="2" t="str">
        <f ca="1">IFERROR(__xludf.DUMMYFUNCTION("GOOGLETRANSLATE(A27,""es"",""en"")"),"Model")</f>
        <v>Model</v>
      </c>
      <c r="C27" s="3" t="s">
        <v>30</v>
      </c>
      <c r="D27" s="4" t="str">
        <f ca="1">IFERROR(__xludf.DUMMYFUNCTION("GOOGLETRANSLATE(C27,""es"",""en"")"),"Match")</f>
        <v>Match</v>
      </c>
    </row>
    <row r="28" spans="1:4">
      <c r="A28" s="3" t="s">
        <v>33</v>
      </c>
      <c r="B28" s="2" t="str">
        <f ca="1">IFERROR(__xludf.DUMMYFUNCTION("GOOGLETRANSLATE(A28,""es"",""en"")"),"Version")</f>
        <v>Version</v>
      </c>
      <c r="C28" s="3" t="s">
        <v>30</v>
      </c>
      <c r="D28" s="4" t="str">
        <f ca="1">IFERROR(__xludf.DUMMYFUNCTION("GOOGLETRANSLATE(C28,""es"",""en"")"),"Match")</f>
        <v>Match</v>
      </c>
    </row>
    <row r="29" spans="1:4">
      <c r="A29" s="3" t="s">
        <v>34</v>
      </c>
      <c r="B29" s="2" t="str">
        <f ca="1">IFERROR(__xludf.DUMMYFUNCTION("GOOGLETRANSLATE(A29,""es"",""en"")"),"Tuition")</f>
        <v>Tuition</v>
      </c>
      <c r="C29" s="3" t="s">
        <v>30</v>
      </c>
      <c r="D29" s="4" t="str">
        <f ca="1">IFERROR(__xludf.DUMMYFUNCTION("GOOGLETRANSLATE(C29,""es"",""en"")"),"Match")</f>
        <v>Match</v>
      </c>
    </row>
    <row r="30" spans="1:4">
      <c r="A30" s="3" t="s">
        <v>35</v>
      </c>
      <c r="B30" s="2" t="str">
        <f ca="1">IFERROR(__xludf.DUMMYFUNCTION("GOOGLETRANSLATE(A30,""es"",""en"")"),"VAT PVP included")</f>
        <v>VAT PVP included</v>
      </c>
      <c r="C30" s="3" t="s">
        <v>30</v>
      </c>
      <c r="D30" s="4" t="str">
        <f ca="1">IFERROR(__xludf.DUMMYFUNCTION("GOOGLETRANSLATE(C30,""es"",""en"")"),"Match")</f>
        <v>Match</v>
      </c>
    </row>
    <row r="31" spans="1:4">
      <c r="A31" s="1" t="s">
        <v>36</v>
      </c>
      <c r="B31" s="2" t="str">
        <f ca="1">IFERROR(__xludf.DUMMYFUNCTION("GOOGLETRANSLATE(A31,""es"",""en"")"),"Financing data")</f>
        <v>Financing data</v>
      </c>
      <c r="C31" s="3" t="s">
        <v>1</v>
      </c>
      <c r="D31" s="4" t="str">
        <f ca="1">IFERROR(__xludf.DUMMYFUNCTION("GOOGLETRANSLATE(C31,""es"",""en"")"),"""")</f>
        <v>"</v>
      </c>
    </row>
    <row r="32" spans="1:4">
      <c r="A32" s="3" t="s">
        <v>37</v>
      </c>
      <c r="B32" s="2" t="str">
        <f ca="1">IFERROR(__xludf.DUMMYFUNCTION("GOOGLETRANSLATE(A32,""es"",""en"")"),"Loan term (months)")</f>
        <v>Loan term (months)</v>
      </c>
      <c r="C32" s="3" t="s">
        <v>1</v>
      </c>
      <c r="D32" s="4" t="str">
        <f ca="1">IFERROR(__xludf.DUMMYFUNCTION("GOOGLETRANSLATE(C32,""es"",""en"")"),"""")</f>
        <v>"</v>
      </c>
    </row>
    <row r="33" spans="1:8">
      <c r="A33" s="1" t="s">
        <v>38</v>
      </c>
      <c r="B33" s="2" t="str">
        <f ca="1">IFERROR(__xludf.DUMMYFUNCTION("GOOGLETRANSLATE(A33,""es"",""en"")"),"CURRENT JOB")</f>
        <v>CURRENT JOB</v>
      </c>
      <c r="C33" s="3" t="s">
        <v>1</v>
      </c>
      <c r="D33" s="4" t="str">
        <f ca="1">IFERROR(__xludf.DUMMYFUNCTION("GOOGLETRANSLATE(C33,""es"",""en"")"),"""")</f>
        <v>"</v>
      </c>
    </row>
    <row r="34" spans="1:8">
      <c r="A34" s="3" t="s">
        <v>39</v>
      </c>
      <c r="B34" s="2" t="str">
        <f ca="1">IFERROR(__xludf.DUMMYFUNCTION("GOOGLETRANSLATE(A34,""es"",""en"")"),"Tra. EMPLOYED")</f>
        <v>Tra. EMPLOYED</v>
      </c>
      <c r="C34" s="3" t="s">
        <v>1</v>
      </c>
      <c r="D34" s="4" t="str">
        <f ca="1">IFERROR(__xludf.DUMMYFUNCTION("GOOGLETRANSLATE(C34,""es"",""en"")"),"""")</f>
        <v>"</v>
      </c>
    </row>
    <row r="35" spans="1:8">
      <c r="A35" s="3" t="s">
        <v>40</v>
      </c>
      <c r="B35" s="2" t="str">
        <f ca="1">IFERROR(__xludf.DUMMYFUNCTION("GOOGLETRANSLATE(A35,""es"",""en"")"),"Type of income")</f>
        <v>Type of income</v>
      </c>
      <c r="C35" s="3" t="s">
        <v>1</v>
      </c>
      <c r="D35" s="4" t="str">
        <f ca="1">IFERROR(__xludf.DUMMYFUNCTION("GOOGLETRANSLATE(C35,""es"",""en"")"),"""")</f>
        <v>"</v>
      </c>
      <c r="E35" s="5" t="s">
        <v>41</v>
      </c>
      <c r="F35" s="4" t="str">
        <f ca="1">IFERROR(__xludf.DUMMYFUNCTION("GOOGLETRANSLATE(E35,""es"",""en"")"),"Tra. OWN ACCOUNT")</f>
        <v>Tra. OWN ACCOUNT</v>
      </c>
    </row>
    <row r="36" spans="1:8">
      <c r="A36" s="3" t="s">
        <v>42</v>
      </c>
      <c r="B36" s="2" t="str">
        <f ca="1">IFERROR(__xludf.DUMMYFUNCTION("GOOGLETRANSLATE(A36,""es"",""en"")"),"Permanent")</f>
        <v>Permanent</v>
      </c>
      <c r="C36" s="3" t="s">
        <v>1</v>
      </c>
      <c r="D36" s="4" t="str">
        <f ca="1">IFERROR(__xludf.DUMMYFUNCTION("GOOGLETRANSLATE(C36,""es"",""en"")"),"""")</f>
        <v>"</v>
      </c>
      <c r="E36" s="3" t="s">
        <v>40</v>
      </c>
      <c r="F36" s="4" t="str">
        <f ca="1">IFERROR(__xludf.DUMMYFUNCTION("GOOGLETRANSLATE(E36,""es"",""en"")"),"Type of income")</f>
        <v>Type of income</v>
      </c>
    </row>
    <row r="37" spans="1:8">
      <c r="A37" s="3" t="s">
        <v>43</v>
      </c>
      <c r="B37" s="2" t="str">
        <f ca="1">IFERROR(__xludf.DUMMYFUNCTION("GOOGLETRANSLATE(A37,""es"",""en"")"),"job type")</f>
        <v>job type</v>
      </c>
      <c r="C37" s="3" t="s">
        <v>1</v>
      </c>
      <c r="D37" s="4" t="str">
        <f ca="1">IFERROR(__xludf.DUMMYFUNCTION("GOOGLETRANSLATE(C37,""es"",""en"")"),"""")</f>
        <v>"</v>
      </c>
      <c r="E37" s="3" t="s">
        <v>43</v>
      </c>
      <c r="F37" s="4" t="str">
        <f ca="1">IFERROR(__xludf.DUMMYFUNCTION("GOOGLETRANSLATE(E37,""es"",""en"")"),"job type")</f>
        <v>job type</v>
      </c>
    </row>
    <row r="38" spans="1:8">
      <c r="A38" s="3" t="s">
        <v>44</v>
      </c>
      <c r="B38" s="2" t="str">
        <f ca="1">IFERROR(__xludf.DUMMYFUNCTION("GOOGLETRANSLATE(A38,""es"",""en"")"),"Post")</f>
        <v>Post</v>
      </c>
      <c r="C38" s="3" t="s">
        <v>1</v>
      </c>
      <c r="D38" s="4" t="str">
        <f ca="1">IFERROR(__xludf.DUMMYFUNCTION("GOOGLETRANSLATE(C38,""es"",""en"")"),"""")</f>
        <v>"</v>
      </c>
      <c r="E38" s="3" t="s">
        <v>44</v>
      </c>
      <c r="F38" s="4" t="str">
        <f ca="1">IFERROR(__xludf.DUMMYFUNCTION("GOOGLETRANSLATE(E38,""es"",""en"")"),"Post")</f>
        <v>Post</v>
      </c>
    </row>
    <row r="39" spans="1:8">
      <c r="A39" s="3" t="s">
        <v>45</v>
      </c>
      <c r="B39" s="2" t="str">
        <f ca="1">IFERROR(__xludf.DUMMYFUNCTION("GOOGLETRANSLATE(A39,""es"",""en"")"),"Monthly income")</f>
        <v>Monthly income</v>
      </c>
      <c r="C39" s="3" t="s">
        <v>1</v>
      </c>
      <c r="D39" s="4" t="str">
        <f ca="1">IFERROR(__xludf.DUMMYFUNCTION("GOOGLETRANSLATE(C39,""es"",""en"")"),"""")</f>
        <v>"</v>
      </c>
      <c r="E39" s="3" t="s">
        <v>45</v>
      </c>
      <c r="F39" s="4" t="str">
        <f ca="1">IFERROR(__xludf.DUMMYFUNCTION("GOOGLETRANSLATE(E39,""es"",""en"")"),"Monthly income")</f>
        <v>Monthly income</v>
      </c>
    </row>
    <row r="40" spans="1:8">
      <c r="A40" s="3" t="s">
        <v>46</v>
      </c>
      <c r="B40" s="2" t="str">
        <f ca="1">IFERROR(__xludf.DUMMYFUNCTION("GOOGLETRANSLATE(A40,""es"",""en"")"),"Company name")</f>
        <v>Company name</v>
      </c>
      <c r="C40" s="3" t="s">
        <v>1</v>
      </c>
      <c r="D40" s="4" t="str">
        <f ca="1">IFERROR(__xludf.DUMMYFUNCTION("GOOGLETRANSLATE(C40,""es"",""en"")"),"""")</f>
        <v>"</v>
      </c>
      <c r="E40" s="3" t="s">
        <v>46</v>
      </c>
      <c r="F40" s="4" t="str">
        <f ca="1">IFERROR(__xludf.DUMMYFUNCTION("GOOGLETRANSLATE(E40,""es"",""en"")"),"Company name")</f>
        <v>Company name</v>
      </c>
    </row>
    <row r="41" spans="1:8">
      <c r="A41" s="3" t="s">
        <v>47</v>
      </c>
      <c r="B41" s="2" t="str">
        <f ca="1">IFERROR(__xludf.DUMMYFUNCTION("GOOGLETRANSLATE(A41,""es"",""en"")"),"Such a slope")</f>
        <v>Such a slope</v>
      </c>
      <c r="C41" s="3" t="s">
        <v>48</v>
      </c>
      <c r="D41" s="4" t="str">
        <f ca="1">IFERROR(__xludf.DUMMYFUNCTION("GOOGLETRANSLATE(C41,""es"",""en"")"),"No. Employees approx")</f>
        <v>No. Employees approx</v>
      </c>
      <c r="E41" s="3" t="s">
        <v>47</v>
      </c>
      <c r="F41" s="4" t="str">
        <f ca="1">IFERROR(__xludf.DUMMYFUNCTION("GOOGLETRANSLATE(E41,""es"",""en"")"),"Such a slope")</f>
        <v>Such a slope</v>
      </c>
    </row>
    <row r="42" spans="1:8">
      <c r="A42" s="3" t="s">
        <v>49</v>
      </c>
      <c r="B42" s="2" t="str">
        <f ca="1">IFERROR(__xludf.DUMMYFUNCTION("GOOGLETRANSLATE(A42,""es"",""en"")"),"Anituge date")</f>
        <v>Anituge date</v>
      </c>
      <c r="C42" s="3" t="s">
        <v>11</v>
      </c>
      <c r="D42" s="4" t="str">
        <f ca="1">IFERROR(__xludf.DUMMYFUNCTION("GOOGLETRANSLATE(C42,""es"",""en"")"),"DD/mm/AAAA")</f>
        <v>DD/mm/AAAA</v>
      </c>
      <c r="E42" s="3" t="s">
        <v>49</v>
      </c>
      <c r="F42" s="4" t="str">
        <f ca="1">IFERROR(__xludf.DUMMYFUNCTION("GOOGLETRANSLATE(E42,""es"",""en"")"),"Anituge date")</f>
        <v>Anituge date</v>
      </c>
    </row>
    <row r="43" spans="1:8">
      <c r="A43" s="1" t="s">
        <v>50</v>
      </c>
      <c r="B43" s="2" t="str">
        <f ca="1">IFERROR(__xludf.DUMMYFUNCTION("GOOGLETRANSLATE(A43,""es"",""en"")"),"BANK DATA")</f>
        <v>BANK DATA</v>
      </c>
      <c r="C43" s="3" t="s">
        <v>1</v>
      </c>
      <c r="D43" s="6" t="str">
        <f ca="1">IFERROR(__xludf.DUMMYFUNCTION("GOOGLETRANSLATE(C43,""es"",""en"")"),"""")</f>
        <v>"</v>
      </c>
      <c r="E43" s="3" t="s">
        <v>51</v>
      </c>
      <c r="F43" s="4" t="str">
        <f ca="1">IFERROR(__xludf.DUMMYFUNCTION("GOOGLETRANSLATE(E43,""es"",""en"")"),"Billing type")</f>
        <v>Billing type</v>
      </c>
      <c r="G43" s="3" t="s">
        <v>52</v>
      </c>
      <c r="H43" s="2" t="str">
        <f ca="1">IFERROR(__xludf.DUMMYFUNCTION("GOOGLETRANSLATE(G43,""es"",""en"")"),"Annual annual VAT Billing/Performance")</f>
        <v>Annual annual VAT Billing/Performance</v>
      </c>
    </row>
    <row r="44" spans="1:8">
      <c r="A44" s="3" t="s">
        <v>53</v>
      </c>
      <c r="B44" s="2" t="str">
        <f ca="1">IFERROR(__xludf.DUMMYFUNCTION("GOOGLETRANSLATE(A44,""es"",""en"")"),"WERE GOING")</f>
        <v>WERE GOING</v>
      </c>
      <c r="C44" s="3" t="s">
        <v>1</v>
      </c>
      <c r="D44" s="6" t="str">
        <f ca="1">IFERROR(__xludf.DUMMYFUNCTION("GOOGLETRANSLATE(C44,""es"",""en"")"),"""")</f>
        <v>"</v>
      </c>
    </row>
    <row r="45" spans="1:8">
      <c r="B45" s="2"/>
    </row>
    <row r="49" spans="1:2" ht="15.75" customHeight="1">
      <c r="A49" t="s">
        <v>55</v>
      </c>
      <c r="B49" t="s">
        <v>54</v>
      </c>
    </row>
    <row r="50" spans="1:2" ht="15.75" customHeight="1">
      <c r="A50" t="s">
        <v>56</v>
      </c>
      <c r="B50" s="7" t="s">
        <v>58</v>
      </c>
    </row>
    <row r="51" spans="1:2" ht="15.75" customHeight="1">
      <c r="A51" t="s">
        <v>57</v>
      </c>
      <c r="B51">
        <v>123456</v>
      </c>
    </row>
  </sheetData>
  <printOptions horizontalCentered="1" gridLines="1"/>
  <pageMargins left="0.7" right="0.7" top="0.75" bottom="0.75" header="0" footer="0"/>
  <pageSetup fitToHeight="0" pageOrder="overThenDown" orientation="landscape" cellComments="atEnd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CodeWare</cp:lastModifiedBy>
  <dcterms:modified xsi:type="dcterms:W3CDTF">2023-02-25T17:44:40Z</dcterms:modified>
</cp:coreProperties>
</file>