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manfrinato\Documents\Curso de Excel com IA\"/>
    </mc:Choice>
  </mc:AlternateContent>
  <xr:revisionPtr revIDLastSave="0" documentId="8_{A2ADBF65-A89E-43F5-8A63-A1839E7B7DB3}" xr6:coauthVersionLast="47" xr6:coauthVersionMax="47" xr10:uidLastSave="{00000000-0000-0000-0000-000000000000}"/>
  <bookViews>
    <workbookView xWindow="-120" yWindow="-120" windowWidth="24240" windowHeight="13140" tabRatio="41" activeTab="1" xr2:uid="{E2A35896-34CB-4928-BB86-18A49DD87019}"/>
  </bookViews>
  <sheets>
    <sheet name="Curso de Excel com IA" sheetId="1" r:id="rId1"/>
    <sheet name="SIMULADOR" sheetId="2" r:id="rId2"/>
    <sheet name="tabela de apoio" sheetId="3" r:id="rId3"/>
  </sheets>
  <definedNames>
    <definedName name="aporte">SIMULADOR!$D$12</definedName>
    <definedName name="qtde_anos">SIMULADOR!$D$13</definedName>
    <definedName name="rendimento_carteira">SIMULADOR!$D$7</definedName>
    <definedName name="taxa_mensal">SIMULADOR!$D$14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C32" i="2"/>
  <c r="C33" i="2"/>
  <c r="C34" i="2"/>
  <c r="C35" i="2"/>
  <c r="C30" i="2"/>
  <c r="I4" i="3"/>
  <c r="A9" i="3"/>
  <c r="A10" i="3"/>
  <c r="A11" i="3"/>
  <c r="A12" i="3"/>
  <c r="A13" i="3"/>
  <c r="A14" i="3"/>
  <c r="A15" i="3"/>
  <c r="A16" i="3"/>
  <c r="A17" i="3"/>
  <c r="A18" i="3"/>
  <c r="A19" i="3"/>
  <c r="A20" i="3"/>
  <c r="A4" i="3"/>
  <c r="A5" i="3"/>
  <c r="A6" i="3"/>
  <c r="A7" i="3"/>
  <c r="A8" i="3"/>
  <c r="A3" i="3"/>
  <c r="D8" i="2"/>
  <c r="D12" i="2" s="1"/>
  <c r="C27" i="2" s="1"/>
  <c r="D15" i="2" l="1"/>
  <c r="D16" i="2" s="1"/>
  <c r="C19" i="2"/>
  <c r="D19" i="2" s="1"/>
  <c r="C23" i="2"/>
  <c r="D23" i="2" s="1"/>
  <c r="C22" i="2"/>
  <c r="D22" i="2" s="1"/>
  <c r="D30" i="2"/>
  <c r="C21" i="2"/>
  <c r="D21" i="2" s="1"/>
  <c r="D35" i="2"/>
  <c r="D34" i="2"/>
  <c r="D33" i="2"/>
  <c r="C20" i="2"/>
  <c r="D20" i="2" s="1"/>
  <c r="D32" i="2"/>
  <c r="D31" i="2"/>
  <c r="D36" i="2" s="1"/>
</calcChain>
</file>

<file path=xl/sharedStrings.xml><?xml version="1.0" encoding="utf-8"?>
<sst xmlns="http://schemas.openxmlformats.org/spreadsheetml/2006/main" count="72" uniqueCount="35">
  <si>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</si>
  <si>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</si>
  <si>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</si>
  <si>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</si>
  <si>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</si>
  <si>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</si>
  <si>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Cenários</t>
  </si>
  <si>
    <t>Quanto em 1 ano</t>
  </si>
  <si>
    <t>Quanto em 2 anos</t>
  </si>
  <si>
    <t>Quanto em 10 anos</t>
  </si>
  <si>
    <t>Quanto em 20 anos</t>
  </si>
  <si>
    <t>Quanto em 30 anos</t>
  </si>
  <si>
    <t>Dividendos</t>
  </si>
  <si>
    <t>Configurações</t>
  </si>
  <si>
    <t>Salário</t>
  </si>
  <si>
    <t>Rendimento Carteira</t>
  </si>
  <si>
    <t>Agressivo</t>
  </si>
  <si>
    <t>Conservador</t>
  </si>
  <si>
    <t>Moderado</t>
  </si>
  <si>
    <t>PERFIL</t>
  </si>
  <si>
    <t>INVESTIMENTO MENSAL</t>
  </si>
  <si>
    <t>TIPO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</si>
  <si>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</si>
  <si>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</si>
  <si>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</si>
  <si>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</si>
  <si>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</si>
  <si>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</si>
  <si>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</si>
  <si>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</si>
  <si>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</si>
  <si>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</si>
  <si>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</si>
  <si>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</si>
  <si>
    <t>Manfrinato Investimentos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</si>
</sst>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4"/>
      <color theme="0"/>
      <name val="Segoe UI Semibold"/>
      <family val="2"/>
    </font>
    <font>
      <sz val="16"/>
      <color theme="0"/>
      <name val="Segoe UI Semibold"/>
      <family val="2"/>
    </font>
    <font>
      <b/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theme="0" tint="-0.24994659260841701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theme="0" tint="-0.24994659260841701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0" applyFont="1"/>
    <xf numFmtId="0" fontId="2" fillId="3" borderId="0" xfId="0" applyFont="1" applyFill="1"/>
    <xf numFmtId="0" fontId="0" fillId="0" borderId="8" xfId="0" applyBorder="1"/>
    <xf numFmtId="0" fontId="0" fillId="0" borderId="9" xfId="0" applyBorder="1"/>
    <xf numFmtId="0" fontId="6" fillId="4" borderId="11" xfId="0" applyFont="1" applyFill="1" applyBorder="1" applyAlignment="1">
      <alignment horizontal="center"/>
    </xf>
    <xf numFmtId="0" fontId="4" fillId="2" borderId="0" xfId="0" applyFont="1" applyFill="1"/>
    <xf numFmtId="0" fontId="0" fillId="0" borderId="0" xfId="0" applyAlignment="1">
      <alignment horizontal="center"/>
    </xf>
    <xf numFmtId="164" fontId="0" fillId="0" borderId="0" xfId="0" applyNumberFormat="1"/>
    <xf numFmtId="8" fontId="0" fillId="7" borderId="0" xfId="0" applyNumberFormat="1" applyFill="1" applyAlignment="1">
      <alignment horizontal="center"/>
    </xf>
    <xf numFmtId="8" fontId="0" fillId="7" borderId="13" xfId="0" applyNumberFormat="1" applyFill="1" applyBorder="1" applyAlignment="1">
      <alignment horizontal="center"/>
    </xf>
    <xf numFmtId="8" fontId="0" fillId="7" borderId="5" xfId="0" applyNumberFormat="1" applyFill="1" applyBorder="1" applyAlignment="1">
      <alignment horizontal="center"/>
    </xf>
    <xf numFmtId="8" fontId="0" fillId="7" borderId="7" xfId="0" applyNumberFormat="1" applyFill="1" applyBorder="1" applyAlignment="1">
      <alignment horizontal="center"/>
    </xf>
    <xf numFmtId="0" fontId="8" fillId="8" borderId="14" xfId="0" applyFont="1" applyFill="1" applyBorder="1"/>
    <xf numFmtId="0" fontId="0" fillId="0" borderId="0" xfId="0" applyAlignment="1">
      <alignment horizontal="left" indent="4"/>
    </xf>
    <xf numFmtId="0" fontId="5" fillId="7" borderId="4" xfId="0" applyFont="1" applyFill="1" applyBorder="1" applyAlignment="1">
      <alignment horizontal="left" indent="4"/>
    </xf>
    <xf numFmtId="0" fontId="5" fillId="7" borderId="6" xfId="0" applyFont="1" applyFill="1" applyBorder="1" applyAlignment="1">
      <alignment horizontal="left" indent="4"/>
    </xf>
    <xf numFmtId="0" fontId="9" fillId="4" borderId="3" xfId="0" applyFont="1" applyFill="1" applyBorder="1" applyAlignment="1">
      <alignment horizontal="center"/>
    </xf>
    <xf numFmtId="0" fontId="0" fillId="0" borderId="17" xfId="0" applyBorder="1"/>
    <xf numFmtId="0" fontId="5" fillId="6" borderId="18" xfId="0" applyFont="1" applyFill="1" applyBorder="1" applyAlignment="1">
      <alignment horizontal="left" indent="4"/>
    </xf>
    <xf numFmtId="0" fontId="5" fillId="6" borderId="19" xfId="0" applyFont="1" applyFill="1" applyBorder="1"/>
    <xf numFmtId="164" fontId="3" fillId="0" borderId="20" xfId="0" applyNumberFormat="1" applyFont="1" applyBorder="1" applyAlignment="1">
      <alignment horizontal="center"/>
    </xf>
    <xf numFmtId="0" fontId="5" fillId="6" borderId="21" xfId="0" applyFont="1" applyFill="1" applyBorder="1" applyAlignment="1">
      <alignment horizontal="left" indent="4"/>
    </xf>
    <xf numFmtId="0" fontId="5" fillId="6" borderId="22" xfId="0" applyFont="1" applyFill="1" applyBorder="1"/>
    <xf numFmtId="10" fontId="11" fillId="0" borderId="23" xfId="0" applyNumberFormat="1" applyFont="1" applyBorder="1" applyAlignment="1">
      <alignment horizontal="center"/>
    </xf>
    <xf numFmtId="0" fontId="5" fillId="6" borderId="24" xfId="0" applyFont="1" applyFill="1" applyBorder="1" applyAlignment="1">
      <alignment horizontal="left" indent="4"/>
    </xf>
    <xf numFmtId="0" fontId="5" fillId="6" borderId="25" xfId="0" applyFont="1" applyFill="1" applyBorder="1"/>
    <xf numFmtId="164" fontId="3" fillId="0" borderId="26" xfId="0" applyNumberFormat="1" applyFont="1" applyBorder="1" applyAlignment="1">
      <alignment horizontal="center"/>
    </xf>
    <xf numFmtId="0" fontId="5" fillId="6" borderId="27" xfId="0" applyFont="1" applyFill="1" applyBorder="1" applyAlignment="1">
      <alignment horizontal="left" indent="4"/>
    </xf>
    <xf numFmtId="0" fontId="5" fillId="6" borderId="28" xfId="0" applyFont="1" applyFill="1" applyBorder="1" applyAlignment="1">
      <alignment horizontal="left"/>
    </xf>
    <xf numFmtId="164" fontId="7" fillId="0" borderId="29" xfId="0" applyNumberFormat="1" applyFont="1" applyBorder="1" applyAlignment="1">
      <alignment horizontal="center"/>
    </xf>
    <xf numFmtId="1" fontId="7" fillId="0" borderId="29" xfId="0" applyNumberFormat="1" applyFont="1" applyBorder="1" applyAlignment="1">
      <alignment horizontal="center"/>
    </xf>
    <xf numFmtId="10" fontId="7" fillId="0" borderId="29" xfId="0" applyNumberFormat="1" applyFont="1" applyBorder="1" applyAlignment="1">
      <alignment horizontal="center"/>
    </xf>
    <xf numFmtId="0" fontId="7" fillId="9" borderId="27" xfId="0" applyFont="1" applyFill="1" applyBorder="1" applyAlignment="1">
      <alignment horizontal="left" indent="4"/>
    </xf>
    <xf numFmtId="0" fontId="7" fillId="9" borderId="28" xfId="0" applyFont="1" applyFill="1" applyBorder="1" applyAlignment="1">
      <alignment horizontal="left"/>
    </xf>
    <xf numFmtId="8" fontId="7" fillId="9" borderId="29" xfId="0" applyNumberFormat="1" applyFont="1" applyFill="1" applyBorder="1" applyAlignment="1">
      <alignment horizontal="center"/>
    </xf>
    <xf numFmtId="0" fontId="7" fillId="9" borderId="30" xfId="0" applyFont="1" applyFill="1" applyBorder="1" applyAlignment="1">
      <alignment horizontal="left" indent="4"/>
    </xf>
    <xf numFmtId="0" fontId="7" fillId="9" borderId="31" xfId="0" applyFont="1" applyFill="1" applyBorder="1" applyAlignment="1">
      <alignment horizontal="left"/>
    </xf>
    <xf numFmtId="8" fontId="7" fillId="9" borderId="32" xfId="0" applyNumberFormat="1" applyFont="1" applyFill="1" applyBorder="1" applyAlignment="1">
      <alignment horizontal="center"/>
    </xf>
    <xf numFmtId="0" fontId="0" fillId="10" borderId="0" xfId="0" applyFill="1"/>
    <xf numFmtId="0" fontId="5" fillId="10" borderId="0" xfId="0" applyFont="1" applyFill="1"/>
    <xf numFmtId="0" fontId="3" fillId="11" borderId="0" xfId="0" applyFont="1" applyFill="1"/>
    <xf numFmtId="0" fontId="0" fillId="1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9" fontId="0" fillId="0" borderId="0" xfId="0" applyNumberFormat="1" applyAlignment="1">
      <alignment horizontal="center"/>
    </xf>
    <xf numFmtId="0" fontId="3" fillId="12" borderId="0" xfId="0" applyFont="1" applyFill="1" applyAlignment="1">
      <alignment horizontal="center"/>
    </xf>
    <xf numFmtId="0" fontId="3" fillId="12" borderId="0" xfId="0" applyFont="1" applyFill="1"/>
    <xf numFmtId="164" fontId="3" fillId="12" borderId="0" xfId="0" applyNumberFormat="1" applyFont="1" applyFill="1"/>
    <xf numFmtId="0" fontId="0" fillId="0" borderId="33" xfId="0" applyBorder="1"/>
    <xf numFmtId="0" fontId="0" fillId="0" borderId="33" xfId="0" applyBorder="1" applyAlignment="1">
      <alignment horizontal="center"/>
    </xf>
    <xf numFmtId="9" fontId="0" fillId="0" borderId="33" xfId="0" applyNumberFormat="1" applyBorder="1" applyAlignment="1">
      <alignment horizontal="center"/>
    </xf>
    <xf numFmtId="0" fontId="3" fillId="5" borderId="0" xfId="0" applyFont="1" applyFill="1" applyAlignment="1">
      <alignment horizontal="center"/>
    </xf>
    <xf numFmtId="9" fontId="0" fillId="0" borderId="34" xfId="0" applyNumberForma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9" fontId="0" fillId="10" borderId="0" xfId="1" applyFont="1" applyFill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990000"/>
      <color rgb="FFFF0000"/>
      <color rgb="FFCC6600"/>
      <color rgb="FFEBED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7CD0-FC3A-4EB5-B250-C065EC363D91}">
  <sheetPr>
    <tabColor theme="8"/>
  </sheetPr>
  <dimension ref="H1:J5"/>
  <sheetViews>
    <sheetView showGridLines="0" zoomScale="115" zoomScaleNormal="115" workbookViewId="0">
      <selection activeCell="E17" sqref="E17"/>
    </sheetView>
  </sheetViews>
  <sheetFormatPr defaultRowHeight="15" x14ac:dyDescent="0.25"/>
  <cols>
    <col min="2" max="2" width="2.28515625" customWidth="1"/>
    <col min="3" max="3" width="28.7109375" customWidth="1"/>
    <col min="5" max="5" width="20.42578125" customWidth="1"/>
    <col min="6" max="6" width="13.85546875" customWidth="1"/>
    <col min="7" max="7" width="14.5703125" customWidth="1"/>
    <col min="8" max="8" width="22" customWidth="1"/>
  </cols>
  <sheetData>
    <row r="1" spans="8:10" s="1" customFormat="1" x14ac:dyDescent="0.25">
      <c r="H1"/>
      <c r="I1"/>
      <c r="J1"/>
    </row>
    <row r="5" spans="8:10" x14ac:dyDescent="0.25">
      <c r="J5" s="2"/>
    </row>
  </sheetData>
  <dataValidations count="1">
    <dataValidation type="list" allowBlank="1" showInputMessage="1" showErrorMessage="1" sqref="E1:E1048576" xr:uid="{51B33686-15A6-47B6-BDBC-338921370542}">
      <formula1>"Stuck,In Progress, done"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C074-6BAF-4093-9E27-7A3712896753}">
  <dimension ref="A1:J36"/>
  <sheetViews>
    <sheetView tabSelected="1" topLeftCell="A4" workbookViewId="0">
      <selection activeCell="J16" sqref="J16"/>
    </sheetView>
  </sheetViews>
  <sheetFormatPr defaultRowHeight="15" x14ac:dyDescent="0.25"/>
  <cols>
    <col min="1" max="1" width="5.42578125" customWidth="1"/>
    <col min="2" max="2" width="37.140625" customWidth="1"/>
    <col min="3" max="3" width="27.42578125" customWidth="1"/>
    <col min="4" max="4" width="15" bestFit="1" customWidth="1"/>
    <col min="5" max="5" width="23.42578125" customWidth="1"/>
    <col min="6" max="6" width="12.28515625" customWidth="1"/>
  </cols>
  <sheetData>
    <row r="1" spans="2:10" s="4" customFormat="1" x14ac:dyDescent="0.25"/>
    <row r="2" spans="2:10" x14ac:dyDescent="0.25">
      <c r="B2" t="s">
        <v>34</v>
      </c>
    </row>
    <row r="3" spans="2:10" x14ac:dyDescent="0.25">
      <c r="B3">
        <v>9</v>
      </c>
    </row>
    <row r="4" spans="2:10" ht="15.75" thickBot="1" x14ac:dyDescent="0.3"/>
    <row r="5" spans="2:10" ht="25.5" x14ac:dyDescent="0.5">
      <c r="B5" s="58" t="s">
        <v>13</v>
      </c>
      <c r="C5" s="59"/>
      <c r="D5" s="15"/>
    </row>
    <row r="6" spans="2:10" ht="15.75" x14ac:dyDescent="0.25">
      <c r="B6" s="21" t="s">
        <v>14</v>
      </c>
      <c r="C6" s="22"/>
      <c r="D6" s="23">
        <v>4200</v>
      </c>
    </row>
    <row r="7" spans="2:10" ht="15.75" x14ac:dyDescent="0.25">
      <c r="B7" s="24" t="s">
        <v>15</v>
      </c>
      <c r="C7" s="25"/>
      <c r="D7" s="26">
        <v>7.4999999999999997E-3</v>
      </c>
    </row>
    <row r="8" spans="2:10" ht="16.5" thickBot="1" x14ac:dyDescent="0.3">
      <c r="B8" s="27" t="s">
        <v>33</v>
      </c>
      <c r="C8" s="28"/>
      <c r="D8" s="29">
        <f>D6*0.3</f>
        <v>1260</v>
      </c>
    </row>
    <row r="9" spans="2:10" x14ac:dyDescent="0.25">
      <c r="B9" s="16"/>
      <c r="C9" s="9"/>
    </row>
    <row r="10" spans="2:10" x14ac:dyDescent="0.25">
      <c r="B10" s="16"/>
      <c r="C10" s="9"/>
      <c r="H10" s="20"/>
    </row>
    <row r="11" spans="2:10" ht="25.5" x14ac:dyDescent="0.5">
      <c r="B11" s="60" t="s">
        <v>0</v>
      </c>
      <c r="C11" s="61"/>
      <c r="D11" s="7"/>
    </row>
    <row r="12" spans="2:10" ht="15.75" x14ac:dyDescent="0.25">
      <c r="B12" s="30" t="s">
        <v>1</v>
      </c>
      <c r="C12" s="31"/>
      <c r="D12" s="32">
        <f>D8</f>
        <v>1260</v>
      </c>
    </row>
    <row r="13" spans="2:10" ht="15.75" x14ac:dyDescent="0.25">
      <c r="B13" s="30" t="s">
        <v>2</v>
      </c>
      <c r="C13" s="31"/>
      <c r="D13" s="33">
        <v>10</v>
      </c>
    </row>
    <row r="14" spans="2:10" ht="15.75" x14ac:dyDescent="0.25">
      <c r="B14" s="30" t="s">
        <v>3</v>
      </c>
      <c r="C14" s="31"/>
      <c r="D14" s="34">
        <v>1.0789999999999999E-2</v>
      </c>
    </row>
    <row r="15" spans="2:10" ht="15.75" x14ac:dyDescent="0.25">
      <c r="B15" s="35" t="s">
        <v>4</v>
      </c>
      <c r="C15" s="36"/>
      <c r="D15" s="37">
        <f>FV(D14,D13*12,-D12)</f>
        <v>306538.10778801696</v>
      </c>
      <c r="J15" s="3"/>
    </row>
    <row r="16" spans="2:10" ht="15.75" x14ac:dyDescent="0.25">
      <c r="B16" s="38" t="s">
        <v>5</v>
      </c>
      <c r="C16" s="39"/>
      <c r="D16" s="40">
        <f>D15*$D$7</f>
        <v>2299.0358084101272</v>
      </c>
    </row>
    <row r="17" spans="1:7" ht="15.75" thickBot="1" x14ac:dyDescent="0.3">
      <c r="B17" s="16"/>
      <c r="C17" s="9"/>
    </row>
    <row r="18" spans="1:7" ht="25.5" x14ac:dyDescent="0.5">
      <c r="B18" s="62" t="s">
        <v>6</v>
      </c>
      <c r="C18" s="63"/>
      <c r="D18" s="19" t="s">
        <v>12</v>
      </c>
      <c r="F18" s="5"/>
    </row>
    <row r="19" spans="1:7" ht="15.75" x14ac:dyDescent="0.25">
      <c r="A19" s="8">
        <v>1</v>
      </c>
      <c r="B19" s="17" t="s">
        <v>7</v>
      </c>
      <c r="C19" s="11">
        <f>FV($D$14,$A19*12,$D$12*-1)</f>
        <v>16050.366360701264</v>
      </c>
      <c r="D19" s="13">
        <f>C19*$D$7</f>
        <v>120.37774770525948</v>
      </c>
    </row>
    <row r="20" spans="1:7" ht="15.75" x14ac:dyDescent="0.25">
      <c r="A20" s="8">
        <v>2</v>
      </c>
      <c r="B20" s="17" t="s">
        <v>8</v>
      </c>
      <c r="C20" s="11">
        <f>FV($D$14,$A20*12,$D$12*-1)</f>
        <v>34306.810395032975</v>
      </c>
      <c r="D20" s="13">
        <f>C20*$D$7</f>
        <v>257.30107796274729</v>
      </c>
    </row>
    <row r="21" spans="1:7" ht="15.75" x14ac:dyDescent="0.25">
      <c r="A21" s="8">
        <v>10</v>
      </c>
      <c r="B21" s="17" t="s">
        <v>9</v>
      </c>
      <c r="C21" s="11">
        <f>FV($D$14,$A21*12,$D$12*-1)</f>
        <v>306538.10778801696</v>
      </c>
      <c r="D21" s="13">
        <f>C21*$D$7</f>
        <v>2299.0358084101272</v>
      </c>
    </row>
    <row r="22" spans="1:7" ht="15.75" x14ac:dyDescent="0.25">
      <c r="A22" s="8">
        <v>20</v>
      </c>
      <c r="B22" s="17" t="s">
        <v>10</v>
      </c>
      <c r="C22" s="11">
        <f>FV($D$14,$A22*12,$D$12*-1)</f>
        <v>1417749.9841223215</v>
      </c>
      <c r="D22" s="13">
        <f>C22*$D$7</f>
        <v>10633.12488091741</v>
      </c>
    </row>
    <row r="23" spans="1:7" ht="16.5" thickBot="1" x14ac:dyDescent="0.3">
      <c r="A23" s="8">
        <v>30</v>
      </c>
      <c r="B23" s="18" t="s">
        <v>11</v>
      </c>
      <c r="C23" s="12">
        <f>FV($D$14,$A23*12,$D$12*-1)</f>
        <v>5445933.7653059401</v>
      </c>
      <c r="D23" s="14">
        <f>C23*$D$7</f>
        <v>40844.503239794547</v>
      </c>
      <c r="G23" s="2"/>
    </row>
    <row r="24" spans="1:7" x14ac:dyDescent="0.25">
      <c r="C24" s="2"/>
      <c r="G24" s="6"/>
    </row>
    <row r="26" spans="1:7" ht="15.75" x14ac:dyDescent="0.25">
      <c r="B26" s="42" t="s">
        <v>19</v>
      </c>
      <c r="C26" s="44" t="s">
        <v>17</v>
      </c>
    </row>
    <row r="27" spans="1:7" x14ac:dyDescent="0.25">
      <c r="B27" s="43" t="s">
        <v>20</v>
      </c>
      <c r="C27" s="56">
        <f>aporte</f>
        <v>1260</v>
      </c>
    </row>
    <row r="29" spans="1:7" x14ac:dyDescent="0.25">
      <c r="B29" s="48" t="s">
        <v>21</v>
      </c>
      <c r="C29" s="49" t="s">
        <v>22</v>
      </c>
      <c r="D29" s="49" t="s">
        <v>23</v>
      </c>
    </row>
    <row r="30" spans="1:7" x14ac:dyDescent="0.25">
      <c r="B30" s="9" t="s">
        <v>24</v>
      </c>
      <c r="C30" s="47">
        <f>VLOOKUP($C$26&amp;"-"&amp;B30,'tabela de apoio'!$A:$D,4,FALSE)</f>
        <v>0.3</v>
      </c>
      <c r="D30" s="10">
        <f>$C$27*C30</f>
        <v>378</v>
      </c>
    </row>
    <row r="31" spans="1:7" x14ac:dyDescent="0.25">
      <c r="B31" s="9" t="s">
        <v>25</v>
      </c>
      <c r="C31" s="47">
        <f>VLOOKUP($C$26&amp;"-"&amp;B31,'tabela de apoio'!$A:$D,4,FALSE)</f>
        <v>0.5</v>
      </c>
      <c r="D31" s="10">
        <f t="shared" ref="D31:D35" si="0">$C$27*C31</f>
        <v>630</v>
      </c>
    </row>
    <row r="32" spans="1:7" x14ac:dyDescent="0.25">
      <c r="B32" s="9" t="s">
        <v>26</v>
      </c>
      <c r="C32" s="47">
        <f>VLOOKUP($C$26&amp;"-"&amp;B32,'tabela de apoio'!$A:$D,4,FALSE)</f>
        <v>0.1</v>
      </c>
      <c r="D32" s="10">
        <f t="shared" si="0"/>
        <v>126</v>
      </c>
    </row>
    <row r="33" spans="2:4" x14ac:dyDescent="0.25">
      <c r="B33" s="9" t="s">
        <v>27</v>
      </c>
      <c r="C33" s="47">
        <f>VLOOKUP($C$26&amp;"-"&amp;B33,'tabela de apoio'!$A:$D,4,FALSE)</f>
        <v>0.1</v>
      </c>
      <c r="D33" s="10">
        <f t="shared" si="0"/>
        <v>126</v>
      </c>
    </row>
    <row r="34" spans="2:4" x14ac:dyDescent="0.25">
      <c r="B34" s="9" t="s">
        <v>28</v>
      </c>
      <c r="C34" s="47">
        <f>VLOOKUP($C$26&amp;"-"&amp;B34,'tabela de apoio'!$A:$D,4,FALSE)</f>
        <v>0</v>
      </c>
      <c r="D34" s="10">
        <f t="shared" si="0"/>
        <v>0</v>
      </c>
    </row>
    <row r="35" spans="2:4" x14ac:dyDescent="0.25">
      <c r="B35" s="9" t="s">
        <v>29</v>
      </c>
      <c r="C35" s="47">
        <f>VLOOKUP($C$26&amp;"-"&amp;B35,'tabela de apoio'!$A:$D,4,FALSE)</f>
        <v>0</v>
      </c>
      <c r="D35" s="10">
        <f t="shared" si="0"/>
        <v>0</v>
      </c>
    </row>
    <row r="36" spans="2:4" x14ac:dyDescent="0.25">
      <c r="D36" s="50">
        <f>SUM(D30:D35)</f>
        <v>1260</v>
      </c>
    </row>
  </sheetData>
  <mergeCells count="3">
    <mergeCell ref="B5:C5"/>
    <mergeCell ref="B11:C11"/>
    <mergeCell ref="B18:C18"/>
  </mergeCells>
  <dataValidations count="1">
    <dataValidation type="list" allowBlank="1" showInputMessage="1" showErrorMessage="1" sqref="C26" xr:uid="{41E9421A-55EF-4BD8-A22C-0FA3D6A5CB87}">
      <formula1>"Conservador,Moderado,Agressivo"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6D8D-19E2-4F50-BC22-6411A67F767F}">
  <dimension ref="A2:I20"/>
  <sheetViews>
    <sheetView workbookViewId="0">
      <selection activeCell="H9" sqref="H9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</cols>
  <sheetData>
    <row r="2" spans="1:9" x14ac:dyDescent="0.25">
      <c r="A2" s="46" t="s">
        <v>31</v>
      </c>
      <c r="B2" s="45" t="s">
        <v>19</v>
      </c>
      <c r="C2" s="54" t="s">
        <v>21</v>
      </c>
      <c r="D2" s="45" t="s">
        <v>30</v>
      </c>
    </row>
    <row r="3" spans="1:9" x14ac:dyDescent="0.25">
      <c r="A3" t="str">
        <f>B3&amp;"-"&amp;C3</f>
        <v>Conservador-PAPEL</v>
      </c>
      <c r="B3" t="s">
        <v>17</v>
      </c>
      <c r="C3" s="9" t="s">
        <v>24</v>
      </c>
      <c r="D3" s="47">
        <v>0.3</v>
      </c>
      <c r="I3" s="9" t="s">
        <v>30</v>
      </c>
    </row>
    <row r="4" spans="1:9" x14ac:dyDescent="0.25">
      <c r="A4" t="str">
        <f t="shared" ref="A4:A20" si="0">B4&amp;"-"&amp;C4</f>
        <v>Conservador-TIJOLO</v>
      </c>
      <c r="B4" t="s">
        <v>17</v>
      </c>
      <c r="C4" s="9" t="s">
        <v>25</v>
      </c>
      <c r="D4" s="47">
        <v>0.5</v>
      </c>
      <c r="G4" s="41" t="s">
        <v>32</v>
      </c>
      <c r="H4" s="41"/>
      <c r="I4" s="57">
        <f>VLOOKUP(G4,$A:$D,4,FALSE)</f>
        <v>0.35</v>
      </c>
    </row>
    <row r="5" spans="1:9" x14ac:dyDescent="0.25">
      <c r="A5" t="str">
        <f t="shared" si="0"/>
        <v>Conservador-HÍBRIDOS</v>
      </c>
      <c r="B5" t="s">
        <v>17</v>
      </c>
      <c r="C5" s="9" t="s">
        <v>26</v>
      </c>
      <c r="D5" s="47">
        <v>0.1</v>
      </c>
    </row>
    <row r="6" spans="1:9" x14ac:dyDescent="0.25">
      <c r="A6" t="str">
        <f t="shared" si="0"/>
        <v>Conservador-FOFs</v>
      </c>
      <c r="B6" t="s">
        <v>17</v>
      </c>
      <c r="C6" s="9" t="s">
        <v>27</v>
      </c>
      <c r="D6" s="47">
        <v>0.1</v>
      </c>
    </row>
    <row r="7" spans="1:9" x14ac:dyDescent="0.25">
      <c r="A7" t="str">
        <f t="shared" si="0"/>
        <v>Conservador-DESENVOLVIMENTO</v>
      </c>
      <c r="B7" t="s">
        <v>17</v>
      </c>
      <c r="C7" s="9" t="s">
        <v>28</v>
      </c>
      <c r="D7" s="47">
        <v>0</v>
      </c>
    </row>
    <row r="8" spans="1:9" x14ac:dyDescent="0.25">
      <c r="A8" s="51" t="str">
        <f t="shared" si="0"/>
        <v>Conservador-HOTELARIAS</v>
      </c>
      <c r="B8" s="51" t="s">
        <v>17</v>
      </c>
      <c r="C8" s="52" t="s">
        <v>29</v>
      </c>
      <c r="D8" s="53">
        <v>0</v>
      </c>
    </row>
    <row r="9" spans="1:9" x14ac:dyDescent="0.25">
      <c r="A9" t="str">
        <f t="shared" si="0"/>
        <v>Moderado-PAPEL</v>
      </c>
      <c r="B9" t="s">
        <v>18</v>
      </c>
      <c r="C9" s="9" t="s">
        <v>24</v>
      </c>
      <c r="D9" s="47">
        <v>0.32</v>
      </c>
    </row>
    <row r="10" spans="1:9" x14ac:dyDescent="0.25">
      <c r="A10" t="str">
        <f t="shared" si="0"/>
        <v>Moderado-TIJOLO</v>
      </c>
      <c r="B10" t="s">
        <v>18</v>
      </c>
      <c r="C10" s="9" t="s">
        <v>25</v>
      </c>
      <c r="D10" s="47">
        <v>0.35</v>
      </c>
    </row>
    <row r="11" spans="1:9" x14ac:dyDescent="0.25">
      <c r="A11" t="str">
        <f t="shared" si="0"/>
        <v>Moderado-HÍBRIDOS</v>
      </c>
      <c r="B11" t="s">
        <v>18</v>
      </c>
      <c r="C11" s="9" t="s">
        <v>26</v>
      </c>
      <c r="D11" s="47">
        <v>0.08</v>
      </c>
    </row>
    <row r="12" spans="1:9" x14ac:dyDescent="0.25">
      <c r="A12" t="str">
        <f t="shared" si="0"/>
        <v>Moderado-FOFs</v>
      </c>
      <c r="B12" t="s">
        <v>18</v>
      </c>
      <c r="C12" s="9" t="s">
        <v>27</v>
      </c>
      <c r="D12" s="47">
        <v>0.1</v>
      </c>
    </row>
    <row r="13" spans="1:9" x14ac:dyDescent="0.25">
      <c r="A13" t="str">
        <f t="shared" si="0"/>
        <v>Moderado-DESENVOLVIMENTO</v>
      </c>
      <c r="B13" t="s">
        <v>18</v>
      </c>
      <c r="C13" s="9" t="s">
        <v>28</v>
      </c>
      <c r="D13" s="47">
        <v>0.1</v>
      </c>
    </row>
    <row r="14" spans="1:9" x14ac:dyDescent="0.25">
      <c r="A14" s="51" t="str">
        <f t="shared" si="0"/>
        <v>Moderado-HOTELARIAS</v>
      </c>
      <c r="B14" s="51" t="s">
        <v>18</v>
      </c>
      <c r="C14" s="52" t="s">
        <v>29</v>
      </c>
      <c r="D14" s="47">
        <v>0.05</v>
      </c>
    </row>
    <row r="15" spans="1:9" x14ac:dyDescent="0.25">
      <c r="A15" t="str">
        <f t="shared" si="0"/>
        <v>Agressivo-PAPEL</v>
      </c>
      <c r="B15" t="s">
        <v>16</v>
      </c>
      <c r="C15" s="9" t="s">
        <v>24</v>
      </c>
      <c r="D15" s="55">
        <v>0.5</v>
      </c>
    </row>
    <row r="16" spans="1:9" x14ac:dyDescent="0.25">
      <c r="A16" t="str">
        <f t="shared" si="0"/>
        <v>Agressivo-TIJOLO</v>
      </c>
      <c r="B16" t="s">
        <v>16</v>
      </c>
      <c r="C16" s="9" t="s">
        <v>25</v>
      </c>
      <c r="D16" s="47">
        <v>0.1</v>
      </c>
    </row>
    <row r="17" spans="1:4" x14ac:dyDescent="0.25">
      <c r="A17" t="str">
        <f t="shared" si="0"/>
        <v>Agressivo-HÍBRIDOS</v>
      </c>
      <c r="B17" t="s">
        <v>16</v>
      </c>
      <c r="C17" s="9" t="s">
        <v>26</v>
      </c>
      <c r="D17" s="47">
        <v>0.05</v>
      </c>
    </row>
    <row r="18" spans="1:4" x14ac:dyDescent="0.25">
      <c r="A18" t="str">
        <f t="shared" si="0"/>
        <v>Agressivo-FOFs</v>
      </c>
      <c r="B18" t="s">
        <v>16</v>
      </c>
      <c r="C18" s="9" t="s">
        <v>27</v>
      </c>
      <c r="D18" s="47">
        <v>0.05</v>
      </c>
    </row>
    <row r="19" spans="1:4" x14ac:dyDescent="0.25">
      <c r="A19" t="str">
        <f t="shared" si="0"/>
        <v>Agressivo-DESENVOLVIMENTO</v>
      </c>
      <c r="B19" t="s">
        <v>16</v>
      </c>
      <c r="C19" s="9" t="s">
        <v>28</v>
      </c>
      <c r="D19" s="47">
        <v>0.2</v>
      </c>
    </row>
    <row r="20" spans="1:4" x14ac:dyDescent="0.25">
      <c r="A20" t="str">
        <f t="shared" si="0"/>
        <v>Agressivo-HOTELARIAS</v>
      </c>
      <c r="B20" t="s">
        <v>16</v>
      </c>
      <c r="C20" s="9" t="s">
        <v>29</v>
      </c>
      <c r="D20" s="47">
        <v>0.1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7238A7F3A877449265C51BE9312E42" ma:contentTypeVersion="1" ma:contentTypeDescription="Create a new document." ma:contentTypeScope="" ma:versionID="88e3242a24fbddaa3215645e443a8e97">
  <xsd:schema xmlns:xsd="http://www.w3.org/2001/XMLSchema" xmlns:xs="http://www.w3.org/2001/XMLSchema" xmlns:p="http://schemas.microsoft.com/office/2006/metadata/properties" xmlns:ns3="a033d340-6760-45ff-a687-ea8ccc250a39" targetNamespace="http://schemas.microsoft.com/office/2006/metadata/properties" ma:root="true" ma:fieldsID="f6e7afbad6e61ebb3db4eef693522636" ns3:_="">
    <xsd:import namespace="a033d340-6760-45ff-a687-ea8ccc250a3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33d340-6760-45ff-a687-ea8ccc250a3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DCC346-9974-4F76-B821-32940F9CBE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42304A-90EE-494B-808E-1C3343C357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33d340-6760-45ff-a687-ea8ccc250a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4DE228-E7C4-4573-B611-4ED45BE89520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033d340-6760-45ff-a687-ea8ccc250a39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Curso de Excel com IA</vt:lpstr>
      <vt:lpstr>SIMULADOR</vt:lpstr>
      <vt:lpstr>tabela de apoio</vt:lpstr>
      <vt:lpstr>aporte</vt:lpstr>
      <vt:lpstr>qtde_anos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Manfrinato</dc:creator>
  <cp:lastModifiedBy>Renato Manfrinato</cp:lastModifiedBy>
  <dcterms:created xsi:type="dcterms:W3CDTF">2025-05-13T18:41:21Z</dcterms:created>
  <dcterms:modified xsi:type="dcterms:W3CDTF">2025-06-03T17:59:51Z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0x010100A17238A7F3A877449265C51BE9312E42</vt:lpwstr>
  </property>
</Properties>
</file>