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PSTO - LU\Desktop\Data Sheets\"/>
    </mc:Choice>
  </mc:AlternateContent>
  <xr:revisionPtr revIDLastSave="0" documentId="8_{62F67607-7461-45F9-970D-1367AAE59711}" xr6:coauthVersionLast="47" xr6:coauthVersionMax="47" xr10:uidLastSave="{00000000-0000-0000-0000-000000000000}"/>
  <bookViews>
    <workbookView xWindow="-120" yWindow="-120" windowWidth="29040" windowHeight="15720" tabRatio="723" activeTab="2" xr2:uid="{00000000-000D-0000-FFFF-FFFF00000000}"/>
  </bookViews>
  <sheets>
    <sheet name="WORKSHEET" sheetId="61" r:id="rId1"/>
    <sheet name="Data Sheet" sheetId="60" r:id="rId2"/>
    <sheet name="Calibration Report" sheetId="59" r:id="rId3"/>
  </sheets>
  <externalReferences>
    <externalReference r:id="rId4"/>
    <externalReference r:id="rId5"/>
  </externalReferences>
  <definedNames>
    <definedName name="mass">#REF!</definedName>
    <definedName name="mea">#REF!</definedName>
    <definedName name="Nominal_Value__g">#REF!</definedName>
    <definedName name="nomval">[1]testWT!$A$2:$A$45</definedName>
    <definedName name="_xlnm.Print_Area" localSheetId="2">'Calibration Report'!$A$1:$M$117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59" l="1"/>
  <c r="L10" i="59" l="1"/>
  <c r="K33" i="60"/>
  <c r="E14" i="59"/>
  <c r="L11" i="59" l="1"/>
  <c r="E43" i="60" l="1"/>
  <c r="E11" i="59"/>
  <c r="E10" i="59"/>
  <c r="E15" i="60"/>
  <c r="G67" i="59" s="1"/>
  <c r="D15" i="60"/>
  <c r="G66" i="59" s="1"/>
  <c r="L13" i="59" l="1"/>
  <c r="L12" i="59"/>
  <c r="E12" i="59"/>
  <c r="E13" i="59"/>
  <c r="E15" i="59"/>
  <c r="F41" i="59"/>
  <c r="F42" i="59"/>
  <c r="F43" i="59"/>
  <c r="F44" i="59"/>
  <c r="F40" i="59"/>
  <c r="D41" i="59"/>
  <c r="D42" i="59"/>
  <c r="D43" i="59"/>
  <c r="D44" i="59"/>
  <c r="D40" i="59"/>
  <c r="F49" i="59"/>
  <c r="H41" i="59" l="1"/>
  <c r="H42" i="59"/>
  <c r="G59" i="60"/>
  <c r="G58" i="60"/>
  <c r="G57" i="60"/>
  <c r="G56" i="60"/>
  <c r="G55" i="60"/>
  <c r="N38" i="60"/>
  <c r="M38" i="60"/>
  <c r="L38" i="60"/>
  <c r="K38" i="60"/>
  <c r="N27" i="60"/>
  <c r="M27" i="60"/>
  <c r="L27" i="60"/>
  <c r="K27" i="60"/>
  <c r="D43" i="60"/>
  <c r="D44" i="60"/>
  <c r="E44" i="60"/>
  <c r="D45" i="60"/>
  <c r="E45" i="60"/>
  <c r="D46" i="60"/>
  <c r="E46" i="60"/>
  <c r="D47" i="60"/>
  <c r="E47" i="60"/>
  <c r="D48" i="60"/>
  <c r="E48" i="60"/>
  <c r="D49" i="60"/>
  <c r="E49" i="60"/>
  <c r="F27" i="60"/>
  <c r="K32" i="60"/>
  <c r="L32" i="60"/>
  <c r="M32" i="60"/>
  <c r="N32" i="60"/>
  <c r="L33" i="60"/>
  <c r="M33" i="60"/>
  <c r="N33" i="60"/>
  <c r="K34" i="60"/>
  <c r="L34" i="60"/>
  <c r="M34" i="60"/>
  <c r="N34" i="60"/>
  <c r="K35" i="60"/>
  <c r="L35" i="60"/>
  <c r="M35" i="60"/>
  <c r="N35" i="60"/>
  <c r="K36" i="60"/>
  <c r="L36" i="60"/>
  <c r="M36" i="60"/>
  <c r="N36" i="60"/>
  <c r="K37" i="60"/>
  <c r="L37" i="60"/>
  <c r="M37" i="60"/>
  <c r="N37" i="60"/>
  <c r="H43" i="59"/>
  <c r="F23" i="60"/>
  <c r="F22" i="60"/>
  <c r="H38" i="60"/>
  <c r="F29" i="59" s="1"/>
  <c r="G38" i="60"/>
  <c r="F38" i="60"/>
  <c r="D29" i="59" s="1"/>
  <c r="H37" i="60"/>
  <c r="F28" i="59" s="1"/>
  <c r="G37" i="60"/>
  <c r="F37" i="60"/>
  <c r="D28" i="59" s="1"/>
  <c r="H36" i="60"/>
  <c r="F27" i="59" s="1"/>
  <c r="G36" i="60"/>
  <c r="F36" i="60"/>
  <c r="D27" i="59" s="1"/>
  <c r="H35" i="60"/>
  <c r="F26" i="59" s="1"/>
  <c r="G35" i="60"/>
  <c r="F35" i="60"/>
  <c r="D26" i="59" s="1"/>
  <c r="H34" i="60"/>
  <c r="F25" i="59" s="1"/>
  <c r="G34" i="60"/>
  <c r="F34" i="60"/>
  <c r="D25" i="59" s="1"/>
  <c r="H33" i="60"/>
  <c r="F24" i="59" s="1"/>
  <c r="G33" i="60"/>
  <c r="F33" i="60"/>
  <c r="D24" i="59" s="1"/>
  <c r="H32" i="60"/>
  <c r="F23" i="59" s="1"/>
  <c r="G32" i="60"/>
  <c r="F32" i="60"/>
  <c r="D23" i="59" s="1"/>
  <c r="J27" i="60"/>
  <c r="N26" i="60"/>
  <c r="M26" i="60"/>
  <c r="L26" i="60"/>
  <c r="K26" i="60"/>
  <c r="J26" i="60"/>
  <c r="F26" i="60"/>
  <c r="N25" i="60"/>
  <c r="M25" i="60"/>
  <c r="L25" i="60"/>
  <c r="K25" i="60"/>
  <c r="J25" i="60"/>
  <c r="F25" i="60"/>
  <c r="N24" i="60"/>
  <c r="M24" i="60"/>
  <c r="L24" i="60"/>
  <c r="K24" i="60"/>
  <c r="J24" i="60"/>
  <c r="F24" i="60"/>
  <c r="N23" i="60"/>
  <c r="M23" i="60"/>
  <c r="L23" i="60"/>
  <c r="K23" i="60"/>
  <c r="J23" i="60"/>
  <c r="N22" i="60"/>
  <c r="M22" i="60"/>
  <c r="L22" i="60"/>
  <c r="K22" i="60"/>
  <c r="J22" i="60"/>
  <c r="N21" i="60"/>
  <c r="M21" i="60"/>
  <c r="L21" i="60"/>
  <c r="K21" i="60"/>
  <c r="J21" i="60"/>
  <c r="F21" i="60"/>
  <c r="O32" i="60" l="1"/>
  <c r="O35" i="60"/>
  <c r="O38" i="60"/>
  <c r="P38" i="60"/>
  <c r="P37" i="60"/>
  <c r="P36" i="60"/>
  <c r="P35" i="60"/>
  <c r="P34" i="60"/>
  <c r="P33" i="60"/>
  <c r="P32" i="60"/>
  <c r="O27" i="60"/>
  <c r="O37" i="60"/>
  <c r="O36" i="60"/>
  <c r="O34" i="60"/>
  <c r="O33" i="60"/>
  <c r="H44" i="59"/>
  <c r="H40" i="59"/>
  <c r="Q38" i="60"/>
  <c r="Q33" i="60"/>
  <c r="Q32" i="60"/>
  <c r="E50" i="60"/>
  <c r="Q37" i="60"/>
  <c r="Q34" i="60"/>
  <c r="Q36" i="60"/>
  <c r="Q35" i="60"/>
  <c r="D50" i="60"/>
  <c r="B34" i="59" s="1"/>
  <c r="A46" i="60"/>
  <c r="H25" i="59" s="1"/>
  <c r="A50" i="60"/>
  <c r="H29" i="59" s="1"/>
  <c r="O24" i="60"/>
  <c r="A48" i="60"/>
  <c r="H27" i="59" s="1"/>
  <c r="A45" i="60"/>
  <c r="H24" i="59" s="1"/>
  <c r="A49" i="60"/>
  <c r="H28" i="59" s="1"/>
  <c r="O23" i="60"/>
  <c r="O25" i="60"/>
  <c r="A47" i="60"/>
  <c r="H26" i="59" s="1"/>
  <c r="A44" i="60"/>
  <c r="H23" i="59" s="1"/>
  <c r="O22" i="60"/>
  <c r="O26" i="60"/>
  <c r="O21" i="60"/>
  <c r="B49" i="60" l="1"/>
  <c r="B50" i="60"/>
  <c r="B46" i="60"/>
  <c r="B45" i="60"/>
  <c r="B47" i="60"/>
  <c r="B48" i="60"/>
  <c r="B44" i="60"/>
  <c r="B13" i="59" l="1"/>
</calcChain>
</file>

<file path=xl/sharedStrings.xml><?xml version="1.0" encoding="utf-8"?>
<sst xmlns="http://schemas.openxmlformats.org/spreadsheetml/2006/main" count="293" uniqueCount="127">
  <si>
    <t>Regional Standard and Testing Laboratory - I</t>
  </si>
  <si>
    <t>Regional Metrology Laboratory</t>
  </si>
  <si>
    <t>Data Sheet for Testing of Sphygmomanometer</t>
  </si>
  <si>
    <t>Customer:</t>
  </si>
  <si>
    <t>Date submitted:</t>
  </si>
  <si>
    <t>Address:</t>
  </si>
  <si>
    <t>Calibration Date:</t>
  </si>
  <si>
    <t>Request Reference No.</t>
  </si>
  <si>
    <t>Calibrated by</t>
  </si>
  <si>
    <t>Sample no.</t>
  </si>
  <si>
    <t>Place of Calibration:</t>
  </si>
  <si>
    <t>Identity and Specifications of Sphygmomanometer</t>
  </si>
  <si>
    <t>Model</t>
  </si>
  <si>
    <t>Range</t>
  </si>
  <si>
    <t>Serial No.</t>
  </si>
  <si>
    <t>Accuracy</t>
  </si>
  <si>
    <t>Environment Condition</t>
  </si>
  <si>
    <t>Time</t>
  </si>
  <si>
    <r>
      <t>Temperature (</t>
    </r>
    <r>
      <rPr>
        <b/>
        <vertAlign val="superscript"/>
        <sz val="14"/>
        <color rgb="FF000000"/>
        <rFont val="Arial Narrow"/>
        <family val="2"/>
      </rPr>
      <t>o</t>
    </r>
    <r>
      <rPr>
        <b/>
        <sz val="14"/>
        <color rgb="FF000000"/>
        <rFont val="Arial Narrow"/>
        <family val="2"/>
      </rPr>
      <t>C)</t>
    </r>
  </si>
  <si>
    <t>Humidity (% RH)</t>
  </si>
  <si>
    <t>Pressure (hPa)</t>
  </si>
  <si>
    <t>Start</t>
  </si>
  <si>
    <t>End</t>
  </si>
  <si>
    <t>-</t>
  </si>
  <si>
    <t>Standard Used</t>
  </si>
  <si>
    <t>Type</t>
  </si>
  <si>
    <t>:</t>
  </si>
  <si>
    <t>Digital Pressure Calibrator</t>
  </si>
  <si>
    <t>Model/ Maker</t>
  </si>
  <si>
    <t>ADT672-05-GP15-BAR-N</t>
  </si>
  <si>
    <t>Measurement Range</t>
  </si>
  <si>
    <t>0 -1 bar (0 – 750 mmHg)</t>
  </si>
  <si>
    <t>Accuracy (% FS)</t>
  </si>
  <si>
    <t xml:space="preserve">Serial No. </t>
  </si>
  <si>
    <t>Certificate No.</t>
  </si>
  <si>
    <t>Traceability</t>
  </si>
  <si>
    <t>National Institute of Standards and Technology (NIST)</t>
  </si>
  <si>
    <t>Calibration Date</t>
  </si>
  <si>
    <t>October 17, 2017</t>
  </si>
  <si>
    <t>Test for the Maximum Permissible Errors of the Cuff Pressure Indication</t>
  </si>
  <si>
    <t>STANDARD READINGS (IPRT)</t>
  </si>
  <si>
    <t>APPLIED PRESSURE (mmHg)</t>
  </si>
  <si>
    <t>X1</t>
  </si>
  <si>
    <t>X2</t>
  </si>
  <si>
    <t>X3</t>
  </si>
  <si>
    <t>X4</t>
  </si>
  <si>
    <t>MEAN</t>
  </si>
  <si>
    <t>up</t>
  </si>
  <si>
    <t>down</t>
  </si>
  <si>
    <t>IPRT</t>
  </si>
  <si>
    <t>UNIT UNDER TEST READINGS (UUT)</t>
  </si>
  <si>
    <t>UUT</t>
  </si>
  <si>
    <t>Test for Air Leakage of the Pneumatic System</t>
  </si>
  <si>
    <t>Applied Pressure (mmHg)</t>
  </si>
  <si>
    <t>Sample Reading (mmHg)</t>
  </si>
  <si>
    <t>Rate of Pressure Loss</t>
  </si>
  <si>
    <t>1st Reading</t>
  </si>
  <si>
    <t>After 5 minutes</t>
  </si>
  <si>
    <t>Test for the Rapid Exhaust Valve</t>
  </si>
  <si>
    <t>Time for the Pressure Reduction to reach ≤ 15 mmHg</t>
  </si>
  <si>
    <t>Customer</t>
  </si>
  <si>
    <t>Particulars</t>
  </si>
  <si>
    <t>;</t>
  </si>
  <si>
    <t>Address</t>
  </si>
  <si>
    <t xml:space="preserve">Reference No. </t>
  </si>
  <si>
    <t>Sample No.</t>
  </si>
  <si>
    <t>Date Submitted</t>
  </si>
  <si>
    <t>Graduation</t>
  </si>
  <si>
    <t>Date Calibrated</t>
  </si>
  <si>
    <t>Place of Calibration</t>
  </si>
  <si>
    <r>
      <t>Temperature (</t>
    </r>
    <r>
      <rPr>
        <b/>
        <vertAlign val="superscript"/>
        <sz val="10"/>
        <color theme="1"/>
        <rFont val="Arial Narrow"/>
        <family val="2"/>
      </rPr>
      <t>o</t>
    </r>
    <r>
      <rPr>
        <b/>
        <sz val="10"/>
        <color theme="1"/>
        <rFont val="Arial Narrow"/>
        <family val="2"/>
      </rPr>
      <t>C)</t>
    </r>
  </si>
  <si>
    <t>Average</t>
  </si>
  <si>
    <t>Uncertainty Calculation (DKD R-6-1 Calibration of Pressure Gauges)</t>
  </si>
  <si>
    <t>1 kPa=</t>
  </si>
  <si>
    <t>mmHg</t>
  </si>
  <si>
    <t xml:space="preserve">1 bar = </t>
  </si>
  <si>
    <t>kPa</t>
  </si>
  <si>
    <t>APPLIED (kPa)</t>
  </si>
  <si>
    <t>DEVIATION</t>
  </si>
  <si>
    <t>Max hysteresis Error  (mmHg)</t>
  </si>
  <si>
    <t>mean (UUT) - mean (IPRT)</t>
  </si>
  <si>
    <t>X1-X2</t>
  </si>
  <si>
    <t>X3-X4</t>
  </si>
  <si>
    <t>CALIBRATION CERTIFICATE</t>
  </si>
  <si>
    <t xml:space="preserve">TEST RESULTS: </t>
  </si>
  <si>
    <t xml:space="preserve">                This certifies that the above scale has been calibrated and adjusted to its nominal capacity by this laboratory by performing the following tests;</t>
  </si>
  <si>
    <t>I. Test for the Maximum Permissible Errors of the Cuff Pressure Indication</t>
  </si>
  <si>
    <t>Maximum Deviation</t>
  </si>
  <si>
    <t>Maximum                       Permissible Error</t>
  </si>
  <si>
    <t>Increasing</t>
  </si>
  <si>
    <t>Decreasing</t>
  </si>
  <si>
    <t>within ± 4 mmHg</t>
  </si>
  <si>
    <t>II. Test for Hysteresis Error</t>
  </si>
  <si>
    <t>Maximum Hysteresis Error</t>
  </si>
  <si>
    <t>Maximum Permissible Error</t>
  </si>
  <si>
    <t>III. Test for Air Leakage of the Pneumatic System</t>
  </si>
  <si>
    <r>
      <rPr>
        <sz val="11"/>
        <color theme="1"/>
        <rFont val="Colonna MT"/>
        <family val="5"/>
      </rPr>
      <t>≤</t>
    </r>
    <r>
      <rPr>
        <sz val="11"/>
        <color theme="1"/>
        <rFont val="Calibri"/>
        <family val="2"/>
        <scheme val="minor"/>
      </rPr>
      <t>4.0 mmHg/min</t>
    </r>
  </si>
  <si>
    <t>≤4.0 mmHg/min</t>
  </si>
  <si>
    <t>IV. Test for the Rapid Exhaust Valve</t>
  </si>
  <si>
    <t>&lt; 10 seconds</t>
  </si>
  <si>
    <t xml:space="preserve">This certifies that the above Non - invasive Sphygmomanometer was Tested by the Regional Metrology Laboratory at Government Center, Sevilla, City of San Fernando, La Union. </t>
  </si>
  <si>
    <t xml:space="preserve"> </t>
  </si>
  <si>
    <t>The sphygmomanometer was tested according to its normal use with the pressure inlet connection at the bottom. The sphygmomanometer has been tested from 0 mmHg to 300 mmHg positive gauge pressures under the following environmental conditions:</t>
  </si>
  <si>
    <r>
      <t>Ambient Temperature (</t>
    </r>
    <r>
      <rPr>
        <sz val="11"/>
        <color theme="1"/>
        <rFont val="Calibri"/>
        <family val="2"/>
      </rPr>
      <t>°</t>
    </r>
    <r>
      <rPr>
        <sz val="11"/>
        <color theme="1"/>
        <rFont val="Calibri"/>
        <family val="2"/>
        <scheme val="minor"/>
      </rPr>
      <t>C)</t>
    </r>
  </si>
  <si>
    <t>°C</t>
  </si>
  <si>
    <t>Relative Humidity (RH)</t>
  </si>
  <si>
    <t>%</t>
  </si>
  <si>
    <r>
      <t xml:space="preserve">The sphygmomanometer was subjected to air leakage, rapid exhaust valve, cuff pressure indication, and hysteresis tests in accordance with the laboratory’s in-house calibration method </t>
    </r>
    <r>
      <rPr>
        <sz val="11"/>
        <rFont val="Calibri"/>
        <family val="2"/>
      </rPr>
      <t>CM-MET-008</t>
    </r>
    <r>
      <rPr>
        <sz val="11"/>
        <color theme="1"/>
        <rFont val="Calibri"/>
        <family val="2"/>
      </rPr>
      <t xml:space="preserve"> “Performance Testing of Sphygmomanometer” based on the International Recommendation OIML R 16-1 Edition 2002 “Non-invasive Mechanical Sphygmomanometers”. </t>
    </r>
  </si>
  <si>
    <t>STANDARD USED AND TRACEABILITY:</t>
  </si>
  <si>
    <t>Standard Gauge</t>
  </si>
  <si>
    <t xml:space="preserve">  </t>
  </si>
  <si>
    <t>REMARKS:</t>
  </si>
  <si>
    <r>
      <t>•</t>
    </r>
    <r>
      <rPr>
        <sz val="7"/>
        <color theme="1"/>
        <rFont val="Calibri"/>
        <family val="2"/>
        <scheme val="minor"/>
      </rPr>
      <t xml:space="preserve">  </t>
    </r>
    <r>
      <rPr>
        <sz val="11"/>
        <color theme="1"/>
        <rFont val="Calibri"/>
        <family val="2"/>
        <scheme val="minor"/>
      </rPr>
      <t xml:space="preserve">The general condition and workmanship of the instrument are </t>
    </r>
    <r>
      <rPr>
        <b/>
        <sz val="11"/>
        <color theme="1"/>
        <rFont val="Calibri"/>
        <family val="2"/>
        <scheme val="minor"/>
      </rPr>
      <t>SATISFACTORY</t>
    </r>
  </si>
  <si>
    <t xml:space="preserve">• The results given in this report were obtained at the time of the test and refer only to the particular sphygmomanometer submitted under the conditions indicated. The certificate is not intended to be representative of similar items. If the unit is modified or damaged in anyway, the results may be rendered invalid and will require re-verification. </t>
  </si>
  <si>
    <t>• The user should determine suitability of the sphygmomanometer for its intended use.</t>
  </si>
  <si>
    <t xml:space="preserve">•  No adjustments were performed on the sphygmomanometer. </t>
  </si>
  <si>
    <t>•  The sphygmomanometer reading may be corrected by applying a correction of 1 mmHg. (e.g.   
Sphygmomanometer Reading: 120/80; After correction: 121/81, BASED ON THE CUFF PRESSURE INDICATION)</t>
  </si>
  <si>
    <t>• The user is obliged to have the unit recalibrated at appropriate intervals.</t>
  </si>
  <si>
    <t xml:space="preserve">• This report shall not be reproduced except in full, without the written approval of the laboratory. </t>
  </si>
  <si>
    <t>BERNADINE P. SUNIEGA</t>
  </si>
  <si>
    <r>
      <t>Certified by:</t>
    </r>
    <r>
      <rPr>
        <sz val="11"/>
        <color rgb="FF000000"/>
        <rFont val="Calibri"/>
        <family val="2"/>
        <scheme val="minor"/>
      </rPr>
      <t> </t>
    </r>
  </si>
  <si>
    <r>
      <t>Calibrated by:</t>
    </r>
    <r>
      <rPr>
        <sz val="11"/>
        <color rgb="FF000000"/>
        <rFont val="Calibri"/>
        <family val="2"/>
        <scheme val="minor"/>
      </rPr>
      <t> </t>
    </r>
  </si>
  <si>
    <t xml:space="preserve">         Technical Manager</t>
  </si>
  <si>
    <t xml:space="preserve"> Calibration Engineer</t>
  </si>
  <si>
    <t>102023-INS-08090</t>
  </si>
  <si>
    <t>Metal Industry Research and Development Center</t>
  </si>
  <si>
    <t>MA. FERNANDA I. BANDA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</si>
</sst>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0_-;\-* #,##0.00_-;_-* &quot;-&quot;??_-;_-@_-"/>
    <numFmt numFmtId="165" formatCode="0.0"/>
    <numFmt numFmtId="166" formatCode="0.00000"/>
    <numFmt numFmtId="167" formatCode="0.0000"/>
    <numFmt numFmtId="168" formatCode="0.000"/>
    <numFmt numFmtId="169" formatCode="0.000000"/>
    <numFmt numFmtId="170" formatCode="dd\ mmm\ yyyy"/>
    <numFmt numFmtId="171" formatCode="_-* #,##0.000000_-;\-* #,##0.000000_-;_-* &quot;-&quot;??_-;_-@_-"/>
    <numFmt numFmtId="172" formatCode="[$-3409]dd\ mmm\ yyyy;@"/>
  </numFmts>
  <fonts count="42">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5"/>
      <color theme="1"/>
      <name val="Calibri"/>
      <family val="2"/>
      <scheme val="minor"/>
    </font>
    <font>
      <sz val="11"/>
      <color theme="1"/>
      <name val="Calibri"/>
      <family val="2"/>
    </font>
    <font>
      <b/>
      <sz val="7.5"/>
      <color theme="1"/>
      <name val="Calibri"/>
      <family val="2"/>
      <scheme val="minor"/>
    </font>
    <font>
      <sz val="9"/>
      <color theme="1"/>
      <name val="Calibri"/>
      <family val="2"/>
      <scheme val="minor"/>
    </font>
    <font>
      <b/>
      <sz val="10"/>
      <color theme="1"/>
      <name val="Calibri"/>
      <family val="2"/>
      <scheme val="minor"/>
    </font>
    <font>
      <b/>
      <sz val="13"/>
      <color theme="1"/>
      <name val="Calibri"/>
      <family val="2"/>
      <scheme val="minor"/>
    </font>
    <font>
      <b/>
      <sz val="11"/>
      <color theme="1"/>
      <name val="Calibri"/>
      <family val="2"/>
    </font>
    <font>
      <b/>
      <sz val="18"/>
      <name val="Times New Roman"/>
      <family val="1"/>
    </font>
    <font>
      <b/>
      <sz val="15"/>
      <name val="Times New Roman"/>
      <family val="1"/>
    </font>
    <font>
      <sz val="12"/>
      <name val="Times New Roman"/>
      <family val="1"/>
    </font>
    <font>
      <b/>
      <sz val="12"/>
      <color indexed="8"/>
      <name val="Times New Roman"/>
      <family val="1"/>
    </font>
    <font>
      <sz val="12"/>
      <color indexed="8"/>
      <name val="Times New Roman"/>
      <family val="1"/>
    </font>
    <font>
      <sz val="12"/>
      <color theme="1"/>
      <name val="Times New Roman"/>
      <family val="1"/>
    </font>
    <font>
      <b/>
      <sz val="15"/>
      <color theme="1"/>
      <name val="Calibri"/>
      <family val="2"/>
      <scheme val="minor"/>
    </font>
    <font>
      <b/>
      <sz val="12"/>
      <name val="Times New Roman"/>
      <family val="1"/>
    </font>
    <font>
      <sz val="11"/>
      <color theme="1"/>
      <name val="Colonna MT"/>
      <family val="5"/>
    </font>
    <font>
      <sz val="10"/>
      <color rgb="FFFF0000"/>
      <name val="Calibri"/>
      <family val="2"/>
      <scheme val="minor"/>
    </font>
    <font>
      <b/>
      <sz val="18"/>
      <name val="Arial"/>
      <family val="2"/>
    </font>
    <font>
      <sz val="12"/>
      <color rgb="FF000000"/>
      <name val="Myriad Condensed Web"/>
      <family val="2"/>
    </font>
    <font>
      <b/>
      <sz val="14"/>
      <color rgb="FF000000"/>
      <name val="Myriad Condensed Web"/>
      <family val="2"/>
    </font>
    <font>
      <b/>
      <sz val="18"/>
      <name val="Calibri"/>
      <family val="2"/>
    </font>
    <font>
      <b/>
      <sz val="14"/>
      <color rgb="FF000000"/>
      <name val="Arial Narrow"/>
      <family val="2"/>
    </font>
    <font>
      <b/>
      <sz val="12"/>
      <color rgb="FF000000"/>
      <name val="Arial"/>
      <family val="2"/>
    </font>
    <font>
      <b/>
      <sz val="16"/>
      <color rgb="FF000000"/>
      <name val="Calibri"/>
      <family val="2"/>
    </font>
    <font>
      <b/>
      <sz val="12"/>
      <color rgb="FF000000"/>
      <name val="Myriad Condensed Web"/>
      <family val="2"/>
    </font>
    <font>
      <b/>
      <sz val="14"/>
      <color rgb="FF000000"/>
      <name val="Arial"/>
      <family val="2"/>
    </font>
    <font>
      <b/>
      <vertAlign val="superscript"/>
      <sz val="14"/>
      <color rgb="FF000000"/>
      <name val="Arial Narrow"/>
      <family val="2"/>
    </font>
    <font>
      <sz val="11"/>
      <color rgb="FF000000"/>
      <name val="Myriad Condensed Web"/>
      <family val="2"/>
    </font>
    <font>
      <sz val="11"/>
      <color theme="1"/>
      <name val="Symbol"/>
      <family val="1"/>
      <charset val="2"/>
    </font>
    <font>
      <sz val="7"/>
      <color theme="1"/>
      <name val="Calibri"/>
      <family val="2"/>
      <scheme val="minor"/>
    </font>
    <font>
      <b/>
      <sz val="10"/>
      <color theme="1"/>
      <name val="Arial Narrow"/>
      <family val="2"/>
    </font>
    <font>
      <b/>
      <vertAlign val="superscript"/>
      <sz val="10"/>
      <color theme="1"/>
      <name val="Arial Narrow"/>
      <family val="2"/>
    </font>
    <font>
      <sz val="10"/>
      <color theme="1"/>
      <name val="Arial Narrow"/>
      <family val="2"/>
    </font>
    <font>
      <sz val="10"/>
      <name val="Calibri"/>
      <family val="2"/>
      <scheme val="minor"/>
    </font>
    <font>
      <sz val="11"/>
      <name val="Calibri"/>
      <family val="2"/>
    </font>
    <font>
      <i/>
      <sz val="11"/>
      <color rgb="FF000000"/>
      <name val="Calibri"/>
      <family val="2"/>
      <scheme val="minor"/>
    </font>
    <font>
      <sz val="11"/>
      <color rgb="FF000000"/>
      <name val="Calibri"/>
      <family val="2"/>
      <scheme val="minor"/>
    </font>
    <font>
      <sz val="8"/>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6"/>
        <bgColor indexed="64"/>
      </patternFill>
    </fill>
    <fill>
      <patternFill patternType="solid">
        <fgColor rgb="FFD9D9D9"/>
        <bgColor rgb="FF000000"/>
      </patternFill>
    </fill>
    <fill>
      <patternFill patternType="solid">
        <fgColor theme="0" tint="-0.249977111117893"/>
        <bgColor rgb="FF000000"/>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cellStyleXfs>
  <cellXfs count="246">
    <xf numFmtId="0" fontId="0" fillId="0" borderId="0" xfId="0"/>
    <xf numFmtId="0" fontId="0" fillId="0" borderId="0" xfId="0" applyAlignment="1">
      <alignment vertical="center"/>
    </xf>
    <xf numFmtId="0" fontId="3" fillId="0" borderId="0" xfId="0" applyFont="1" applyAlignment="1">
      <alignment horizontal="center" vertical="center"/>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3" fillId="0" borderId="0" xfId="0" applyFont="1" applyAlignment="1">
      <alignment horizontal="left"/>
    </xf>
    <xf numFmtId="0" fontId="4" fillId="0" borderId="0" xfId="0" applyFont="1" applyAlignment="1">
      <alignment vertical="center"/>
    </xf>
    <xf numFmtId="0" fontId="2" fillId="0" borderId="0" xfId="0" applyFont="1"/>
    <xf numFmtId="0" fontId="2" fillId="0" borderId="0" xfId="0" applyFont="1" applyAlignment="1">
      <alignment vertical="center" wrapText="1"/>
    </xf>
    <xf numFmtId="168" fontId="0" fillId="0" borderId="0" xfId="0" applyNumberFormat="1"/>
    <xf numFmtId="0" fontId="0" fillId="0" borderId="0" xfId="0" applyAlignment="1">
      <alignment vertical="center" wrapText="1"/>
    </xf>
    <xf numFmtId="0" fontId="3" fillId="0" borderId="0" xfId="0" applyFont="1" applyAlignment="1">
      <alignment horizontal="center"/>
    </xf>
    <xf numFmtId="1" fontId="0" fillId="0" borderId="0" xfId="0" applyNumberFormat="1" applyAlignment="1">
      <alignment horizontal="left"/>
    </xf>
    <xf numFmtId="0" fontId="3" fillId="0" borderId="0" xfId="0" applyFont="1" applyAlignment="1">
      <alignment wrapText="1"/>
    </xf>
    <xf numFmtId="0" fontId="2" fillId="0" borderId="0" xfId="1" applyNumberFormat="1" applyFont="1" applyFill="1" applyBorder="1" applyAlignment="1">
      <alignment horizontal="center" vertical="center" wrapText="1"/>
    </xf>
    <xf numFmtId="168" fontId="0" fillId="0" borderId="0" xfId="0" applyNumberFormat="1" applyAlignment="1">
      <alignment horizontal="center" vertical="center"/>
    </xf>
    <xf numFmtId="0" fontId="7" fillId="0" borderId="0" xfId="0" applyFont="1" applyAlignment="1">
      <alignment vertical="center" wrapText="1"/>
    </xf>
    <xf numFmtId="0" fontId="3" fillId="0" borderId="0" xfId="0" applyFont="1" applyAlignment="1">
      <alignment vertical="center"/>
    </xf>
    <xf numFmtId="0" fontId="6" fillId="0" borderId="0" xfId="0" applyFont="1" applyAlignment="1">
      <alignment vertical="center" wrapText="1"/>
    </xf>
    <xf numFmtId="168" fontId="0" fillId="0" borderId="0" xfId="0" applyNumberFormat="1" applyAlignment="1">
      <alignment vertical="center" wrapText="1"/>
    </xf>
    <xf numFmtId="2" fontId="0" fillId="0" borderId="0" xfId="0" applyNumberFormat="1" applyAlignment="1">
      <alignment vertical="center"/>
    </xf>
    <xf numFmtId="168" fontId="2" fillId="0" borderId="0" xfId="0" applyNumberFormat="1" applyFont="1"/>
    <xf numFmtId="0" fontId="3" fillId="0" borderId="0" xfId="0" applyFont="1"/>
    <xf numFmtId="0" fontId="0" fillId="0" borderId="0" xfId="0" applyAlignment="1">
      <alignment horizontal="left" vertical="top" wrapText="1"/>
    </xf>
    <xf numFmtId="0" fontId="3" fillId="0" borderId="0" xfId="0" applyFont="1" applyAlignment="1">
      <alignment vertical="center" wrapText="1"/>
    </xf>
    <xf numFmtId="2" fontId="3" fillId="0" borderId="0" xfId="0" applyNumberFormat="1" applyFont="1" applyAlignment="1">
      <alignment vertical="center" wrapText="1"/>
    </xf>
    <xf numFmtId="0" fontId="3" fillId="0" borderId="0" xfId="0" applyFont="1" applyAlignment="1">
      <alignment horizontal="center" vertical="center" wrapText="1"/>
    </xf>
    <xf numFmtId="0" fontId="0" fillId="0" borderId="1" xfId="0" applyBorder="1" applyAlignment="1">
      <alignment horizontal="center"/>
    </xf>
    <xf numFmtId="0" fontId="0" fillId="0" borderId="0" xfId="0" quotePrefix="1" applyAlignment="1">
      <alignment horizontal="left"/>
    </xf>
    <xf numFmtId="2" fontId="3" fillId="0" borderId="0" xfId="0" applyNumberFormat="1" applyFont="1"/>
    <xf numFmtId="2" fontId="3" fillId="0" borderId="0" xfId="2" applyNumberFormat="1" applyFont="1" applyFill="1" applyBorder="1" applyAlignment="1"/>
    <xf numFmtId="0" fontId="0" fillId="0" borderId="0" xfId="0" applyAlignment="1">
      <alignment horizontal="right" vertical="center"/>
    </xf>
    <xf numFmtId="0" fontId="0" fillId="0" borderId="0" xfId="0" quotePrefix="1" applyAlignment="1">
      <alignment horizontal="left" vertical="center"/>
    </xf>
    <xf numFmtId="1" fontId="3" fillId="0" borderId="0" xfId="0" applyNumberFormat="1" applyFont="1" applyAlignment="1">
      <alignment horizontal="center"/>
    </xf>
    <xf numFmtId="0" fontId="2" fillId="0" borderId="0" xfId="0" applyFont="1" applyAlignment="1">
      <alignment vertical="center"/>
    </xf>
    <xf numFmtId="167" fontId="3" fillId="0" borderId="0" xfId="0" applyNumberFormat="1" applyFont="1"/>
    <xf numFmtId="167" fontId="3" fillId="0" borderId="0" xfId="0" applyNumberFormat="1" applyFont="1" applyAlignment="1">
      <alignment horizontal="center"/>
    </xf>
    <xf numFmtId="2" fontId="8" fillId="0" borderId="0" xfId="0" applyNumberFormat="1" applyFont="1"/>
    <xf numFmtId="0" fontId="8" fillId="0" borderId="0" xfId="0" applyFont="1"/>
    <xf numFmtId="0" fontId="0" fillId="0" borderId="0" xfId="0" applyAlignment="1">
      <alignment horizontal="center" vertical="center"/>
    </xf>
    <xf numFmtId="0" fontId="0" fillId="0" borderId="0" xfId="0" applyAlignment="1">
      <alignment vertical="top" wrapText="1"/>
    </xf>
    <xf numFmtId="0" fontId="7"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vertical="top" wrapText="1"/>
    </xf>
    <xf numFmtId="0" fontId="0" fillId="0" borderId="0" xfId="0" applyAlignment="1">
      <alignment horizontal="justify" vertical="top" wrapText="1"/>
    </xf>
    <xf numFmtId="0" fontId="10" fillId="0" borderId="0" xfId="0" applyFont="1" applyAlignment="1">
      <alignment vertical="center"/>
    </xf>
    <xf numFmtId="0" fontId="7" fillId="0" borderId="1" xfId="0" applyFont="1" applyBorder="1" applyAlignment="1">
      <alignment horizontal="center" vertical="center"/>
    </xf>
    <xf numFmtId="0" fontId="0" fillId="0" borderId="0" xfId="0" applyAlignment="1">
      <alignment wrapText="1"/>
    </xf>
    <xf numFmtId="0" fontId="12" fillId="0" borderId="8" xfId="0" applyFont="1" applyBorder="1" applyAlignment="1">
      <alignment horizontal="center" vertical="center"/>
    </xf>
    <xf numFmtId="0" fontId="0" fillId="0" borderId="2" xfId="0" applyBorder="1" applyAlignment="1">
      <alignment vertical="center"/>
    </xf>
    <xf numFmtId="169" fontId="13" fillId="0" borderId="9" xfId="0" applyNumberFormat="1" applyFont="1" applyBorder="1" applyAlignment="1">
      <alignment vertical="center"/>
    </xf>
    <xf numFmtId="167" fontId="13" fillId="0" borderId="9" xfId="0" applyNumberFormat="1" applyFont="1" applyBorder="1" applyAlignment="1">
      <alignment horizontal="center" vertical="center"/>
    </xf>
    <xf numFmtId="0" fontId="0" fillId="0" borderId="9" xfId="0" applyBorder="1" applyAlignment="1">
      <alignment horizontal="left" vertical="center"/>
    </xf>
    <xf numFmtId="0" fontId="0" fillId="0" borderId="9" xfId="0" applyBorder="1" applyAlignment="1">
      <alignment vertical="center"/>
    </xf>
    <xf numFmtId="0" fontId="0" fillId="0" borderId="5" xfId="0" applyBorder="1" applyAlignment="1">
      <alignment vertical="center"/>
    </xf>
    <xf numFmtId="0" fontId="12" fillId="0" borderId="0" xfId="0" applyFont="1" applyAlignment="1">
      <alignment horizontal="left" vertical="center"/>
    </xf>
    <xf numFmtId="0" fontId="14" fillId="0" borderId="1" xfId="0" applyFont="1" applyBorder="1" applyAlignment="1">
      <alignment horizontal="center"/>
    </xf>
    <xf numFmtId="0" fontId="14" fillId="0" borderId="2" xfId="0" applyFont="1" applyBorder="1" applyAlignment="1">
      <alignment horizontal="center"/>
    </xf>
    <xf numFmtId="0" fontId="14" fillId="0" borderId="0" xfId="0" applyFont="1" applyAlignment="1">
      <alignment horizontal="center"/>
    </xf>
    <xf numFmtId="0" fontId="15" fillId="0" borderId="1" xfId="0" applyFont="1" applyBorder="1" applyAlignment="1">
      <alignment horizontal="center"/>
    </xf>
    <xf numFmtId="0" fontId="15" fillId="0" borderId="2" xfId="0" applyFont="1" applyBorder="1" applyAlignment="1">
      <alignment horizontal="center"/>
    </xf>
    <xf numFmtId="0" fontId="15" fillId="0" borderId="0" xfId="0" applyFont="1" applyAlignment="1">
      <alignment horizontal="center"/>
    </xf>
    <xf numFmtId="0" fontId="16" fillId="0" borderId="1" xfId="0" applyFont="1" applyBorder="1" applyAlignment="1">
      <alignment horizontal="center"/>
    </xf>
    <xf numFmtId="165" fontId="16" fillId="0" borderId="1" xfId="0" applyNumberFormat="1" applyFont="1" applyBorder="1" applyAlignment="1">
      <alignment horizontal="center"/>
    </xf>
    <xf numFmtId="0" fontId="16" fillId="0" borderId="0" xfId="0" applyFont="1" applyAlignment="1">
      <alignment horizontal="center"/>
    </xf>
    <xf numFmtId="169" fontId="0" fillId="0" borderId="1" xfId="0" applyNumberFormat="1" applyBorder="1"/>
    <xf numFmtId="169" fontId="16" fillId="0" borderId="1" xfId="0" applyNumberFormat="1" applyFont="1" applyBorder="1" applyAlignment="1">
      <alignment horizontal="center"/>
    </xf>
    <xf numFmtId="169" fontId="16" fillId="0" borderId="0" xfId="0" applyNumberFormat="1" applyFont="1" applyAlignment="1">
      <alignment horizontal="center"/>
    </xf>
    <xf numFmtId="0" fontId="16" fillId="0" borderId="4" xfId="0" applyFont="1" applyBorder="1" applyAlignment="1">
      <alignment horizontal="center"/>
    </xf>
    <xf numFmtId="169" fontId="0" fillId="0" borderId="0" xfId="0" applyNumberFormat="1"/>
    <xf numFmtId="0" fontId="17" fillId="0" borderId="11" xfId="0" applyFont="1" applyBorder="1" applyAlignment="1">
      <alignment horizontal="left" vertical="center"/>
    </xf>
    <xf numFmtId="0" fontId="13" fillId="0" borderId="1" xfId="0" applyFont="1" applyBorder="1" applyAlignment="1">
      <alignment horizontal="center"/>
    </xf>
    <xf numFmtId="0" fontId="16" fillId="0" borderId="1" xfId="0" applyFont="1" applyBorder="1"/>
    <xf numFmtId="169" fontId="16" fillId="0" borderId="0" xfId="4" applyNumberFormat="1" applyFont="1" applyAlignment="1">
      <alignment horizontal="center" vertical="center"/>
    </xf>
    <xf numFmtId="166" fontId="16" fillId="0" borderId="0" xfId="4" applyNumberFormat="1" applyFont="1" applyAlignment="1">
      <alignment horizontal="center" vertical="center"/>
    </xf>
    <xf numFmtId="169" fontId="0" fillId="0" borderId="0" xfId="0" applyNumberFormat="1" applyAlignment="1">
      <alignment horizontal="center"/>
    </xf>
    <xf numFmtId="171" fontId="0" fillId="0" borderId="0" xfId="3" applyNumberFormat="1" applyFont="1" applyFill="1" applyBorder="1" applyAlignment="1">
      <alignment horizontal="center"/>
    </xf>
    <xf numFmtId="0" fontId="14" fillId="0" borderId="9" xfId="0" applyFont="1" applyBorder="1" applyAlignment="1">
      <alignment horizontal="center"/>
    </xf>
    <xf numFmtId="0" fontId="14" fillId="0" borderId="5" xfId="0" applyFont="1" applyBorder="1" applyAlignment="1">
      <alignment horizontal="center"/>
    </xf>
    <xf numFmtId="0" fontId="14" fillId="0" borderId="10" xfId="0" applyFont="1" applyBorder="1" applyAlignment="1">
      <alignment horizontal="center"/>
    </xf>
    <xf numFmtId="0" fontId="14" fillId="0" borderId="11" xfId="0" applyFont="1" applyBorder="1" applyAlignment="1">
      <alignment horizontal="center"/>
    </xf>
    <xf numFmtId="0" fontId="15" fillId="0" borderId="3" xfId="0" applyFont="1" applyBorder="1" applyAlignment="1">
      <alignment horizontal="center"/>
    </xf>
    <xf numFmtId="0" fontId="15" fillId="0" borderId="13" xfId="0" applyFont="1" applyBorder="1" applyAlignment="1">
      <alignment horizontal="center"/>
    </xf>
    <xf numFmtId="169" fontId="16" fillId="0" borderId="2" xfId="0" applyNumberFormat="1" applyFont="1" applyBorder="1" applyAlignment="1">
      <alignment horizontal="center"/>
    </xf>
    <xf numFmtId="169" fontId="16" fillId="0" borderId="5" xfId="0" applyNumberFormat="1" applyFont="1" applyBorder="1" applyAlignment="1">
      <alignment horizontal="center"/>
    </xf>
    <xf numFmtId="0" fontId="16" fillId="3" borderId="1" xfId="0" applyFont="1" applyFill="1" applyBorder="1" applyAlignment="1">
      <alignment horizontal="center"/>
    </xf>
    <xf numFmtId="1" fontId="8" fillId="0" borderId="0" xfId="0" applyNumberFormat="1" applyFont="1" applyAlignment="1">
      <alignment vertical="center" wrapText="1"/>
    </xf>
    <xf numFmtId="0" fontId="23" fillId="0" borderId="0" xfId="0" applyFont="1"/>
    <xf numFmtId="0" fontId="25" fillId="0" borderId="0" xfId="0" applyFont="1" applyAlignment="1">
      <alignment horizontal="right" indent="1"/>
    </xf>
    <xf numFmtId="0" fontId="25" fillId="0" borderId="0" xfId="0" applyFont="1" applyAlignment="1">
      <alignment horizontal="right"/>
    </xf>
    <xf numFmtId="0" fontId="26" fillId="4" borderId="1" xfId="0" applyFont="1" applyFill="1" applyBorder="1" applyAlignment="1">
      <alignment horizontal="center"/>
    </xf>
    <xf numFmtId="0" fontId="26" fillId="4" borderId="1" xfId="0" applyFont="1" applyFill="1" applyBorder="1" applyAlignment="1">
      <alignment horizontal="left" vertical="center"/>
    </xf>
    <xf numFmtId="0" fontId="26" fillId="0" borderId="0" xfId="0" applyFont="1" applyAlignment="1">
      <alignment horizontal="left" vertical="center"/>
    </xf>
    <xf numFmtId="0" fontId="28" fillId="0" borderId="0" xfId="0" applyFont="1"/>
    <xf numFmtId="0" fontId="28" fillId="0" borderId="0" xfId="0" applyFont="1" applyAlignment="1">
      <alignment horizontal="left"/>
    </xf>
    <xf numFmtId="0" fontId="29" fillId="0" borderId="0" xfId="0" applyFont="1" applyAlignment="1">
      <alignment horizontal="center"/>
    </xf>
    <xf numFmtId="0" fontId="23" fillId="0" borderId="0" xfId="0" applyFont="1" applyAlignment="1">
      <alignment horizontal="left"/>
    </xf>
    <xf numFmtId="0" fontId="29" fillId="0" borderId="0" xfId="0" applyFont="1" applyAlignment="1">
      <alignment horizontal="right"/>
    </xf>
    <xf numFmtId="20" fontId="22" fillId="4" borderId="1" xfId="0" applyNumberFormat="1" applyFont="1" applyFill="1" applyBorder="1" applyAlignment="1">
      <alignment horizontal="center"/>
    </xf>
    <xf numFmtId="165" fontId="22" fillId="4" borderId="1" xfId="0" applyNumberFormat="1" applyFont="1" applyFill="1" applyBorder="1" applyAlignment="1">
      <alignment horizontal="center"/>
    </xf>
    <xf numFmtId="1" fontId="22" fillId="4" borderId="1" xfId="0" applyNumberFormat="1" applyFont="1" applyFill="1" applyBorder="1" applyAlignment="1">
      <alignment horizontal="center"/>
    </xf>
    <xf numFmtId="0" fontId="23" fillId="0" borderId="0" xfId="0" applyFont="1" applyAlignment="1">
      <alignment horizontal="center"/>
    </xf>
    <xf numFmtId="0" fontId="31" fillId="0" borderId="0" xfId="0" applyFont="1"/>
    <xf numFmtId="0" fontId="3" fillId="0" borderId="1" xfId="0" applyFont="1" applyBorder="1" applyAlignment="1">
      <alignment vertical="center"/>
    </xf>
    <xf numFmtId="0" fontId="3" fillId="0" borderId="1" xfId="0" applyFont="1" applyBorder="1"/>
    <xf numFmtId="0" fontId="23" fillId="5" borderId="0" xfId="0" applyFont="1" applyFill="1"/>
    <xf numFmtId="0" fontId="23" fillId="2" borderId="0" xfId="0" applyFont="1" applyFill="1"/>
    <xf numFmtId="0" fontId="26" fillId="0" borderId="0" xfId="0" applyFont="1" applyAlignment="1">
      <alignment horizontal="center"/>
    </xf>
    <xf numFmtId="0" fontId="21" fillId="0" borderId="0" xfId="0" applyFont="1" applyAlignment="1">
      <alignment horizontal="center"/>
    </xf>
    <xf numFmtId="0" fontId="14" fillId="2" borderId="1" xfId="0" applyFont="1" applyFill="1" applyBorder="1" applyAlignment="1">
      <alignment horizontal="center"/>
    </xf>
    <xf numFmtId="0" fontId="14" fillId="2" borderId="2" xfId="0" applyFont="1" applyFill="1" applyBorder="1" applyAlignment="1">
      <alignment horizontal="center"/>
    </xf>
    <xf numFmtId="0" fontId="15" fillId="2" borderId="1" xfId="0" applyFont="1" applyFill="1" applyBorder="1" applyAlignment="1">
      <alignment horizontal="center"/>
    </xf>
    <xf numFmtId="0" fontId="15" fillId="2" borderId="2" xfId="0" applyFont="1" applyFill="1" applyBorder="1" applyAlignment="1">
      <alignment horizontal="center"/>
    </xf>
    <xf numFmtId="0" fontId="25" fillId="0" borderId="0" xfId="0" applyFont="1" applyAlignment="1">
      <alignment horizontal="right" wrapText="1" indent="1"/>
    </xf>
    <xf numFmtId="0" fontId="3" fillId="3" borderId="2" xfId="0" applyFont="1" applyFill="1" applyBorder="1" applyAlignment="1">
      <alignment vertical="center"/>
    </xf>
    <xf numFmtId="0" fontId="3" fillId="3" borderId="9" xfId="0" applyFont="1" applyFill="1" applyBorder="1" applyAlignment="1">
      <alignment vertical="center"/>
    </xf>
    <xf numFmtId="0" fontId="3" fillId="3" borderId="9" xfId="0" applyFont="1" applyFill="1" applyBorder="1" applyAlignment="1">
      <alignment horizontal="left" vertical="center"/>
    </xf>
    <xf numFmtId="2" fontId="20" fillId="3" borderId="1" xfId="0" applyNumberFormat="1" applyFont="1" applyFill="1" applyBorder="1" applyAlignment="1">
      <alignment vertical="center" wrapText="1"/>
    </xf>
    <xf numFmtId="0" fontId="20" fillId="3" borderId="1" xfId="0" applyFont="1" applyFill="1" applyBorder="1" applyAlignment="1">
      <alignment vertical="center"/>
    </xf>
    <xf numFmtId="1" fontId="0" fillId="0" borderId="0" xfId="0" applyNumberFormat="1"/>
    <xf numFmtId="0" fontId="34" fillId="0" borderId="0" xfId="0" applyFont="1" applyAlignment="1">
      <alignment horizontal="center"/>
    </xf>
    <xf numFmtId="0" fontId="34" fillId="0" borderId="0" xfId="0" applyFont="1"/>
    <xf numFmtId="0" fontId="34" fillId="6" borderId="0" xfId="0" applyFont="1" applyFill="1" applyAlignment="1">
      <alignment horizontal="center"/>
    </xf>
    <xf numFmtId="0" fontId="34" fillId="6" borderId="0" xfId="0" applyFont="1" applyFill="1" applyAlignment="1">
      <alignment horizontal="right"/>
    </xf>
    <xf numFmtId="18" fontId="36" fillId="0" borderId="1" xfId="0" applyNumberFormat="1" applyFont="1" applyBorder="1" applyAlignment="1">
      <alignment horizontal="center"/>
    </xf>
    <xf numFmtId="165" fontId="36" fillId="0" borderId="1" xfId="0" applyNumberFormat="1" applyFont="1" applyBorder="1" applyAlignment="1">
      <alignment horizontal="center"/>
    </xf>
    <xf numFmtId="165" fontId="36" fillId="0" borderId="0" xfId="0" applyNumberFormat="1" applyFont="1" applyAlignment="1">
      <alignment horizontal="center"/>
    </xf>
    <xf numFmtId="1" fontId="36" fillId="0" borderId="0" xfId="0" applyNumberFormat="1" applyFont="1" applyAlignment="1">
      <alignment horizontal="center"/>
    </xf>
    <xf numFmtId="165" fontId="34" fillId="0" borderId="0" xfId="0" applyNumberFormat="1" applyFont="1"/>
    <xf numFmtId="0" fontId="34" fillId="2" borderId="4" xfId="0" applyFont="1" applyFill="1" applyBorder="1"/>
    <xf numFmtId="0" fontId="3" fillId="0" borderId="0" xfId="0" applyFont="1" applyAlignment="1">
      <alignment horizontal="left" vertical="top" wrapText="1"/>
    </xf>
    <xf numFmtId="1" fontId="3" fillId="0" borderId="0" xfId="0" applyNumberFormat="1" applyFont="1" applyAlignment="1">
      <alignment horizontal="right" vertical="top" wrapText="1"/>
    </xf>
    <xf numFmtId="0" fontId="3" fillId="0" borderId="0" xfId="0" applyFont="1" applyAlignment="1">
      <alignment vertical="top" wrapText="1"/>
    </xf>
    <xf numFmtId="1" fontId="3" fillId="0" borderId="0" xfId="0" applyNumberFormat="1" applyFont="1" applyAlignment="1">
      <alignment horizontal="left"/>
    </xf>
    <xf numFmtId="165" fontId="0" fillId="0" borderId="0" xfId="0" applyNumberFormat="1" applyAlignment="1">
      <alignment horizontal="right"/>
    </xf>
    <xf numFmtId="15" fontId="0" fillId="0" borderId="0" xfId="0" applyNumberFormat="1" applyAlignment="1">
      <alignment horizontal="left"/>
    </xf>
    <xf numFmtId="0" fontId="39" fillId="0" borderId="0" xfId="0" applyFont="1"/>
    <xf numFmtId="2" fontId="16" fillId="3" borderId="1" xfId="0" applyNumberFormat="1" applyFont="1" applyFill="1" applyBorder="1" applyAlignment="1">
      <alignment horizontal="center"/>
    </xf>
    <xf numFmtId="2" fontId="16" fillId="0" borderId="1" xfId="0" applyNumberFormat="1" applyFont="1" applyBorder="1" applyAlignment="1">
      <alignment horizontal="center"/>
    </xf>
    <xf numFmtId="1" fontId="16" fillId="0" borderId="1" xfId="0" applyNumberFormat="1" applyFont="1" applyBorder="1" applyAlignment="1">
      <alignment horizontal="center"/>
    </xf>
    <xf numFmtId="168" fontId="16" fillId="3" borderId="1" xfId="0" applyNumberFormat="1" applyFont="1" applyFill="1" applyBorder="1" applyAlignment="1">
      <alignment horizontal="center"/>
    </xf>
    <xf numFmtId="1" fontId="16" fillId="3" borderId="1" xfId="0" applyNumberFormat="1" applyFont="1" applyFill="1" applyBorder="1" applyAlignment="1">
      <alignment horizontal="center"/>
    </xf>
    <xf numFmtId="1" fontId="20" fillId="3" borderId="1" xfId="0" applyNumberFormat="1" applyFont="1" applyFill="1" applyBorder="1" applyAlignment="1">
      <alignment vertical="center" wrapText="1"/>
    </xf>
    <xf numFmtId="0" fontId="21" fillId="0" borderId="0" xfId="0" applyFont="1" applyAlignment="1">
      <alignment horizontal="center"/>
    </xf>
    <xf numFmtId="0" fontId="26" fillId="4" borderId="2" xfId="0" applyFont="1" applyFill="1" applyBorder="1" applyAlignment="1">
      <alignment horizontal="left" vertical="center"/>
    </xf>
    <xf numFmtId="0" fontId="26" fillId="4" borderId="9" xfId="0" applyFont="1" applyFill="1" applyBorder="1" applyAlignment="1">
      <alignment horizontal="left" vertical="center"/>
    </xf>
    <xf numFmtId="0" fontId="26" fillId="4" borderId="5" xfId="0" applyFont="1" applyFill="1" applyBorder="1" applyAlignment="1">
      <alignment horizontal="left" vertical="center"/>
    </xf>
    <xf numFmtId="0" fontId="26" fillId="4" borderId="2" xfId="0" applyFont="1" applyFill="1" applyBorder="1" applyAlignment="1">
      <alignment horizontal="left"/>
    </xf>
    <xf numFmtId="0" fontId="26" fillId="4" borderId="5" xfId="0" applyFont="1" applyFill="1" applyBorder="1" applyAlignment="1">
      <alignment horizontal="left"/>
    </xf>
    <xf numFmtId="0" fontId="3" fillId="0" borderId="1" xfId="0" applyFont="1" applyBorder="1" applyAlignment="1">
      <alignment horizontal="center" vertical="center"/>
    </xf>
    <xf numFmtId="0" fontId="3" fillId="0" borderId="1" xfId="0" applyFont="1" applyBorder="1" applyAlignment="1">
      <alignment horizontal="center"/>
    </xf>
    <xf numFmtId="0" fontId="24" fillId="5" borderId="0" xfId="0" applyFont="1" applyFill="1" applyAlignment="1">
      <alignment horizontal="center" vertical="center"/>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165" fontId="16" fillId="0" borderId="2" xfId="0" applyNumberFormat="1" applyFont="1" applyBorder="1" applyAlignment="1">
      <alignment horizontal="center"/>
    </xf>
    <xf numFmtId="165" fontId="16" fillId="0" borderId="5" xfId="0" applyNumberFormat="1" applyFont="1" applyBorder="1" applyAlignment="1">
      <alignment horizontal="center"/>
    </xf>
    <xf numFmtId="0" fontId="14" fillId="2" borderId="1" xfId="0" applyFont="1" applyFill="1" applyBorder="1" applyAlignment="1">
      <alignment horizontal="center"/>
    </xf>
    <xf numFmtId="0" fontId="12" fillId="0" borderId="0" xfId="0" applyFont="1" applyAlignment="1">
      <alignment horizontal="left" vertical="center"/>
    </xf>
    <xf numFmtId="0" fontId="17" fillId="0" borderId="0" xfId="0" applyFont="1" applyAlignment="1">
      <alignment horizontal="left" vertical="center"/>
    </xf>
    <xf numFmtId="0" fontId="14" fillId="2" borderId="10" xfId="0" applyFont="1" applyFill="1" applyBorder="1" applyAlignment="1">
      <alignment horizontal="center"/>
    </xf>
    <xf numFmtId="0" fontId="14" fillId="2" borderId="11" xfId="0" applyFont="1" applyFill="1" applyBorder="1" applyAlignment="1">
      <alignment horizontal="center"/>
    </xf>
    <xf numFmtId="0" fontId="15" fillId="2" borderId="3" xfId="0" applyFont="1" applyFill="1" applyBorder="1" applyAlignment="1">
      <alignment horizontal="center"/>
    </xf>
    <xf numFmtId="0" fontId="15" fillId="2" borderId="13" xfId="0" applyFont="1" applyFill="1" applyBorder="1" applyAlignment="1">
      <alignment horizontal="center"/>
    </xf>
    <xf numFmtId="165" fontId="16" fillId="0" borderId="3" xfId="0" applyNumberFormat="1" applyFont="1" applyBorder="1" applyAlignment="1">
      <alignment horizontal="center"/>
    </xf>
    <xf numFmtId="165" fontId="16" fillId="0" borderId="13" xfId="0" applyNumberFormat="1" applyFont="1" applyBorder="1" applyAlignment="1">
      <alignment horizontal="center"/>
    </xf>
    <xf numFmtId="2"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1" fontId="20" fillId="0" borderId="1" xfId="0" applyNumberFormat="1" applyFont="1" applyBorder="1" applyAlignment="1">
      <alignment horizontal="center" vertical="center" wrapText="1"/>
    </xf>
    <xf numFmtId="0" fontId="20" fillId="0" borderId="1" xfId="0" applyFont="1" applyBorder="1" applyAlignment="1">
      <alignment horizontal="center" vertical="center"/>
    </xf>
    <xf numFmtId="2" fontId="3" fillId="0" borderId="1" xfId="0" applyNumberFormat="1" applyFont="1" applyBorder="1" applyAlignment="1">
      <alignment horizontal="center" vertical="center" wrapText="1"/>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5" xfId="0"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172" fontId="26" fillId="4" borderId="1" xfId="0" quotePrefix="1" applyNumberFormat="1" applyFont="1" applyFill="1" applyBorder="1" applyAlignment="1">
      <alignment horizontal="center"/>
    </xf>
    <xf numFmtId="0" fontId="26" fillId="4" borderId="1" xfId="0" applyFont="1" applyFill="1" applyBorder="1" applyAlignment="1">
      <alignment horizontal="center"/>
    </xf>
    <xf numFmtId="0" fontId="27" fillId="5" borderId="0" xfId="0" applyFont="1" applyFill="1" applyAlignment="1">
      <alignment horizontal="center"/>
    </xf>
    <xf numFmtId="0" fontId="8" fillId="0" borderId="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1" fontId="8" fillId="0" borderId="1" xfId="0" applyNumberFormat="1" applyFont="1" applyBorder="1" applyAlignment="1">
      <alignment horizontal="center" vertical="center" wrapText="1"/>
    </xf>
    <xf numFmtId="1" fontId="8" fillId="0" borderId="6" xfId="0" applyNumberFormat="1" applyFont="1" applyBorder="1" applyAlignment="1">
      <alignment horizontal="center" vertical="center" wrapText="1"/>
    </xf>
    <xf numFmtId="0" fontId="3" fillId="3" borderId="2"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5" xfId="0" applyFont="1" applyFill="1" applyBorder="1" applyAlignment="1">
      <alignment horizontal="center" vertical="center"/>
    </xf>
    <xf numFmtId="2" fontId="16" fillId="0" borderId="2" xfId="0" applyNumberFormat="1" applyFont="1" applyBorder="1" applyAlignment="1">
      <alignment horizontal="center"/>
    </xf>
    <xf numFmtId="2" fontId="16" fillId="0" borderId="5" xfId="0" applyNumberFormat="1" applyFont="1" applyBorder="1" applyAlignment="1">
      <alignment horizontal="center"/>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8" fillId="0" borderId="1" xfId="0" applyFont="1" applyBorder="1" applyAlignment="1">
      <alignment horizontal="center" vertical="center"/>
    </xf>
    <xf numFmtId="0" fontId="17" fillId="0" borderId="10" xfId="0" applyFont="1" applyBorder="1" applyAlignment="1">
      <alignment horizontal="left" vertical="center"/>
    </xf>
    <xf numFmtId="0" fontId="17" fillId="0" borderId="8" xfId="0" applyFont="1" applyBorder="1" applyAlignment="1">
      <alignment horizontal="left" vertical="center"/>
    </xf>
    <xf numFmtId="0" fontId="18" fillId="0" borderId="1" xfId="0" applyFont="1" applyBorder="1" applyAlignment="1">
      <alignment horizontal="center" vertical="center"/>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 xfId="0" applyFont="1" applyBorder="1" applyAlignment="1">
      <alignment horizontal="center"/>
    </xf>
    <xf numFmtId="0" fontId="13" fillId="0" borderId="1" xfId="0" applyFont="1" applyBorder="1" applyAlignment="1">
      <alignment horizontal="center"/>
    </xf>
    <xf numFmtId="2" fontId="16" fillId="0" borderId="3" xfId="0" applyNumberFormat="1" applyFont="1" applyBorder="1" applyAlignment="1">
      <alignment horizontal="center"/>
    </xf>
    <xf numFmtId="2" fontId="16" fillId="0" borderId="13" xfId="0" applyNumberFormat="1" applyFont="1" applyBorder="1" applyAlignment="1">
      <alignment horizontal="center"/>
    </xf>
    <xf numFmtId="0" fontId="34" fillId="2" borderId="4" xfId="0" applyFont="1" applyFill="1" applyBorder="1" applyAlignment="1">
      <alignment horizontal="center"/>
    </xf>
    <xf numFmtId="0" fontId="11" fillId="0" borderId="10" xfId="0" applyFont="1" applyBorder="1" applyAlignment="1">
      <alignment horizontal="center" vertical="center"/>
    </xf>
    <xf numFmtId="0" fontId="11" fillId="0" borderId="8" xfId="0" applyFont="1" applyBorder="1" applyAlignment="1">
      <alignment horizontal="center" vertical="center"/>
    </xf>
    <xf numFmtId="0" fontId="12" fillId="0" borderId="10" xfId="0" applyFont="1" applyBorder="1" applyAlignment="1">
      <alignment horizontal="left" vertical="center"/>
    </xf>
    <xf numFmtId="0" fontId="12" fillId="0" borderId="8" xfId="0" applyFont="1" applyBorder="1" applyAlignment="1">
      <alignment horizontal="left" vertical="center"/>
    </xf>
    <xf numFmtId="0" fontId="12" fillId="0" borderId="12" xfId="0" applyFont="1" applyBorder="1" applyAlignment="1">
      <alignment horizontal="left" vertical="center"/>
    </xf>
    <xf numFmtId="0" fontId="14" fillId="0" borderId="10" xfId="0" applyFont="1" applyBorder="1" applyAlignment="1">
      <alignment horizontal="center"/>
    </xf>
    <xf numFmtId="0" fontId="14" fillId="0" borderId="11" xfId="0" applyFont="1" applyBorder="1" applyAlignment="1">
      <alignment horizontal="center"/>
    </xf>
    <xf numFmtId="0" fontId="14" fillId="0" borderId="1" xfId="0" applyFont="1" applyBorder="1" applyAlignment="1">
      <alignment horizontal="center" vertical="center" wrapText="1"/>
    </xf>
    <xf numFmtId="0" fontId="15" fillId="0" borderId="3" xfId="0" applyFont="1" applyBorder="1" applyAlignment="1">
      <alignment horizontal="center"/>
    </xf>
    <xf numFmtId="0" fontId="15" fillId="0" borderId="13" xfId="0" applyFont="1" applyBorder="1" applyAlignment="1">
      <alignment horizontal="center"/>
    </xf>
    <xf numFmtId="0" fontId="0" fillId="0" borderId="0" xfId="0" applyAlignment="1">
      <alignment horizontal="center"/>
    </xf>
    <xf numFmtId="0" fontId="0" fillId="0" borderId="0" xfId="0" applyAlignment="1">
      <alignment horizontal="center" vertical="center"/>
    </xf>
    <xf numFmtId="0" fontId="3" fillId="0" borderId="1" xfId="0" applyFont="1" applyBorder="1" applyAlignment="1">
      <alignment horizontal="right" vertical="center"/>
    </xf>
    <xf numFmtId="0" fontId="3" fillId="0" borderId="1" xfId="0" applyFont="1" applyBorder="1" applyAlignment="1">
      <alignment horizontal="right"/>
    </xf>
    <xf numFmtId="0" fontId="0" fillId="0" borderId="0" xfId="0" applyAlignment="1">
      <alignment horizontal="left" vertical="center"/>
    </xf>
    <xf numFmtId="0" fontId="32" fillId="0" borderId="0" xfId="0" applyFont="1" applyAlignment="1">
      <alignment horizontal="left" vertical="center"/>
    </xf>
    <xf numFmtId="0" fontId="2" fillId="0" borderId="0" xfId="0" applyFont="1" applyAlignment="1">
      <alignment horizontal="center"/>
    </xf>
    <xf numFmtId="2" fontId="8" fillId="0" borderId="1" xfId="0" applyNumberFormat="1" applyFont="1" applyBorder="1" applyAlignment="1">
      <alignment horizontal="center"/>
    </xf>
    <xf numFmtId="0" fontId="0" fillId="0" borderId="0" xfId="0" applyAlignment="1">
      <alignment horizontal="left"/>
    </xf>
    <xf numFmtId="0" fontId="0" fillId="0" borderId="0" xfId="0" applyAlignment="1">
      <alignment horizontal="justify" vertical="center" wrapText="1"/>
    </xf>
    <xf numFmtId="0" fontId="0" fillId="0" borderId="0" xfId="0" applyAlignment="1">
      <alignment horizontal="justify" vertical="top" wrapText="1"/>
    </xf>
    <xf numFmtId="0" fontId="0" fillId="0" borderId="0" xfId="0" applyAlignment="1">
      <alignment horizontal="justify" wrapText="1"/>
    </xf>
    <xf numFmtId="0" fontId="0" fillId="0" borderId="0" xfId="0" applyAlignment="1">
      <alignment horizontal="left" wrapText="1"/>
    </xf>
    <xf numFmtId="0" fontId="9"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xf>
    <xf numFmtId="0" fontId="37" fillId="0" borderId="0" xfId="0" applyFont="1" applyAlignment="1">
      <alignment horizontal="left" vertical="center"/>
    </xf>
    <xf numFmtId="170" fontId="3" fillId="0" borderId="0" xfId="0" applyNumberFormat="1" applyFont="1" applyAlignment="1">
      <alignment horizontal="left"/>
    </xf>
    <xf numFmtId="0" fontId="8" fillId="2" borderId="1" xfId="0" applyFont="1" applyFill="1" applyBorder="1" applyAlignment="1">
      <alignment horizontal="center" wrapText="1"/>
    </xf>
    <xf numFmtId="0" fontId="0" fillId="0" borderId="1" xfId="0" applyBorder="1" applyAlignment="1">
      <alignment horizontal="center"/>
    </xf>
    <xf numFmtId="2"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wrapText="1"/>
    </xf>
    <xf numFmtId="0" fontId="8" fillId="2" borderId="1" xfId="0" applyFont="1" applyFill="1" applyBorder="1" applyAlignment="1">
      <alignment horizontal="center"/>
    </xf>
    <xf numFmtId="1" fontId="8" fillId="0" borderId="1" xfId="0" applyNumberFormat="1" applyFont="1" applyBorder="1" applyAlignment="1">
      <alignment horizontal="center"/>
    </xf>
    <xf numFmtId="0" fontId="0" fillId="0" borderId="0" xfId="0" applyAlignment="1">
      <alignment horizontal="left" vertical="top" wrapText="1"/>
    </xf>
    <xf numFmtId="0" fontId="5" fillId="0" borderId="0" xfId="0" applyFont="1" applyAlignment="1">
      <alignment horizontal="justify" vertical="top" wrapText="1"/>
    </xf>
    <xf numFmtId="0" fontId="3" fillId="0" borderId="1" xfId="0" applyFont="1" applyBorder="1" applyAlignment="1">
      <alignment horizontal="left" vertical="center"/>
    </xf>
    <xf numFmtId="0" fontId="3" fillId="0" borderId="1" xfId="0" applyFont="1" applyBorder="1" applyAlignment="1">
      <alignment horizontal="left"/>
    </xf>
    <xf numFmtId="0" fontId="41" fillId="0" borderId="1" xfId="0" applyFont="1" applyBorder="1" applyAlignment="1">
      <alignment horizontal="left"/>
    </xf>
    <xf numFmtId="0" fontId="7" fillId="0" borderId="1" xfId="0" applyFont="1" applyBorder="1" applyAlignment="1">
      <alignment horizontal="left"/>
    </xf>
    <xf numFmtId="17" fontId="3" fillId="0" borderId="1" xfId="0" applyNumberFormat="1" applyFont="1" applyBorder="1" applyAlignment="1">
      <alignment horizontal="left"/>
    </xf>
  </cellXfs>
  <cellStyles count="5">
    <cellStyle name="Comma" xfId="3" builtinId="3"/>
    <cellStyle name="Comma 2" xfId="2" xr:uid="{00000000-0005-0000-0000-000001000000}"/>
    <cellStyle name="Normal" xfId="0" builtinId="0"/>
    <cellStyle name="Normal 2" xfId="4" xr:uid="{00000000-0005-0000-0000-000003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28576</xdr:colOff>
      <xdr:row>0</xdr:row>
      <xdr:rowOff>54701</xdr:rowOff>
    </xdr:from>
    <xdr:to>
      <xdr:col>13</xdr:col>
      <xdr:colOff>140</xdr:colOff>
      <xdr:row>5</xdr:row>
      <xdr:rowOff>34822</xdr:rowOff>
    </xdr:to>
    <xdr:grpSp>
      <xdr:nvGrpSpPr>
        <xdr:cNvPr id="8" name="Group 7">
          <a:extLst>
            <a:ext uri="{FF2B5EF4-FFF2-40B4-BE49-F238E27FC236}">
              <a16:creationId xmlns:a16="http://schemas.microsoft.com/office/drawing/2014/main" id="{00000000-0008-0000-0200-000008000000}"/>
            </a:ext>
          </a:extLst>
        </xdr:cNvPr>
        <xdr:cNvGrpSpPr/>
      </xdr:nvGrpSpPr>
      <xdr:grpSpPr>
        <a:xfrm>
          <a:off x="28576" y="54701"/>
          <a:ext cx="6410464" cy="932621"/>
          <a:chOff x="28576" y="54701"/>
          <a:chExt cx="6842511" cy="932621"/>
        </a:xfrm>
      </xdr:grpSpPr>
      <xdr:grpSp>
        <xdr:nvGrpSpPr>
          <xdr:cNvPr id="10" name="Group 9">
            <a:extLst>
              <a:ext uri="{FF2B5EF4-FFF2-40B4-BE49-F238E27FC236}">
                <a16:creationId xmlns:a16="http://schemas.microsoft.com/office/drawing/2014/main" id="{00000000-0008-0000-0200-00000A000000}"/>
              </a:ext>
            </a:extLst>
          </xdr:cNvPr>
          <xdr:cNvGrpSpPr/>
        </xdr:nvGrpSpPr>
        <xdr:grpSpPr>
          <a:xfrm>
            <a:off x="28576" y="57150"/>
            <a:ext cx="6842511" cy="930172"/>
            <a:chOff x="-119700" y="-17662"/>
            <a:chExt cx="5433164" cy="945182"/>
          </a:xfrm>
        </xdr:grpSpPr>
        <xdr:sp macro="" textlink="">
          <xdr:nvSpPr>
            <xdr:cNvPr id="12" name="Text Box 1">
              <a:extLst>
                <a:ext uri="{FF2B5EF4-FFF2-40B4-BE49-F238E27FC236}">
                  <a16:creationId xmlns:a16="http://schemas.microsoft.com/office/drawing/2014/main" id="{00000000-0008-0000-0200-00000C000000}"/>
                </a:ext>
              </a:extLst>
            </xdr:cNvPr>
            <xdr:cNvSpPr txBox="1">
              <a:spLocks noChangeArrowheads="1"/>
            </xdr:cNvSpPr>
          </xdr:nvSpPr>
          <xdr:spPr bwMode="auto">
            <a:xfrm>
              <a:off x="554460" y="-17662"/>
              <a:ext cx="4357845" cy="938834"/>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PH" sz="1200" b="1" i="0" u="none" strike="noStrike" baseline="0">
                  <a:solidFill>
                    <a:srgbClr val="000000"/>
                  </a:solidFill>
                  <a:latin typeface="Arial"/>
                  <a:cs typeface="Arial"/>
                </a:rPr>
                <a:t>Republic of the Philippines</a:t>
              </a:r>
            </a:p>
            <a:p>
              <a:pPr algn="l" rtl="0">
                <a:defRPr sz="1000"/>
              </a:pPr>
              <a:r>
                <a:rPr lang="en-PH" sz="1300" b="1" i="0" u="none" strike="noStrike" baseline="0">
                  <a:solidFill>
                    <a:srgbClr val="00CCFF"/>
                  </a:solidFill>
                  <a:latin typeface="Arial Black" panose="020B0A04020102020204" pitchFamily="34" charset="0"/>
                </a:rPr>
                <a:t>DEPARTMENT OF SCIENCE AND TECHNOLOGY</a:t>
              </a:r>
            </a:p>
            <a:p>
              <a:pPr algn="l" rtl="0">
                <a:defRPr sz="1000"/>
              </a:pPr>
              <a:r>
                <a:rPr lang="en-PH" sz="1200" b="1" i="0" u="none" strike="noStrike" baseline="0">
                  <a:solidFill>
                    <a:srgbClr val="000000"/>
                  </a:solidFill>
                  <a:latin typeface="Arial"/>
                  <a:cs typeface="Arial"/>
                </a:rPr>
                <a:t>Regional Office No. I</a:t>
              </a:r>
            </a:p>
            <a:p>
              <a:pPr algn="l" rtl="0">
                <a:defRPr sz="1000"/>
              </a:pPr>
              <a:r>
                <a:rPr lang="en-PH" sz="1200" b="1" i="0" u="none" strike="noStrike" baseline="0">
                  <a:solidFill>
                    <a:srgbClr val="000000"/>
                  </a:solidFill>
                  <a:latin typeface="Arial"/>
                  <a:cs typeface="Arial"/>
                </a:rPr>
                <a:t>REGIONAL STANDARDS AND TESTING LABORATORY</a:t>
              </a:r>
            </a:p>
            <a:p>
              <a:pPr algn="l" rtl="0">
                <a:defRPr sz="1000"/>
              </a:pPr>
              <a:endParaRPr lang="en-PH" sz="1200" b="1" i="0" u="none" strike="noStrike" baseline="0">
                <a:solidFill>
                  <a:srgbClr val="000000"/>
                </a:solidFill>
                <a:latin typeface="Arial"/>
                <a:cs typeface="Arial"/>
              </a:endParaRPr>
            </a:p>
            <a:p>
              <a:pPr algn="l" rtl="0">
                <a:defRPr sz="1000"/>
              </a:pPr>
              <a:endParaRPr lang="en-PH" sz="1100" b="1" i="0" u="none" strike="noStrike" baseline="0">
                <a:solidFill>
                  <a:srgbClr val="000000"/>
                </a:solidFill>
                <a:latin typeface="Times New Roman"/>
                <a:cs typeface="Times New Roman"/>
              </a:endParaRPr>
            </a:p>
          </xdr:txBody>
        </xdr:sp>
        <xdr:sp macro="" textlink="">
          <xdr:nvSpPr>
            <xdr:cNvPr id="13" name="Line 4">
              <a:extLst>
                <a:ext uri="{FF2B5EF4-FFF2-40B4-BE49-F238E27FC236}">
                  <a16:creationId xmlns:a16="http://schemas.microsoft.com/office/drawing/2014/main" id="{00000000-0008-0000-0200-00000D000000}"/>
                </a:ext>
              </a:extLst>
            </xdr:cNvPr>
            <xdr:cNvSpPr>
              <a:spLocks noChangeShapeType="1"/>
            </xdr:cNvSpPr>
          </xdr:nvSpPr>
          <xdr:spPr bwMode="auto">
            <a:xfrm flipV="1">
              <a:off x="-119700" y="927520"/>
              <a:ext cx="5433164"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68" y="54701"/>
            <a:ext cx="854120" cy="885942"/>
          </a:xfrm>
          <a:prstGeom prst="rect">
            <a:avLst/>
          </a:prstGeom>
        </xdr:spPr>
      </xdr:pic>
    </xdr:grpSp>
    <xdr:clientData/>
  </xdr:twoCellAnchor>
  <xdr:twoCellAnchor editAs="absolute">
    <xdr:from>
      <xdr:col>0</xdr:col>
      <xdr:colOff>1</xdr:colOff>
      <xdr:row>54</xdr:row>
      <xdr:rowOff>106317</xdr:rowOff>
    </xdr:from>
    <xdr:to>
      <xdr:col>12</xdr:col>
      <xdr:colOff>364923</xdr:colOff>
      <xdr:row>58</xdr:row>
      <xdr:rowOff>103439</xdr:rowOff>
    </xdr:to>
    <xdr:grpSp>
      <xdr:nvGrpSpPr>
        <xdr:cNvPr id="25" name="Group 24">
          <a:extLst>
            <a:ext uri="{FF2B5EF4-FFF2-40B4-BE49-F238E27FC236}">
              <a16:creationId xmlns:a16="http://schemas.microsoft.com/office/drawing/2014/main" id="{00000000-0008-0000-0200-000019000000}"/>
            </a:ext>
          </a:extLst>
        </xdr:cNvPr>
        <xdr:cNvGrpSpPr>
          <a:grpSpLocks noChangeAspect="1"/>
        </xdr:cNvGrpSpPr>
      </xdr:nvGrpSpPr>
      <xdr:grpSpPr>
        <a:xfrm>
          <a:off x="1" y="9678942"/>
          <a:ext cx="6365672" cy="778172"/>
          <a:chOff x="0" y="9597290"/>
          <a:chExt cx="6805090" cy="649651"/>
        </a:xfrm>
      </xdr:grpSpPr>
      <xdr:grpSp>
        <xdr:nvGrpSpPr>
          <xdr:cNvPr id="26" name="Group 25">
            <a:extLst>
              <a:ext uri="{FF2B5EF4-FFF2-40B4-BE49-F238E27FC236}">
                <a16:creationId xmlns:a16="http://schemas.microsoft.com/office/drawing/2014/main" id="{00000000-0008-0000-0200-00001A000000}"/>
              </a:ext>
            </a:extLst>
          </xdr:cNvPr>
          <xdr:cNvGrpSpPr>
            <a:grpSpLocks noChangeAspect="1"/>
          </xdr:cNvGrpSpPr>
        </xdr:nvGrpSpPr>
        <xdr:grpSpPr>
          <a:xfrm>
            <a:off x="0" y="9715224"/>
            <a:ext cx="6805090" cy="531717"/>
            <a:chOff x="1" y="10373419"/>
            <a:chExt cx="6726054" cy="554874"/>
          </a:xfrm>
        </xdr:grpSpPr>
        <xdr:sp macro="" textlink="">
          <xdr:nvSpPr>
            <xdr:cNvPr id="28" name="TextBox 27">
              <a:extLst>
                <a:ext uri="{FF2B5EF4-FFF2-40B4-BE49-F238E27FC236}">
                  <a16:creationId xmlns:a16="http://schemas.microsoft.com/office/drawing/2014/main" id="{00000000-0008-0000-0200-00001C000000}"/>
                </a:ext>
              </a:extLst>
            </xdr:cNvPr>
            <xdr:cNvSpPr txBox="1">
              <a:spLocks noChangeAspect="1"/>
            </xdr:cNvSpPr>
          </xdr:nvSpPr>
          <xdr:spPr>
            <a:xfrm>
              <a:off x="368209" y="10373419"/>
              <a:ext cx="6028239" cy="55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nchorCtr="0"/>
            <a:lstStyle/>
            <a:p>
              <a:r>
                <a:rPr lang="en-US" sz="900">
                  <a:latin typeface="Arial Narrow" panose="020B0606020202030204" pitchFamily="34" charset="0"/>
                </a:rPr>
                <a:t> </a:t>
              </a:r>
              <a:r>
                <a:rPr lang="en-US" sz="920">
                  <a:solidFill>
                    <a:sysClr val="windowText" lastClr="000000"/>
                  </a:solidFill>
                  <a:latin typeface="Arial Narrow" panose="020B0606020202030204" pitchFamily="34" charset="0"/>
                  <a:cs typeface="Arial" panose="020B0604020202020204" pitchFamily="34" charset="0"/>
                </a:rPr>
                <a:t>Postal Address:        DMMMSU-MLU Campus, P. O. Box 117                          Tel. No.: (072) 242-0663 – LU, (077) 722-3347 - IS</a:t>
              </a:r>
            </a:p>
            <a:p>
              <a:r>
                <a:rPr lang="en-US" sz="920">
                  <a:solidFill>
                    <a:sysClr val="windowText" lastClr="000000"/>
                  </a:solidFill>
                  <a:latin typeface="Arial Narrow" panose="020B0606020202030204" pitchFamily="34" charset="0"/>
                  <a:cs typeface="Arial" panose="020B0604020202020204" pitchFamily="34" charset="0"/>
                </a:rPr>
                <a:t>                                  City of San Fernando, 2500 La Union                               Fax. No.: (072) 888-3399 - ASD</a:t>
              </a:r>
            </a:p>
            <a:p>
              <a:r>
                <a:rPr lang="en-US" sz="920">
                  <a:solidFill>
                    <a:sysClr val="windowText" lastClr="000000"/>
                  </a:solidFill>
                  <a:latin typeface="Arial Narrow" panose="020B0606020202030204" pitchFamily="34" charset="0"/>
                  <a:cs typeface="Arial" panose="020B0604020202020204" pitchFamily="34" charset="0"/>
                </a:rPr>
                <a:t> e-mail address:        </a:t>
              </a:r>
              <a:r>
                <a:rPr lang="en-US" sz="920" baseline="0">
                  <a:solidFill>
                    <a:sysClr val="windowText" lastClr="000000"/>
                  </a:solidFill>
                  <a:latin typeface="Arial Narrow" panose="020B0606020202030204" pitchFamily="34" charset="0"/>
                  <a:cs typeface="Arial" panose="020B0604020202020204" pitchFamily="34" charset="0"/>
                </a:rPr>
                <a:t> </a:t>
              </a:r>
              <a:r>
                <a:rPr lang="en-US" sz="1000" u="none">
                  <a:solidFill>
                    <a:srgbClr val="3399FF"/>
                  </a:solidFill>
                  <a:latin typeface="Arial Narrow" panose="020B0606020202030204" pitchFamily="34" charset="0"/>
                  <a:cs typeface="Arial" panose="020B0604020202020204" pitchFamily="34" charset="0"/>
                </a:rPr>
                <a:t>dostro1@dost.gov.ph</a:t>
              </a:r>
              <a:r>
                <a:rPr lang="en-US" sz="920">
                  <a:solidFill>
                    <a:sysClr val="windowText" lastClr="000000"/>
                  </a:solidFill>
                  <a:latin typeface="Arial Narrow" panose="020B0606020202030204" pitchFamily="34" charset="0"/>
                  <a:cs typeface="Arial" panose="020B0604020202020204" pitchFamily="34" charset="0"/>
                </a:rPr>
                <a:t>                                                    </a:t>
              </a:r>
              <a:r>
                <a:rPr lang="en-US" sz="920" baseline="0">
                  <a:solidFill>
                    <a:sysClr val="windowText" lastClr="000000"/>
                  </a:solidFill>
                  <a:latin typeface="Arial Narrow" panose="020B0606020202030204" pitchFamily="34" charset="0"/>
                  <a:cs typeface="Arial" panose="020B0604020202020204" pitchFamily="34" charset="0"/>
                </a:rPr>
                <a:t> </a:t>
              </a:r>
              <a:r>
                <a:rPr lang="en-US" sz="920">
                  <a:solidFill>
                    <a:sysClr val="windowText" lastClr="000000"/>
                  </a:solidFill>
                  <a:latin typeface="Arial Narrow" panose="020B0606020202030204" pitchFamily="34" charset="0"/>
                  <a:cs typeface="Arial" panose="020B0604020202020204" pitchFamily="34" charset="0"/>
                </a:rPr>
                <a:t>URL:  </a:t>
              </a:r>
              <a:r>
                <a:rPr lang="en-US" sz="1000" u="none">
                  <a:solidFill>
                    <a:srgbClr val="3399FF"/>
                  </a:solidFill>
                  <a:latin typeface="Arial Narrow" panose="020B0606020202030204" pitchFamily="34" charset="0"/>
                  <a:cs typeface="Arial" panose="020B0604020202020204" pitchFamily="34" charset="0"/>
                </a:rPr>
                <a:t>http</a:t>
              </a:r>
              <a:r>
                <a:rPr lang="en-US" sz="1000" u="sng">
                  <a:solidFill>
                    <a:srgbClr val="3399FF"/>
                  </a:solidFill>
                  <a:latin typeface="Arial Narrow" panose="020B0606020202030204" pitchFamily="34" charset="0"/>
                  <a:cs typeface="Arial" panose="020B0604020202020204" pitchFamily="34" charset="0"/>
                </a:rPr>
                <a:t>://</a:t>
              </a:r>
              <a:r>
                <a:rPr lang="en-US" sz="1000" u="none">
                  <a:solidFill>
                    <a:srgbClr val="3399FF"/>
                  </a:solidFill>
                  <a:latin typeface="Arial Narrow" panose="020B0606020202030204" pitchFamily="34" charset="0"/>
                  <a:cs typeface="Arial" panose="020B0604020202020204" pitchFamily="34" charset="0"/>
                </a:rPr>
                <a:t>region1.dost.gov.ph</a:t>
              </a:r>
            </a:p>
          </xdr:txBody>
        </xdr:sp>
        <xdr:sp macro="" textlink="">
          <xdr:nvSpPr>
            <xdr:cNvPr id="29" name="Line 4">
              <a:extLst>
                <a:ext uri="{FF2B5EF4-FFF2-40B4-BE49-F238E27FC236}">
                  <a16:creationId xmlns:a16="http://schemas.microsoft.com/office/drawing/2014/main" id="{00000000-0008-0000-0200-00001D000000}"/>
                </a:ext>
              </a:extLst>
            </xdr:cNvPr>
            <xdr:cNvSpPr>
              <a:spLocks noChangeShapeType="1"/>
            </xdr:cNvSpPr>
          </xdr:nvSpPr>
          <xdr:spPr bwMode="auto">
            <a:xfrm>
              <a:off x="1" y="10444947"/>
              <a:ext cx="6726054"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2751722" y="9597290"/>
            <a:ext cx="1021181" cy="264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Page 1 of 2</a:t>
            </a:r>
          </a:p>
        </xdr:txBody>
      </xdr:sp>
    </xdr:grpSp>
    <xdr:clientData/>
  </xdr:twoCellAnchor>
  <xdr:twoCellAnchor editAs="absolute">
    <xdr:from>
      <xdr:col>0</xdr:col>
      <xdr:colOff>7844</xdr:colOff>
      <xdr:row>58</xdr:row>
      <xdr:rowOff>93242</xdr:rowOff>
    </xdr:from>
    <xdr:to>
      <xdr:col>12</xdr:col>
      <xdr:colOff>344191</xdr:colOff>
      <xdr:row>59</xdr:row>
      <xdr:rowOff>838200</xdr:rowOff>
    </xdr:to>
    <xdr:grpSp>
      <xdr:nvGrpSpPr>
        <xdr:cNvPr id="31" name="Group 30">
          <a:extLst>
            <a:ext uri="{FF2B5EF4-FFF2-40B4-BE49-F238E27FC236}">
              <a16:creationId xmlns:a16="http://schemas.microsoft.com/office/drawing/2014/main" id="{00000000-0008-0000-0200-00001F000000}"/>
            </a:ext>
          </a:extLst>
        </xdr:cNvPr>
        <xdr:cNvGrpSpPr/>
      </xdr:nvGrpSpPr>
      <xdr:grpSpPr>
        <a:xfrm>
          <a:off x="7844" y="10446917"/>
          <a:ext cx="6337097" cy="935458"/>
          <a:chOff x="28576" y="54701"/>
          <a:chExt cx="6842511" cy="935427"/>
        </a:xfrm>
      </xdr:grpSpPr>
      <xdr:grpSp>
        <xdr:nvGrpSpPr>
          <xdr:cNvPr id="40" name="Group 39">
            <a:extLst>
              <a:ext uri="{FF2B5EF4-FFF2-40B4-BE49-F238E27FC236}">
                <a16:creationId xmlns:a16="http://schemas.microsoft.com/office/drawing/2014/main" id="{00000000-0008-0000-0200-000028000000}"/>
              </a:ext>
            </a:extLst>
          </xdr:cNvPr>
          <xdr:cNvGrpSpPr/>
        </xdr:nvGrpSpPr>
        <xdr:grpSpPr>
          <a:xfrm>
            <a:off x="28576" y="92633"/>
            <a:ext cx="6842511" cy="897495"/>
            <a:chOff x="-119700" y="18392"/>
            <a:chExt cx="5433164" cy="911979"/>
          </a:xfrm>
        </xdr:grpSpPr>
        <xdr:sp macro="" textlink="">
          <xdr:nvSpPr>
            <xdr:cNvPr id="42" name="Text Box 1">
              <a:extLst>
                <a:ext uri="{FF2B5EF4-FFF2-40B4-BE49-F238E27FC236}">
                  <a16:creationId xmlns:a16="http://schemas.microsoft.com/office/drawing/2014/main" id="{00000000-0008-0000-0200-00002A000000}"/>
                </a:ext>
              </a:extLst>
            </xdr:cNvPr>
            <xdr:cNvSpPr txBox="1">
              <a:spLocks noChangeArrowheads="1"/>
            </xdr:cNvSpPr>
          </xdr:nvSpPr>
          <xdr:spPr bwMode="auto">
            <a:xfrm>
              <a:off x="554460" y="18392"/>
              <a:ext cx="4006385" cy="911979"/>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PH" sz="1200" b="1" i="0" u="none" strike="noStrike" baseline="0">
                  <a:solidFill>
                    <a:srgbClr val="000000"/>
                  </a:solidFill>
                  <a:latin typeface="Arial"/>
                  <a:cs typeface="Arial"/>
                </a:rPr>
                <a:t>Republic of the Philippines</a:t>
              </a:r>
            </a:p>
            <a:p>
              <a:pPr algn="l" rtl="0">
                <a:defRPr sz="1000"/>
              </a:pPr>
              <a:r>
                <a:rPr lang="en-PH" sz="1300" b="1" i="0" u="none" strike="noStrike" baseline="0">
                  <a:solidFill>
                    <a:srgbClr val="00CCFF"/>
                  </a:solidFill>
                  <a:latin typeface="Arial Black" panose="020B0A04020102020204" pitchFamily="34" charset="0"/>
                </a:rPr>
                <a:t>DEPARTMENT OF SCIENCE AND TECHNOLOGY</a:t>
              </a:r>
            </a:p>
            <a:p>
              <a:pPr algn="l" rtl="0">
                <a:defRPr sz="1000"/>
              </a:pPr>
              <a:r>
                <a:rPr lang="en-PH" sz="1200" b="1" i="0" u="none" strike="noStrike" baseline="0">
                  <a:solidFill>
                    <a:srgbClr val="000000"/>
                  </a:solidFill>
                  <a:latin typeface="Arial"/>
                  <a:cs typeface="Arial"/>
                </a:rPr>
                <a:t>Regional Office No. I</a:t>
              </a:r>
            </a:p>
            <a:p>
              <a:pPr algn="l" rtl="0">
                <a:defRPr sz="1000"/>
              </a:pPr>
              <a:r>
                <a:rPr lang="en-PH" sz="1200" b="1" i="0" u="none" strike="noStrike" baseline="0">
                  <a:solidFill>
                    <a:srgbClr val="000000"/>
                  </a:solidFill>
                  <a:latin typeface="Arial"/>
                  <a:cs typeface="Arial"/>
                </a:rPr>
                <a:t>REGIONAL STANDARDS AND TESTING LABORATORY</a:t>
              </a:r>
            </a:p>
            <a:p>
              <a:pPr algn="l" rtl="0">
                <a:defRPr sz="1000"/>
              </a:pPr>
              <a:endParaRPr lang="en-PH" sz="1200" b="1" i="0" u="none" strike="noStrike" baseline="0">
                <a:solidFill>
                  <a:srgbClr val="000000"/>
                </a:solidFill>
                <a:latin typeface="Arial"/>
                <a:cs typeface="Arial"/>
              </a:endParaRPr>
            </a:p>
            <a:p>
              <a:pPr algn="l" rtl="0">
                <a:defRPr sz="1000"/>
              </a:pPr>
              <a:endParaRPr lang="en-PH" sz="1100" b="1" i="0" u="none" strike="noStrike" baseline="0">
                <a:solidFill>
                  <a:srgbClr val="000000"/>
                </a:solidFill>
                <a:latin typeface="Times New Roman"/>
                <a:cs typeface="Times New Roman"/>
              </a:endParaRPr>
            </a:p>
          </xdr:txBody>
        </xdr:sp>
        <xdr:sp macro="" textlink="">
          <xdr:nvSpPr>
            <xdr:cNvPr id="43" name="Line 4">
              <a:extLst>
                <a:ext uri="{FF2B5EF4-FFF2-40B4-BE49-F238E27FC236}">
                  <a16:creationId xmlns:a16="http://schemas.microsoft.com/office/drawing/2014/main" id="{00000000-0008-0000-0200-00002B000000}"/>
                </a:ext>
              </a:extLst>
            </xdr:cNvPr>
            <xdr:cNvSpPr>
              <a:spLocks noChangeShapeType="1"/>
            </xdr:cNvSpPr>
          </xdr:nvSpPr>
          <xdr:spPr bwMode="auto">
            <a:xfrm flipV="1">
              <a:off x="-119700" y="927520"/>
              <a:ext cx="5433164"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pic>
        <xdr:nvPicPr>
          <xdr:cNvPr id="41" name="Picture 40">
            <a:extLst>
              <a:ext uri="{FF2B5EF4-FFF2-40B4-BE49-F238E27FC236}">
                <a16:creationId xmlns:a16="http://schemas.microsoft.com/office/drawing/2014/main" id="{00000000-0008-0000-0200-00002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668" y="54701"/>
            <a:ext cx="854120" cy="885942"/>
          </a:xfrm>
          <a:prstGeom prst="rect">
            <a:avLst/>
          </a:prstGeom>
        </xdr:spPr>
      </xdr:pic>
    </xdr:grpSp>
    <xdr:clientData/>
  </xdr:twoCellAnchor>
  <xdr:twoCellAnchor editAs="absolute">
    <xdr:from>
      <xdr:col>0</xdr:col>
      <xdr:colOff>1</xdr:colOff>
      <xdr:row>113</xdr:row>
      <xdr:rowOff>44917</xdr:rowOff>
    </xdr:from>
    <xdr:to>
      <xdr:col>13</xdr:col>
      <xdr:colOff>17319</xdr:colOff>
      <xdr:row>117</xdr:row>
      <xdr:rowOff>95449</xdr:rowOff>
    </xdr:to>
    <xdr:grpSp>
      <xdr:nvGrpSpPr>
        <xdr:cNvPr id="44" name="Group 43">
          <a:extLst>
            <a:ext uri="{FF2B5EF4-FFF2-40B4-BE49-F238E27FC236}">
              <a16:creationId xmlns:a16="http://schemas.microsoft.com/office/drawing/2014/main" id="{00000000-0008-0000-0200-00002C000000}"/>
            </a:ext>
          </a:extLst>
        </xdr:cNvPr>
        <xdr:cNvGrpSpPr>
          <a:grpSpLocks noChangeAspect="1"/>
        </xdr:cNvGrpSpPr>
      </xdr:nvGrpSpPr>
      <xdr:grpSpPr>
        <a:xfrm>
          <a:off x="1" y="20133142"/>
          <a:ext cx="6456218" cy="812532"/>
          <a:chOff x="0" y="9597862"/>
          <a:chExt cx="6805090" cy="649079"/>
        </a:xfrm>
      </xdr:grpSpPr>
      <xdr:grpSp>
        <xdr:nvGrpSpPr>
          <xdr:cNvPr id="45" name="Group 44">
            <a:extLst>
              <a:ext uri="{FF2B5EF4-FFF2-40B4-BE49-F238E27FC236}">
                <a16:creationId xmlns:a16="http://schemas.microsoft.com/office/drawing/2014/main" id="{00000000-0008-0000-0200-00002D000000}"/>
              </a:ext>
            </a:extLst>
          </xdr:cNvPr>
          <xdr:cNvGrpSpPr>
            <a:grpSpLocks noChangeAspect="1"/>
          </xdr:cNvGrpSpPr>
        </xdr:nvGrpSpPr>
        <xdr:grpSpPr>
          <a:xfrm>
            <a:off x="0" y="9715224"/>
            <a:ext cx="6805090" cy="531717"/>
            <a:chOff x="1" y="10373419"/>
            <a:chExt cx="6726054" cy="554874"/>
          </a:xfrm>
        </xdr:grpSpPr>
        <xdr:sp macro="" textlink="">
          <xdr:nvSpPr>
            <xdr:cNvPr id="47" name="TextBox 46">
              <a:extLst>
                <a:ext uri="{FF2B5EF4-FFF2-40B4-BE49-F238E27FC236}">
                  <a16:creationId xmlns:a16="http://schemas.microsoft.com/office/drawing/2014/main" id="{00000000-0008-0000-0200-00002F000000}"/>
                </a:ext>
              </a:extLst>
            </xdr:cNvPr>
            <xdr:cNvSpPr txBox="1">
              <a:spLocks noChangeAspect="1"/>
            </xdr:cNvSpPr>
          </xdr:nvSpPr>
          <xdr:spPr>
            <a:xfrm>
              <a:off x="368209" y="10373419"/>
              <a:ext cx="6028239" cy="55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nchorCtr="0"/>
            <a:lstStyle/>
            <a:p>
              <a:r>
                <a:rPr lang="en-US" sz="900">
                  <a:latin typeface="Arial Narrow" panose="020B0606020202030204" pitchFamily="34" charset="0"/>
                </a:rPr>
                <a:t> </a:t>
              </a:r>
              <a:r>
                <a:rPr lang="en-US" sz="920">
                  <a:solidFill>
                    <a:sysClr val="windowText" lastClr="000000"/>
                  </a:solidFill>
                  <a:latin typeface="Arial Narrow" panose="020B0606020202030204" pitchFamily="34" charset="0"/>
                  <a:cs typeface="Arial" panose="020B0604020202020204" pitchFamily="34" charset="0"/>
                </a:rPr>
                <a:t>Postal Address:        DMMMSU-MLU Campus, P. O. Box 117                          Tel. No.: (072) 242-0663 – LU, (077) 722-3347 - IS</a:t>
              </a:r>
            </a:p>
            <a:p>
              <a:r>
                <a:rPr lang="en-US" sz="920">
                  <a:solidFill>
                    <a:sysClr val="windowText" lastClr="000000"/>
                  </a:solidFill>
                  <a:latin typeface="Arial Narrow" panose="020B0606020202030204" pitchFamily="34" charset="0"/>
                  <a:cs typeface="Arial" panose="020B0604020202020204" pitchFamily="34" charset="0"/>
                </a:rPr>
                <a:t>                                  City of San Fernando, 2500 La Union                               Fax. No.: (072) 888-3399 - ASD</a:t>
              </a:r>
            </a:p>
            <a:p>
              <a:r>
                <a:rPr lang="en-US" sz="920">
                  <a:solidFill>
                    <a:sysClr val="windowText" lastClr="000000"/>
                  </a:solidFill>
                  <a:latin typeface="Arial Narrow" panose="020B0606020202030204" pitchFamily="34" charset="0"/>
                  <a:cs typeface="Arial" panose="020B0604020202020204" pitchFamily="34" charset="0"/>
                </a:rPr>
                <a:t> e-mail address:        </a:t>
              </a:r>
              <a:r>
                <a:rPr lang="en-US" sz="920" baseline="0">
                  <a:solidFill>
                    <a:sysClr val="windowText" lastClr="000000"/>
                  </a:solidFill>
                  <a:latin typeface="Arial Narrow" panose="020B0606020202030204" pitchFamily="34" charset="0"/>
                  <a:cs typeface="Arial" panose="020B0604020202020204" pitchFamily="34" charset="0"/>
                </a:rPr>
                <a:t> </a:t>
              </a:r>
              <a:r>
                <a:rPr lang="en-US" sz="1000" u="none">
                  <a:solidFill>
                    <a:srgbClr val="3399FF"/>
                  </a:solidFill>
                  <a:latin typeface="Arial Narrow" panose="020B0606020202030204" pitchFamily="34" charset="0"/>
                  <a:cs typeface="Arial" panose="020B0604020202020204" pitchFamily="34" charset="0"/>
                </a:rPr>
                <a:t>dostro1@dost.gov.ph</a:t>
              </a:r>
              <a:r>
                <a:rPr lang="en-US" sz="920">
                  <a:solidFill>
                    <a:sysClr val="windowText" lastClr="000000"/>
                  </a:solidFill>
                  <a:latin typeface="Arial Narrow" panose="020B0606020202030204" pitchFamily="34" charset="0"/>
                  <a:cs typeface="Arial" panose="020B0604020202020204" pitchFamily="34" charset="0"/>
                </a:rPr>
                <a:t>                                                    </a:t>
              </a:r>
              <a:r>
                <a:rPr lang="en-US" sz="920" baseline="0">
                  <a:solidFill>
                    <a:sysClr val="windowText" lastClr="000000"/>
                  </a:solidFill>
                  <a:latin typeface="Arial Narrow" panose="020B0606020202030204" pitchFamily="34" charset="0"/>
                  <a:cs typeface="Arial" panose="020B0604020202020204" pitchFamily="34" charset="0"/>
                </a:rPr>
                <a:t> </a:t>
              </a:r>
              <a:r>
                <a:rPr lang="en-US" sz="920">
                  <a:solidFill>
                    <a:sysClr val="windowText" lastClr="000000"/>
                  </a:solidFill>
                  <a:latin typeface="Arial Narrow" panose="020B0606020202030204" pitchFamily="34" charset="0"/>
                  <a:cs typeface="Arial" panose="020B0604020202020204" pitchFamily="34" charset="0"/>
                </a:rPr>
                <a:t>URL:  </a:t>
              </a:r>
              <a:r>
                <a:rPr lang="en-US" sz="1000" u="none">
                  <a:solidFill>
                    <a:srgbClr val="3399FF"/>
                  </a:solidFill>
                  <a:latin typeface="Arial Narrow" panose="020B0606020202030204" pitchFamily="34" charset="0"/>
                  <a:cs typeface="Arial" panose="020B0604020202020204" pitchFamily="34" charset="0"/>
                </a:rPr>
                <a:t>http</a:t>
              </a:r>
              <a:r>
                <a:rPr lang="en-US" sz="1000" u="sng">
                  <a:solidFill>
                    <a:srgbClr val="3399FF"/>
                  </a:solidFill>
                  <a:latin typeface="Arial Narrow" panose="020B0606020202030204" pitchFamily="34" charset="0"/>
                  <a:cs typeface="Arial" panose="020B0604020202020204" pitchFamily="34" charset="0"/>
                </a:rPr>
                <a:t>://</a:t>
              </a:r>
              <a:r>
                <a:rPr lang="en-US" sz="1000" u="none">
                  <a:solidFill>
                    <a:srgbClr val="3399FF"/>
                  </a:solidFill>
                  <a:latin typeface="Arial Narrow" panose="020B0606020202030204" pitchFamily="34" charset="0"/>
                  <a:cs typeface="Arial" panose="020B0604020202020204" pitchFamily="34" charset="0"/>
                </a:rPr>
                <a:t>region1.dost.gov.ph</a:t>
              </a:r>
            </a:p>
          </xdr:txBody>
        </xdr:sp>
        <xdr:sp macro="" textlink="">
          <xdr:nvSpPr>
            <xdr:cNvPr id="48" name="Line 4">
              <a:extLst>
                <a:ext uri="{FF2B5EF4-FFF2-40B4-BE49-F238E27FC236}">
                  <a16:creationId xmlns:a16="http://schemas.microsoft.com/office/drawing/2014/main" id="{00000000-0008-0000-0200-000030000000}"/>
                </a:ext>
              </a:extLst>
            </xdr:cNvPr>
            <xdr:cNvSpPr>
              <a:spLocks noChangeShapeType="1"/>
            </xdr:cNvSpPr>
          </xdr:nvSpPr>
          <xdr:spPr bwMode="auto">
            <a:xfrm>
              <a:off x="1" y="10444947"/>
              <a:ext cx="6726054"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2751722" y="9597862"/>
            <a:ext cx="1021181" cy="264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Page 2 of 2</a:t>
            </a:r>
          </a:p>
        </xdr:txBody>
      </xdr:sp>
    </xdr:grpSp>
    <xdr:clientData/>
  </xdr:twoCellAnchor>
  <xdr:twoCellAnchor editAs="oneCell">
    <xdr:from>
      <xdr:col>11</xdr:col>
      <xdr:colOff>47625</xdr:colOff>
      <xdr:row>0</xdr:row>
      <xdr:rowOff>47625</xdr:rowOff>
    </xdr:from>
    <xdr:to>
      <xdr:col>12</xdr:col>
      <xdr:colOff>232108</xdr:colOff>
      <xdr:row>4</xdr:row>
      <xdr:rowOff>133042</xdr:rowOff>
    </xdr:to>
    <xdr:pic>
      <xdr:nvPicPr>
        <xdr:cNvPr id="2" name="Picture 1">
          <a:extLst>
            <a:ext uri="{FF2B5EF4-FFF2-40B4-BE49-F238E27FC236}">
              <a16:creationId xmlns:a16="http://schemas.microsoft.com/office/drawing/2014/main" id="{B5CB38ED-16DE-03DB-EB0A-F6BD13EF8509}"/>
            </a:ext>
          </a:extLst>
        </xdr:cNvPr>
        <xdr:cNvPicPr>
          <a:picLocks noChangeAspect="1"/>
        </xdr:cNvPicPr>
      </xdr:nvPicPr>
      <xdr:blipFill>
        <a:blip xmlns:r="http://schemas.openxmlformats.org/officeDocument/2006/relationships" r:embed="rId3"/>
        <a:stretch>
          <a:fillRect/>
        </a:stretch>
      </xdr:blipFill>
      <xdr:spPr>
        <a:xfrm>
          <a:off x="5324475" y="47625"/>
          <a:ext cx="908383" cy="847417"/>
        </a:xfrm>
        <a:prstGeom prst="rect">
          <a:avLst/>
        </a:prstGeom>
      </xdr:spPr>
    </xdr:pic>
    <xdr:clientData/>
  </xdr:twoCellAnchor>
  <xdr:twoCellAnchor editAs="oneCell">
    <xdr:from>
      <xdr:col>10</xdr:col>
      <xdr:colOff>161925</xdr:colOff>
      <xdr:row>58</xdr:row>
      <xdr:rowOff>104775</xdr:rowOff>
    </xdr:from>
    <xdr:to>
      <xdr:col>12</xdr:col>
      <xdr:colOff>146383</xdr:colOff>
      <xdr:row>59</xdr:row>
      <xdr:rowOff>761692</xdr:rowOff>
    </xdr:to>
    <xdr:pic>
      <xdr:nvPicPr>
        <xdr:cNvPr id="3" name="Picture 2">
          <a:extLst>
            <a:ext uri="{FF2B5EF4-FFF2-40B4-BE49-F238E27FC236}">
              <a16:creationId xmlns:a16="http://schemas.microsoft.com/office/drawing/2014/main" id="{12025781-BC18-7976-295D-5B88830F6201}"/>
            </a:ext>
          </a:extLst>
        </xdr:cNvPr>
        <xdr:cNvPicPr>
          <a:picLocks noChangeAspect="1"/>
        </xdr:cNvPicPr>
      </xdr:nvPicPr>
      <xdr:blipFill>
        <a:blip xmlns:r="http://schemas.openxmlformats.org/officeDocument/2006/relationships" r:embed="rId3"/>
        <a:stretch>
          <a:fillRect/>
        </a:stretch>
      </xdr:blipFill>
      <xdr:spPr>
        <a:xfrm>
          <a:off x="5238750" y="10458450"/>
          <a:ext cx="908383" cy="8474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ostregion1-my.sharepoint.com/Users/Metrology/Desktop/EURAMET%20for%20%20updates/R1-072019-MET-0566-MET-1016(EURAMET%20cg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URAMET%20for%20%20updates\R1-082019-MET-0612%20(MET-1064%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_Sht"/>
      <sheetName val="Cal. Cert."/>
      <sheetName val="testWT"/>
    </sheetNames>
    <sheetDataSet>
      <sheetData sheetId="0"/>
      <sheetData sheetId="1"/>
      <sheetData sheetId="2">
        <row r="2">
          <cell r="A2" t="str">
            <v>50 kg</v>
          </cell>
        </row>
        <row r="3">
          <cell r="A3" t="str">
            <v>25 kg</v>
          </cell>
        </row>
        <row r="4">
          <cell r="A4" t="str">
            <v>25 kg</v>
          </cell>
        </row>
        <row r="5">
          <cell r="A5" t="str">
            <v>25 kg</v>
          </cell>
        </row>
        <row r="6">
          <cell r="A6" t="str">
            <v>25 kg</v>
          </cell>
        </row>
        <row r="7">
          <cell r="A7" t="str">
            <v>25 kg</v>
          </cell>
        </row>
        <row r="8">
          <cell r="A8" t="str">
            <v>25 kg</v>
          </cell>
        </row>
        <row r="9">
          <cell r="A9" t="str">
            <v>25 kg</v>
          </cell>
        </row>
        <row r="10">
          <cell r="A10" t="str">
            <v>25 kg</v>
          </cell>
        </row>
        <row r="11">
          <cell r="A11" t="str">
            <v>25 kg</v>
          </cell>
        </row>
        <row r="12">
          <cell r="A12" t="str">
            <v>25 kg</v>
          </cell>
        </row>
        <row r="13">
          <cell r="A13" t="str">
            <v>5 kg</v>
          </cell>
        </row>
        <row r="14">
          <cell r="A14" t="str">
            <v>5 kg</v>
          </cell>
        </row>
        <row r="15">
          <cell r="A15" t="str">
            <v>1 kg</v>
          </cell>
        </row>
        <row r="16">
          <cell r="A16" t="str">
            <v>1 kg</v>
          </cell>
        </row>
        <row r="17">
          <cell r="A17" t="str">
            <v>1 kg</v>
          </cell>
        </row>
        <row r="18">
          <cell r="A18" t="str">
            <v>1 kg</v>
          </cell>
        </row>
        <row r="19">
          <cell r="A19" t="str">
            <v>.5 kg</v>
          </cell>
        </row>
        <row r="20">
          <cell r="A20" t="str">
            <v>.5 kg</v>
          </cell>
        </row>
        <row r="21">
          <cell r="A21" t="str">
            <v>20 kg</v>
          </cell>
        </row>
        <row r="22">
          <cell r="A22" t="str">
            <v>25 kg</v>
          </cell>
        </row>
        <row r="23">
          <cell r="A23" t="str">
            <v>25 kg</v>
          </cell>
        </row>
        <row r="24">
          <cell r="A24" t="str">
            <v>25 kg</v>
          </cell>
        </row>
        <row r="25">
          <cell r="A25" t="str">
            <v>10 kg</v>
          </cell>
        </row>
        <row r="26">
          <cell r="A26" t="str">
            <v>10 kg</v>
          </cell>
        </row>
        <row r="27">
          <cell r="A27" t="str">
            <v>10 kg</v>
          </cell>
        </row>
        <row r="28">
          <cell r="A28" t="str">
            <v>10 kg</v>
          </cell>
        </row>
        <row r="29">
          <cell r="A29" t="str">
            <v>10 kg</v>
          </cell>
        </row>
        <row r="30">
          <cell r="A30" t="str">
            <v>10 kg</v>
          </cell>
        </row>
        <row r="31">
          <cell r="A31" t="str">
            <v>10 kg</v>
          </cell>
        </row>
        <row r="32">
          <cell r="A32" t="str">
            <v>100 g</v>
          </cell>
        </row>
        <row r="33">
          <cell r="A33" t="str">
            <v>200 g</v>
          </cell>
        </row>
        <row r="34">
          <cell r="A34" t="str">
            <v>200 g</v>
          </cell>
        </row>
        <row r="35">
          <cell r="A35" t="str">
            <v>500 g</v>
          </cell>
        </row>
        <row r="36">
          <cell r="A36" t="str">
            <v xml:space="preserve">1000 g </v>
          </cell>
        </row>
        <row r="37">
          <cell r="A37" t="str">
            <v>2000 g</v>
          </cell>
        </row>
        <row r="38">
          <cell r="A38" t="str">
            <v>2000 g</v>
          </cell>
        </row>
        <row r="39">
          <cell r="A39" t="str">
            <v>5000 g</v>
          </cell>
        </row>
        <row r="40">
          <cell r="A40" t="str">
            <v>5000 g</v>
          </cell>
        </row>
        <row r="41">
          <cell r="A41" t="str">
            <v>10 kg</v>
          </cell>
        </row>
        <row r="42">
          <cell r="A42" t="str">
            <v>10 kg</v>
          </cell>
        </row>
        <row r="43">
          <cell r="A43" t="str">
            <v>10 kg</v>
          </cell>
        </row>
        <row r="44">
          <cell r="A44" t="str">
            <v xml:space="preserve">20 kg </v>
          </cell>
        </row>
        <row r="45">
          <cell r="A45" t="str">
            <v xml:space="preserve">20kg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_Sht"/>
      <sheetName val="Cal. Cert."/>
      <sheetName val="testWT"/>
    </sheetNames>
    <sheetDataSet>
      <sheetData sheetId="0">
        <row r="9">
          <cell r="B9" t="str">
            <v>Date Submitted</v>
          </cell>
        </row>
      </sheetData>
      <sheetData sheetId="1"/>
      <sheetData sheetId="2">
        <row r="2">
          <cell r="A2" t="str">
            <v>50 kg</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4"/>
  <sheetViews>
    <sheetView topLeftCell="A30" zoomScale="98" zoomScaleNormal="98" workbookViewId="0">
      <selection activeCell="E38" sqref="E38"/>
    </sheetView>
  </sheetViews>
  <sheetFormatPr defaultColWidth="9.140625" defaultRowHeight="18.75" customHeight="1"/>
  <cols>
    <col min="1" max="1" width="4.85546875" style="88" customWidth="1"/>
    <col min="2" max="2" width="27.28515625" style="88" customWidth="1"/>
    <col min="3" max="3" width="20.5703125" style="88" customWidth="1"/>
    <col min="4" max="4" width="15.28515625" style="88" customWidth="1"/>
    <col min="5" max="5" width="25.140625" style="88" customWidth="1"/>
    <col min="6" max="6" width="22.7109375" style="88" customWidth="1"/>
    <col min="7" max="7" width="24.28515625" style="88" customWidth="1"/>
    <col min="8" max="8" width="7.5703125" style="88" customWidth="1"/>
    <col min="9" max="16384" width="9.140625" style="88"/>
  </cols>
  <sheetData>
    <row r="1" spans="1:10" ht="23.25">
      <c r="A1" s="144" t="s">
        <v>0</v>
      </c>
      <c r="B1" s="144"/>
      <c r="C1" s="144"/>
      <c r="D1" s="144"/>
      <c r="E1" s="144"/>
      <c r="F1" s="144"/>
      <c r="G1" s="144"/>
      <c r="H1" s="144"/>
      <c r="I1" s="144"/>
      <c r="J1" s="144"/>
    </row>
    <row r="2" spans="1:10" ht="23.25">
      <c r="A2" s="144" t="s">
        <v>1</v>
      </c>
      <c r="B2" s="144"/>
      <c r="C2" s="144"/>
      <c r="D2" s="144"/>
      <c r="E2" s="144"/>
      <c r="F2" s="144"/>
      <c r="G2" s="144"/>
      <c r="H2" s="144"/>
      <c r="I2" s="144"/>
      <c r="J2" s="144"/>
    </row>
    <row r="3" spans="1:10" ht="23.25">
      <c r="A3" s="109"/>
      <c r="B3" s="109"/>
      <c r="C3" s="109"/>
      <c r="D3" s="109"/>
      <c r="E3" s="109"/>
      <c r="F3" s="109"/>
      <c r="G3" s="109"/>
      <c r="H3" s="109"/>
      <c r="I3" s="109"/>
      <c r="J3" s="109"/>
    </row>
    <row r="4" spans="1:10" ht="23.25">
      <c r="A4" s="152" t="s">
        <v>2</v>
      </c>
      <c r="B4" s="152"/>
      <c r="C4" s="152"/>
      <c r="D4" s="152"/>
      <c r="E4" s="152"/>
      <c r="F4" s="152"/>
      <c r="G4" s="152"/>
      <c r="H4" s="152"/>
      <c r="I4" s="107"/>
      <c r="J4" s="107"/>
    </row>
    <row r="5" spans="1:10" ht="18">
      <c r="B5" s="89" t="s">
        <v>3</v>
      </c>
      <c r="C5" s="145"/>
      <c r="D5" s="146"/>
      <c r="E5" s="147"/>
      <c r="G5" s="90" t="s">
        <v>4</v>
      </c>
      <c r="H5" s="179"/>
      <c r="I5" s="179"/>
      <c r="J5" s="179"/>
    </row>
    <row r="6" spans="1:10" ht="18">
      <c r="B6" s="89" t="s">
        <v>5</v>
      </c>
      <c r="C6" s="145"/>
      <c r="D6" s="146"/>
      <c r="E6" s="147"/>
      <c r="G6" s="90" t="s">
        <v>6</v>
      </c>
      <c r="H6" s="179"/>
      <c r="I6" s="179"/>
      <c r="J6" s="179"/>
    </row>
    <row r="7" spans="1:10" ht="17.25" customHeight="1">
      <c r="B7" s="114" t="s">
        <v>7</v>
      </c>
      <c r="C7" s="145"/>
      <c r="D7" s="146"/>
      <c r="E7" s="147"/>
      <c r="G7" s="90" t="s">
        <v>8</v>
      </c>
      <c r="H7" s="180"/>
      <c r="I7" s="180"/>
      <c r="J7" s="180"/>
    </row>
    <row r="8" spans="1:10" ht="23.25" customHeight="1">
      <c r="B8" s="89" t="s">
        <v>9</v>
      </c>
      <c r="C8" s="92"/>
      <c r="D8" s="93"/>
      <c r="E8" s="93"/>
      <c r="G8" s="90" t="s">
        <v>10</v>
      </c>
      <c r="H8" s="180"/>
      <c r="I8" s="180"/>
      <c r="J8" s="180"/>
    </row>
    <row r="9" spans="1:10" ht="18">
      <c r="B9" s="89"/>
      <c r="C9" s="93"/>
      <c r="D9" s="93"/>
      <c r="E9" s="93"/>
      <c r="G9" s="90"/>
      <c r="H9" s="108"/>
      <c r="I9" s="108"/>
      <c r="J9" s="108"/>
    </row>
    <row r="10" spans="1:10" ht="21">
      <c r="A10" s="106"/>
      <c r="B10" s="181" t="s">
        <v>11</v>
      </c>
      <c r="C10" s="181"/>
      <c r="D10" s="181"/>
      <c r="E10" s="181"/>
      <c r="F10" s="181"/>
      <c r="G10" s="181"/>
      <c r="H10" s="181"/>
      <c r="I10" s="181"/>
      <c r="J10" s="181"/>
    </row>
    <row r="11" spans="1:10" ht="18">
      <c r="B11" s="90" t="s">
        <v>12</v>
      </c>
      <c r="C11" s="148"/>
      <c r="D11" s="149"/>
      <c r="F11" s="90" t="s">
        <v>13</v>
      </c>
      <c r="G11" s="91"/>
    </row>
    <row r="12" spans="1:10" ht="18">
      <c r="B12" s="90" t="s">
        <v>14</v>
      </c>
      <c r="C12" s="148"/>
      <c r="D12" s="149"/>
      <c r="F12" s="90" t="s">
        <v>15</v>
      </c>
      <c r="G12" s="91"/>
    </row>
    <row r="13" spans="1:10" ht="18" customHeight="1">
      <c r="D13" s="95"/>
      <c r="E13" s="94"/>
      <c r="G13" s="95"/>
    </row>
    <row r="14" spans="1:10" ht="21">
      <c r="A14" s="181" t="s">
        <v>16</v>
      </c>
      <c r="B14" s="181"/>
      <c r="C14" s="181"/>
      <c r="D14" s="181"/>
      <c r="E14" s="181"/>
      <c r="F14" s="181"/>
      <c r="G14" s="181"/>
      <c r="H14" s="181"/>
      <c r="I14" s="181"/>
      <c r="J14" s="181"/>
    </row>
    <row r="15" spans="1:10" ht="20.25">
      <c r="C15" s="96" t="s">
        <v>17</v>
      </c>
      <c r="D15" s="97"/>
      <c r="E15" s="90" t="s">
        <v>18</v>
      </c>
      <c r="F15" s="90" t="s">
        <v>19</v>
      </c>
      <c r="G15" s="90" t="s">
        <v>20</v>
      </c>
    </row>
    <row r="16" spans="1:10" ht="18">
      <c r="B16" s="98" t="s">
        <v>21</v>
      </c>
      <c r="C16" s="99"/>
      <c r="E16" s="100"/>
      <c r="F16" s="100"/>
      <c r="G16" s="100"/>
    </row>
    <row r="17" spans="1:16" ht="18">
      <c r="B17" s="98" t="s">
        <v>22</v>
      </c>
      <c r="C17" s="99"/>
      <c r="E17" s="100"/>
      <c r="F17" s="100"/>
      <c r="G17" s="101"/>
    </row>
    <row r="18" spans="1:16" ht="18">
      <c r="E18" s="100"/>
      <c r="F18" s="100"/>
      <c r="G18" s="100" t="s">
        <v>23</v>
      </c>
    </row>
    <row r="19" spans="1:16" ht="18">
      <c r="E19" s="102"/>
      <c r="F19" s="102"/>
      <c r="G19" s="102"/>
    </row>
    <row r="20" spans="1:16" ht="21">
      <c r="A20" s="181" t="s">
        <v>24</v>
      </c>
      <c r="B20" s="181"/>
      <c r="C20" s="181"/>
      <c r="D20" s="181"/>
      <c r="E20" s="181"/>
      <c r="F20" s="181"/>
      <c r="G20" s="181"/>
      <c r="H20" s="181"/>
      <c r="I20" s="181"/>
      <c r="J20" s="181"/>
    </row>
    <row r="21" spans="1:16" ht="18">
      <c r="C21" s="104" t="s">
        <v>25</v>
      </c>
      <c r="D21" s="47" t="s">
        <v>26</v>
      </c>
      <c r="E21" s="150" t="s">
        <v>27</v>
      </c>
      <c r="F21" s="150"/>
      <c r="G21" s="18"/>
      <c r="H21" s="18"/>
      <c r="I21" s="18"/>
    </row>
    <row r="22" spans="1:16" ht="18">
      <c r="C22" s="104" t="s">
        <v>28</v>
      </c>
      <c r="D22" s="28" t="s">
        <v>26</v>
      </c>
      <c r="E22" s="151" t="s">
        <v>29</v>
      </c>
      <c r="F22" s="151"/>
      <c r="G22" s="23"/>
      <c r="H22" s="23"/>
      <c r="I22" s="23"/>
    </row>
    <row r="23" spans="1:16" ht="18">
      <c r="C23" s="104" t="s">
        <v>30</v>
      </c>
      <c r="D23" s="28" t="s">
        <v>26</v>
      </c>
      <c r="E23" s="151" t="s">
        <v>31</v>
      </c>
      <c r="F23" s="151"/>
      <c r="G23" s="23"/>
      <c r="H23" s="23"/>
      <c r="I23" s="23"/>
    </row>
    <row r="24" spans="1:16" ht="18">
      <c r="C24" s="105" t="s">
        <v>32</v>
      </c>
      <c r="D24" s="28" t="s">
        <v>26</v>
      </c>
      <c r="E24" s="151">
        <v>0.05</v>
      </c>
      <c r="F24" s="151"/>
      <c r="G24" s="23"/>
      <c r="H24" s="23"/>
      <c r="I24" s="23"/>
    </row>
    <row r="25" spans="1:16" ht="18">
      <c r="C25" s="105" t="s">
        <v>33</v>
      </c>
      <c r="D25" s="28" t="s">
        <v>26</v>
      </c>
      <c r="E25" s="151">
        <v>2731706006</v>
      </c>
      <c r="F25" s="151"/>
      <c r="G25" s="23"/>
      <c r="H25" s="23"/>
      <c r="I25" s="23"/>
    </row>
    <row r="26" spans="1:16" ht="18">
      <c r="C26" s="105" t="s">
        <v>34</v>
      </c>
      <c r="D26" s="28" t="s">
        <v>26</v>
      </c>
      <c r="E26" s="151">
        <v>17101709</v>
      </c>
      <c r="F26" s="151"/>
      <c r="G26" s="23"/>
      <c r="H26" s="23"/>
      <c r="I26" s="23"/>
    </row>
    <row r="27" spans="1:16" ht="18">
      <c r="C27" s="105" t="s">
        <v>35</v>
      </c>
      <c r="D27" s="28" t="s">
        <v>26</v>
      </c>
      <c r="E27" s="151" t="s">
        <v>36</v>
      </c>
      <c r="F27" s="151"/>
      <c r="G27" s="23"/>
      <c r="H27" s="23"/>
      <c r="I27" s="23"/>
    </row>
    <row r="28" spans="1:16" ht="18">
      <c r="C28" s="105" t="s">
        <v>37</v>
      </c>
      <c r="D28" s="28" t="s">
        <v>26</v>
      </c>
      <c r="E28" s="151" t="s">
        <v>38</v>
      </c>
      <c r="F28" s="151"/>
      <c r="G28" s="23"/>
      <c r="H28" s="23"/>
      <c r="I28" s="23"/>
    </row>
    <row r="29" spans="1:16" ht="18"/>
    <row r="30" spans="1:16" ht="18">
      <c r="B30" s="8" t="s">
        <v>39</v>
      </c>
    </row>
    <row r="31" spans="1:16" ht="19.5">
      <c r="B31" s="158" t="s">
        <v>40</v>
      </c>
      <c r="C31" s="158"/>
      <c r="D31" s="158"/>
      <c r="E31" s="158"/>
      <c r="F31" s="158"/>
      <c r="G31" s="158"/>
      <c r="H31" s="158"/>
      <c r="I31" s="158"/>
      <c r="J31" s="158"/>
      <c r="K31" s="158"/>
      <c r="L31" s="158"/>
      <c r="M31" s="158"/>
      <c r="N31" s="158"/>
      <c r="O31" s="158"/>
      <c r="P31" s="158"/>
    </row>
    <row r="32" spans="1:16" ht="18">
      <c r="B32" s="153" t="s">
        <v>41</v>
      </c>
      <c r="C32" s="110" t="s">
        <v>42</v>
      </c>
      <c r="D32" s="110" t="s">
        <v>43</v>
      </c>
      <c r="E32" s="110" t="s">
        <v>44</v>
      </c>
      <c r="F32" s="111" t="s">
        <v>45</v>
      </c>
      <c r="G32" s="160" t="s">
        <v>46</v>
      </c>
      <c r="H32" s="161"/>
    </row>
    <row r="33" spans="2:16" ht="18">
      <c r="B33" s="154"/>
      <c r="C33" s="112" t="s">
        <v>47</v>
      </c>
      <c r="D33" s="112" t="s">
        <v>48</v>
      </c>
      <c r="E33" s="112" t="s">
        <v>47</v>
      </c>
      <c r="F33" s="113" t="s">
        <v>48</v>
      </c>
      <c r="G33" s="162" t="s">
        <v>49</v>
      </c>
      <c r="H33" s="163"/>
    </row>
    <row r="34" spans="2:16" ht="18">
      <c r="B34" s="63">
        <v>0</v>
      </c>
      <c r="C34" s="139">
        <v>0</v>
      </c>
      <c r="D34" s="139">
        <v>0</v>
      </c>
      <c r="E34" s="139">
        <v>0</v>
      </c>
      <c r="F34" s="139">
        <v>0</v>
      </c>
      <c r="G34" s="164"/>
      <c r="H34" s="165"/>
    </row>
    <row r="35" spans="2:16" ht="18">
      <c r="B35" s="63">
        <v>50</v>
      </c>
      <c r="C35" s="139"/>
      <c r="D35" s="139"/>
      <c r="E35" s="139"/>
      <c r="F35" s="139"/>
      <c r="G35" s="155"/>
      <c r="H35" s="156"/>
    </row>
    <row r="36" spans="2:16" ht="18">
      <c r="B36" s="63">
        <v>100</v>
      </c>
      <c r="C36" s="139"/>
      <c r="D36" s="139"/>
      <c r="E36" s="139"/>
      <c r="F36" s="139"/>
      <c r="G36" s="155"/>
      <c r="H36" s="156"/>
    </row>
    <row r="37" spans="2:16" ht="18">
      <c r="B37" s="63">
        <v>150</v>
      </c>
      <c r="C37" s="139"/>
      <c r="D37" s="139"/>
      <c r="E37" s="139"/>
      <c r="F37" s="139"/>
      <c r="G37" s="155"/>
      <c r="H37" s="156"/>
    </row>
    <row r="38" spans="2:16" ht="18">
      <c r="B38" s="63">
        <v>200</v>
      </c>
      <c r="C38" s="139"/>
      <c r="D38" s="139"/>
      <c r="E38" s="139"/>
      <c r="F38" s="139"/>
      <c r="G38" s="155"/>
      <c r="H38" s="156"/>
    </row>
    <row r="39" spans="2:16" ht="18">
      <c r="B39" s="63">
        <v>250</v>
      </c>
      <c r="C39" s="139"/>
      <c r="D39" s="139"/>
      <c r="E39" s="139"/>
      <c r="F39" s="139"/>
      <c r="G39" s="155"/>
      <c r="H39" s="156"/>
    </row>
    <row r="40" spans="2:16" ht="18">
      <c r="B40" s="60">
        <v>300</v>
      </c>
      <c r="C40" s="63"/>
      <c r="D40" s="63"/>
      <c r="E40" s="63"/>
      <c r="F40" s="63"/>
      <c r="G40" s="155"/>
      <c r="H40" s="156"/>
    </row>
    <row r="41" spans="2:16" ht="18">
      <c r="B41" s="103"/>
      <c r="C41" s="103"/>
      <c r="D41" s="103"/>
      <c r="E41" s="103"/>
      <c r="F41" s="103"/>
      <c r="G41" s="103"/>
    </row>
    <row r="42" spans="2:16" ht="19.5">
      <c r="B42" s="159" t="s">
        <v>50</v>
      </c>
      <c r="C42" s="159"/>
      <c r="D42" s="159"/>
      <c r="E42" s="159"/>
      <c r="F42" s="159"/>
      <c r="G42" s="159"/>
      <c r="H42" s="159"/>
      <c r="I42" s="159"/>
      <c r="J42" s="159"/>
      <c r="K42" s="159"/>
      <c r="L42" s="159"/>
      <c r="M42" s="159"/>
      <c r="N42" s="159"/>
      <c r="O42" s="159"/>
      <c r="P42" s="159"/>
    </row>
    <row r="43" spans="2:16" ht="18.75" customHeight="1">
      <c r="B43" s="153" t="s">
        <v>41</v>
      </c>
      <c r="C43" s="110" t="s">
        <v>42</v>
      </c>
      <c r="D43" s="110" t="s">
        <v>43</v>
      </c>
      <c r="E43" s="110" t="s">
        <v>44</v>
      </c>
      <c r="F43" s="110" t="s">
        <v>45</v>
      </c>
      <c r="G43" s="157" t="s">
        <v>46</v>
      </c>
      <c r="H43" s="157"/>
      <c r="I43" s="157"/>
    </row>
    <row r="44" spans="2:16" ht="18.75" customHeight="1">
      <c r="B44" s="154"/>
      <c r="C44" s="112" t="s">
        <v>47</v>
      </c>
      <c r="D44" s="112" t="s">
        <v>48</v>
      </c>
      <c r="E44" s="112" t="s">
        <v>47</v>
      </c>
      <c r="F44" s="112" t="s">
        <v>48</v>
      </c>
      <c r="G44" s="112" t="s">
        <v>47</v>
      </c>
      <c r="H44" s="112" t="s">
        <v>48</v>
      </c>
      <c r="I44" s="112" t="s">
        <v>51</v>
      </c>
    </row>
    <row r="45" spans="2:16" ht="18.75" customHeight="1">
      <c r="B45" s="63">
        <v>0</v>
      </c>
      <c r="C45" s="140">
        <v>0</v>
      </c>
      <c r="D45" s="140">
        <v>0</v>
      </c>
      <c r="E45" s="140">
        <v>0</v>
      </c>
      <c r="F45" s="140">
        <v>0</v>
      </c>
      <c r="G45" s="140"/>
      <c r="H45" s="64"/>
      <c r="I45" s="64"/>
    </row>
    <row r="46" spans="2:16" ht="18.75" customHeight="1">
      <c r="B46" s="63">
        <v>50</v>
      </c>
      <c r="C46" s="140">
        <v>50</v>
      </c>
      <c r="D46" s="140">
        <v>50</v>
      </c>
      <c r="E46" s="140">
        <v>50</v>
      </c>
      <c r="F46" s="140">
        <v>50</v>
      </c>
      <c r="G46" s="64"/>
      <c r="H46" s="64"/>
      <c r="I46" s="64"/>
    </row>
    <row r="47" spans="2:16" ht="18.75" customHeight="1">
      <c r="B47" s="63">
        <v>100</v>
      </c>
      <c r="C47" s="140">
        <v>100</v>
      </c>
      <c r="D47" s="140">
        <v>100</v>
      </c>
      <c r="E47" s="140">
        <v>100</v>
      </c>
      <c r="F47" s="140">
        <v>100</v>
      </c>
      <c r="G47" s="64"/>
      <c r="H47" s="64"/>
      <c r="I47" s="64"/>
    </row>
    <row r="48" spans="2:16" ht="18.75" customHeight="1">
      <c r="B48" s="63">
        <v>150</v>
      </c>
      <c r="C48" s="140">
        <v>150</v>
      </c>
      <c r="D48" s="140">
        <v>150</v>
      </c>
      <c r="E48" s="140">
        <v>150</v>
      </c>
      <c r="F48" s="140">
        <v>150</v>
      </c>
      <c r="G48" s="64"/>
      <c r="H48" s="64"/>
      <c r="I48" s="64"/>
    </row>
    <row r="49" spans="2:9" ht="18.75" customHeight="1">
      <c r="B49" s="63">
        <v>200</v>
      </c>
      <c r="C49" s="140">
        <v>200</v>
      </c>
      <c r="D49" s="140">
        <v>200</v>
      </c>
      <c r="E49" s="140">
        <v>200</v>
      </c>
      <c r="F49" s="140">
        <v>200</v>
      </c>
      <c r="G49" s="64"/>
      <c r="H49" s="64"/>
      <c r="I49" s="64"/>
    </row>
    <row r="50" spans="2:9" ht="18.75" customHeight="1">
      <c r="B50" s="63">
        <v>250</v>
      </c>
      <c r="C50" s="140">
        <v>250</v>
      </c>
      <c r="D50" s="140">
        <v>250</v>
      </c>
      <c r="E50" s="140">
        <v>250</v>
      </c>
      <c r="F50" s="140">
        <v>250</v>
      </c>
      <c r="G50" s="64"/>
      <c r="H50" s="64"/>
      <c r="I50" s="64"/>
    </row>
    <row r="51" spans="2:9" ht="18.75" customHeight="1">
      <c r="B51" s="60">
        <v>300</v>
      </c>
      <c r="C51" s="63">
        <v>300</v>
      </c>
      <c r="D51" s="63">
        <v>300</v>
      </c>
      <c r="E51" s="63">
        <v>300</v>
      </c>
      <c r="F51" s="63">
        <v>300</v>
      </c>
      <c r="G51" s="64"/>
      <c r="H51" s="64"/>
      <c r="I51" s="64"/>
    </row>
    <row r="53" spans="2:9" ht="18.75" customHeight="1">
      <c r="B53" s="35" t="s">
        <v>52</v>
      </c>
    </row>
    <row r="54" spans="2:9" ht="18.75" customHeight="1">
      <c r="B54" s="171" t="s">
        <v>53</v>
      </c>
      <c r="C54" s="171"/>
      <c r="D54" s="166" t="s">
        <v>54</v>
      </c>
      <c r="E54" s="166"/>
      <c r="F54" s="166"/>
      <c r="G54" s="166"/>
      <c r="H54" s="166" t="s">
        <v>55</v>
      </c>
      <c r="I54" s="166"/>
    </row>
    <row r="55" spans="2:9" ht="18.75" customHeight="1">
      <c r="B55" s="171"/>
      <c r="C55" s="171"/>
      <c r="D55" s="166" t="s">
        <v>56</v>
      </c>
      <c r="E55" s="166"/>
      <c r="F55" s="167" t="s">
        <v>57</v>
      </c>
      <c r="G55" s="167"/>
      <c r="H55" s="166"/>
      <c r="I55" s="166"/>
    </row>
    <row r="56" spans="2:9" ht="18.75" customHeight="1">
      <c r="B56" s="150">
        <v>60</v>
      </c>
      <c r="C56" s="150"/>
      <c r="D56" s="168">
        <v>60</v>
      </c>
      <c r="E56" s="168"/>
      <c r="F56" s="169">
        <v>60</v>
      </c>
      <c r="G56" s="169"/>
      <c r="H56" s="170"/>
      <c r="I56" s="170"/>
    </row>
    <row r="57" spans="2:9" ht="18.75" customHeight="1">
      <c r="B57" s="150">
        <v>120</v>
      </c>
      <c r="C57" s="150"/>
      <c r="D57" s="168">
        <v>120</v>
      </c>
      <c r="E57" s="168"/>
      <c r="F57" s="169">
        <v>120</v>
      </c>
      <c r="G57" s="169"/>
      <c r="H57" s="170"/>
      <c r="I57" s="170"/>
    </row>
    <row r="58" spans="2:9" ht="18.75" customHeight="1">
      <c r="B58" s="150">
        <v>180</v>
      </c>
      <c r="C58" s="150"/>
      <c r="D58" s="168">
        <v>180</v>
      </c>
      <c r="E58" s="168"/>
      <c r="F58" s="169">
        <v>180</v>
      </c>
      <c r="G58" s="169"/>
      <c r="H58" s="170"/>
      <c r="I58" s="170"/>
    </row>
    <row r="59" spans="2:9" ht="18.75" customHeight="1">
      <c r="B59" s="150">
        <v>240</v>
      </c>
      <c r="C59" s="150"/>
      <c r="D59" s="168">
        <v>240</v>
      </c>
      <c r="E59" s="168"/>
      <c r="F59" s="169">
        <v>238</v>
      </c>
      <c r="G59" s="169"/>
      <c r="H59" s="170"/>
      <c r="I59" s="170"/>
    </row>
    <row r="60" spans="2:9" ht="18.75" customHeight="1">
      <c r="B60" s="150">
        <v>300</v>
      </c>
      <c r="C60" s="150"/>
      <c r="D60" s="168">
        <v>300</v>
      </c>
      <c r="E60" s="168"/>
      <c r="F60" s="169">
        <v>296</v>
      </c>
      <c r="G60" s="169"/>
      <c r="H60" s="170"/>
      <c r="I60" s="170"/>
    </row>
    <row r="62" spans="2:9" ht="18.75" customHeight="1">
      <c r="B62" s="35" t="s">
        <v>58</v>
      </c>
    </row>
    <row r="63" spans="2:9" ht="18.75" customHeight="1">
      <c r="B63" s="172" t="s">
        <v>53</v>
      </c>
      <c r="C63" s="173"/>
      <c r="D63" s="174"/>
      <c r="E63" s="175" t="s">
        <v>59</v>
      </c>
      <c r="F63" s="175"/>
      <c r="G63" s="175"/>
      <c r="H63" s="175"/>
    </row>
    <row r="64" spans="2:9" ht="18.75" customHeight="1">
      <c r="B64" s="176"/>
      <c r="C64" s="177"/>
      <c r="D64" s="178"/>
      <c r="E64" s="150"/>
      <c r="F64" s="150"/>
      <c r="G64" s="150"/>
      <c r="H64" s="150"/>
    </row>
  </sheetData>
  <mergeCells count="66">
    <mergeCell ref="B63:D63"/>
    <mergeCell ref="E63:H63"/>
    <mergeCell ref="B64:D64"/>
    <mergeCell ref="E64:H64"/>
    <mergeCell ref="H5:J5"/>
    <mergeCell ref="H6:J6"/>
    <mergeCell ref="H7:J7"/>
    <mergeCell ref="H8:J8"/>
    <mergeCell ref="B10:J10"/>
    <mergeCell ref="A14:J14"/>
    <mergeCell ref="A20:J20"/>
    <mergeCell ref="B59:C59"/>
    <mergeCell ref="D59:E59"/>
    <mergeCell ref="F59:G59"/>
    <mergeCell ref="H59:I59"/>
    <mergeCell ref="B60:C60"/>
    <mergeCell ref="D60:E60"/>
    <mergeCell ref="F60:G60"/>
    <mergeCell ref="H60:I60"/>
    <mergeCell ref="B57:C57"/>
    <mergeCell ref="D57:E57"/>
    <mergeCell ref="F57:G57"/>
    <mergeCell ref="H57:I57"/>
    <mergeCell ref="B58:C58"/>
    <mergeCell ref="D58:E58"/>
    <mergeCell ref="F58:G58"/>
    <mergeCell ref="H58:I58"/>
    <mergeCell ref="D54:G54"/>
    <mergeCell ref="H54:I55"/>
    <mergeCell ref="D55:E55"/>
    <mergeCell ref="F55:G55"/>
    <mergeCell ref="B56:C56"/>
    <mergeCell ref="D56:E56"/>
    <mergeCell ref="F56:G56"/>
    <mergeCell ref="H56:I56"/>
    <mergeCell ref="B54:C55"/>
    <mergeCell ref="G40:H40"/>
    <mergeCell ref="B43:B44"/>
    <mergeCell ref="G43:I43"/>
    <mergeCell ref="B31:P31"/>
    <mergeCell ref="B42:P42"/>
    <mergeCell ref="G32:H32"/>
    <mergeCell ref="G33:H33"/>
    <mergeCell ref="G34:H34"/>
    <mergeCell ref="G35:H35"/>
    <mergeCell ref="G36:H36"/>
    <mergeCell ref="G37:H37"/>
    <mergeCell ref="G38:H38"/>
    <mergeCell ref="G39:H39"/>
    <mergeCell ref="E25:F25"/>
    <mergeCell ref="E26:F26"/>
    <mergeCell ref="E27:F27"/>
    <mergeCell ref="E28:F28"/>
    <mergeCell ref="B32:B33"/>
    <mergeCell ref="E21:F21"/>
    <mergeCell ref="E22:F22"/>
    <mergeCell ref="E23:F23"/>
    <mergeCell ref="E24:F24"/>
    <mergeCell ref="A4:H4"/>
    <mergeCell ref="C5:E5"/>
    <mergeCell ref="C12:D12"/>
    <mergeCell ref="A1:J1"/>
    <mergeCell ref="A2:J2"/>
    <mergeCell ref="C6:E6"/>
    <mergeCell ref="C7:E7"/>
    <mergeCell ref="C11:D11"/>
  </mergeCells>
  <pageMargins left="0.23622047244094491" right="0.23622047244094491" top="0.74803149606299213" bottom="0.74803149606299213" header="0.31496062992125984" footer="0.31496062992125984"/>
  <pageSetup paperSize="9" scale="58"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R63"/>
  <sheetViews>
    <sheetView zoomScaleNormal="100" workbookViewId="0">
      <selection activeCell="A55" sqref="A55:B55"/>
    </sheetView>
  </sheetViews>
  <sheetFormatPr defaultRowHeight="15"/>
  <cols>
    <col min="1" max="1" width="20.85546875" customWidth="1"/>
    <col min="2" max="2" width="13.28515625" customWidth="1"/>
    <col min="3" max="3" width="15.28515625" customWidth="1"/>
    <col min="4" max="4" width="15.140625" customWidth="1"/>
    <col min="5" max="5" width="12.42578125" customWidth="1"/>
    <col min="6" max="6" width="13" customWidth="1"/>
    <col min="7" max="7" width="15" customWidth="1"/>
    <col min="8" max="8" width="14.28515625" customWidth="1"/>
    <col min="9" max="9" width="12.42578125" customWidth="1"/>
    <col min="10" max="10" width="14.42578125" customWidth="1"/>
    <col min="11" max="11" width="17.140625" customWidth="1"/>
    <col min="12" max="12" width="14" customWidth="1"/>
    <col min="13" max="13" width="13.7109375" customWidth="1"/>
    <col min="14" max="14" width="14" customWidth="1"/>
    <col min="15" max="15" width="14.42578125" customWidth="1"/>
    <col min="16" max="16" width="14.7109375" customWidth="1"/>
    <col min="17" max="17" width="11.7109375" bestFit="1" customWidth="1"/>
    <col min="18" max="18" width="13.42578125" customWidth="1"/>
    <col min="19" max="19" width="14.140625" customWidth="1"/>
  </cols>
  <sheetData>
    <row r="2" spans="1:12">
      <c r="A2" s="1" t="s">
        <v>60</v>
      </c>
      <c r="B2" s="43" t="s">
        <v>26</v>
      </c>
      <c r="G2" s="3" t="s">
        <v>61</v>
      </c>
      <c r="H2" s="5" t="s">
        <v>62</v>
      </c>
    </row>
    <row r="3" spans="1:12">
      <c r="A3" t="s">
        <v>63</v>
      </c>
      <c r="B3" s="43" t="s">
        <v>26</v>
      </c>
      <c r="G3" s="3" t="s">
        <v>12</v>
      </c>
      <c r="H3" s="5" t="s">
        <v>26</v>
      </c>
    </row>
    <row r="4" spans="1:12">
      <c r="A4" t="s">
        <v>64</v>
      </c>
      <c r="B4" s="43" t="s">
        <v>26</v>
      </c>
      <c r="G4" s="3" t="s">
        <v>14</v>
      </c>
      <c r="H4" s="5" t="s">
        <v>26</v>
      </c>
      <c r="I4" s="5"/>
    </row>
    <row r="5" spans="1:12">
      <c r="A5" t="s">
        <v>65</v>
      </c>
      <c r="B5" s="43" t="s">
        <v>26</v>
      </c>
      <c r="G5" s="3" t="s">
        <v>13</v>
      </c>
      <c r="H5" s="5" t="s">
        <v>26</v>
      </c>
      <c r="L5" s="6"/>
    </row>
    <row r="6" spans="1:12">
      <c r="A6" s="1" t="s">
        <v>66</v>
      </c>
      <c r="B6" s="43" t="s">
        <v>26</v>
      </c>
      <c r="C6" s="136"/>
      <c r="G6" s="3" t="s">
        <v>67</v>
      </c>
      <c r="H6" s="5" t="s">
        <v>26</v>
      </c>
      <c r="L6" s="120"/>
    </row>
    <row r="7" spans="1:12">
      <c r="A7" s="7" t="s">
        <v>68</v>
      </c>
      <c r="B7" s="43" t="s">
        <v>26</v>
      </c>
      <c r="C7" s="136"/>
      <c r="K7" s="13"/>
    </row>
    <row r="8" spans="1:12">
      <c r="A8" s="7" t="s">
        <v>69</v>
      </c>
      <c r="B8" s="43" t="s">
        <v>26</v>
      </c>
      <c r="K8" s="5"/>
    </row>
    <row r="10" spans="1:12">
      <c r="A10" s="204" t="s">
        <v>16</v>
      </c>
      <c r="B10" s="204"/>
      <c r="C10" s="204"/>
      <c r="D10" s="204"/>
      <c r="E10" s="204"/>
      <c r="F10" s="130"/>
      <c r="G10" s="130"/>
    </row>
    <row r="11" spans="1:12">
      <c r="A11" s="121"/>
      <c r="B11" s="121"/>
      <c r="C11" s="121"/>
      <c r="D11" s="121"/>
      <c r="E11" s="121"/>
      <c r="F11" s="121"/>
      <c r="G11" s="121"/>
    </row>
    <row r="12" spans="1:12" ht="15.75">
      <c r="A12" s="122"/>
      <c r="B12" s="122"/>
      <c r="C12" s="123" t="s">
        <v>17</v>
      </c>
      <c r="D12" s="124" t="s">
        <v>70</v>
      </c>
      <c r="E12" s="124" t="s">
        <v>19</v>
      </c>
      <c r="G12" s="121"/>
    </row>
    <row r="13" spans="1:12">
      <c r="A13" s="122"/>
      <c r="B13" s="123" t="s">
        <v>21</v>
      </c>
      <c r="C13" s="125"/>
      <c r="D13" s="126"/>
      <c r="E13" s="126"/>
      <c r="G13" s="127"/>
    </row>
    <row r="14" spans="1:12">
      <c r="A14" s="122"/>
      <c r="B14" s="123" t="s">
        <v>22</v>
      </c>
      <c r="C14" s="125"/>
      <c r="D14" s="126"/>
      <c r="E14" s="126"/>
      <c r="G14" s="128"/>
    </row>
    <row r="15" spans="1:12">
      <c r="A15" s="122"/>
      <c r="B15" s="122"/>
      <c r="C15" s="122" t="s">
        <v>71</v>
      </c>
      <c r="D15" s="129" t="e">
        <f>AVERAGE(D13:D14)</f>
        <v>#DIV/0!</v>
      </c>
      <c r="E15" s="129" t="e">
        <f>AVERAGE(E13:E14)</f>
        <v>#DIV/0!</v>
      </c>
      <c r="G15" s="121"/>
    </row>
    <row r="17" spans="1:18" ht="22.5">
      <c r="A17" s="205" t="s">
        <v>72</v>
      </c>
      <c r="B17" s="206"/>
      <c r="C17" s="206"/>
      <c r="D17" s="206"/>
      <c r="E17" s="206"/>
      <c r="F17" s="206"/>
      <c r="G17" s="206"/>
      <c r="H17" s="49"/>
      <c r="J17" s="50" t="s">
        <v>73</v>
      </c>
      <c r="K17" s="51">
        <v>7.5006269999999997</v>
      </c>
      <c r="L17" s="52" t="s">
        <v>74</v>
      </c>
      <c r="M17" s="50" t="s">
        <v>75</v>
      </c>
      <c r="N17" s="53">
        <v>750.06156099999998</v>
      </c>
      <c r="O17" s="54" t="s">
        <v>74</v>
      </c>
      <c r="P17" s="54">
        <v>100</v>
      </c>
      <c r="Q17" s="55" t="s">
        <v>76</v>
      </c>
      <c r="R17" s="1"/>
    </row>
    <row r="18" spans="1:18" ht="19.5">
      <c r="A18" s="207" t="s">
        <v>40</v>
      </c>
      <c r="B18" s="208"/>
      <c r="C18" s="208"/>
      <c r="D18" s="208"/>
      <c r="E18" s="208"/>
      <c r="F18" s="208"/>
      <c r="G18" s="208"/>
      <c r="H18" s="208"/>
      <c r="I18" s="208"/>
      <c r="J18" s="208"/>
      <c r="K18" s="208"/>
      <c r="L18" s="208"/>
      <c r="M18" s="158"/>
      <c r="N18" s="158"/>
      <c r="O18" s="209"/>
      <c r="P18" s="56"/>
    </row>
    <row r="19" spans="1:18" ht="15.75">
      <c r="A19" s="198" t="s">
        <v>41</v>
      </c>
      <c r="B19" s="57" t="s">
        <v>42</v>
      </c>
      <c r="C19" s="57" t="s">
        <v>43</v>
      </c>
      <c r="D19" s="57" t="s">
        <v>44</v>
      </c>
      <c r="E19" s="58" t="s">
        <v>45</v>
      </c>
      <c r="F19" s="210" t="s">
        <v>46</v>
      </c>
      <c r="G19" s="211"/>
      <c r="H19" s="59"/>
      <c r="J19" s="212" t="s">
        <v>77</v>
      </c>
      <c r="K19" s="57" t="s">
        <v>42</v>
      </c>
      <c r="L19" s="57" t="s">
        <v>43</v>
      </c>
      <c r="M19" s="57" t="s">
        <v>44</v>
      </c>
      <c r="N19" s="58" t="s">
        <v>45</v>
      </c>
      <c r="O19" s="80" t="s">
        <v>46</v>
      </c>
      <c r="P19" s="81"/>
    </row>
    <row r="20" spans="1:18" ht="15.75">
      <c r="A20" s="199"/>
      <c r="B20" s="60" t="s">
        <v>47</v>
      </c>
      <c r="C20" s="60" t="s">
        <v>48</v>
      </c>
      <c r="D20" s="60" t="s">
        <v>47</v>
      </c>
      <c r="E20" s="61" t="s">
        <v>48</v>
      </c>
      <c r="F20" s="213" t="s">
        <v>49</v>
      </c>
      <c r="G20" s="214"/>
      <c r="H20" s="62"/>
      <c r="J20" s="212"/>
      <c r="K20" s="60" t="s">
        <v>47</v>
      </c>
      <c r="L20" s="60" t="s">
        <v>48</v>
      </c>
      <c r="M20" s="60" t="s">
        <v>47</v>
      </c>
      <c r="N20" s="60" t="s">
        <v>48</v>
      </c>
      <c r="O20" s="82" t="s">
        <v>49</v>
      </c>
      <c r="P20" s="83"/>
    </row>
    <row r="21" spans="1:18" ht="15.75">
      <c r="A21" s="63">
        <v>0</v>
      </c>
      <c r="B21" s="138">
        <v>0</v>
      </c>
      <c r="C21" s="138">
        <v>0</v>
      </c>
      <c r="D21" s="138">
        <v>0</v>
      </c>
      <c r="E21" s="141">
        <v>0</v>
      </c>
      <c r="F21" s="202">
        <f t="shared" ref="F21:F26" si="0">AVERAGE(B21:E21)</f>
        <v>0</v>
      </c>
      <c r="G21" s="203"/>
      <c r="H21" s="65"/>
      <c r="J21" s="66">
        <f>A21/K17</f>
        <v>0</v>
      </c>
      <c r="K21" s="67">
        <f>B21/K17</f>
        <v>0</v>
      </c>
      <c r="L21" s="67">
        <f>C21/K17</f>
        <v>0</v>
      </c>
      <c r="M21" s="67">
        <f>D21/K17</f>
        <v>0</v>
      </c>
      <c r="N21" s="67">
        <f>E21/K17</f>
        <v>0</v>
      </c>
      <c r="O21" s="84">
        <f t="shared" ref="O21:O27" si="1">AVERAGE(K21:N21)</f>
        <v>0</v>
      </c>
      <c r="P21" s="85"/>
    </row>
    <row r="22" spans="1:18" ht="15.75">
      <c r="A22" s="63">
        <v>50</v>
      </c>
      <c r="B22" s="138"/>
      <c r="C22" s="138"/>
      <c r="D22" s="138"/>
      <c r="E22" s="138"/>
      <c r="F22" s="190" t="e">
        <f>AVERAGE(B22:E22)</f>
        <v>#DIV/0!</v>
      </c>
      <c r="G22" s="191"/>
      <c r="H22" s="65"/>
      <c r="J22" s="66">
        <f>A22/K17</f>
        <v>6.6661093799225055</v>
      </c>
      <c r="K22" s="67">
        <f>B22/K17</f>
        <v>0</v>
      </c>
      <c r="L22" s="67">
        <f>C22/K17</f>
        <v>0</v>
      </c>
      <c r="M22" s="67">
        <f>D22/K17</f>
        <v>0</v>
      </c>
      <c r="N22" s="67">
        <f>E22/K17</f>
        <v>0</v>
      </c>
      <c r="O22" s="84">
        <f t="shared" si="1"/>
        <v>0</v>
      </c>
      <c r="P22" s="85"/>
    </row>
    <row r="23" spans="1:18" ht="15.75">
      <c r="A23" s="63">
        <v>100</v>
      </c>
      <c r="B23" s="138"/>
      <c r="C23" s="138"/>
      <c r="D23" s="138"/>
      <c r="E23" s="138"/>
      <c r="F23" s="190" t="e">
        <f>AVERAGE(B23:E23)</f>
        <v>#DIV/0!</v>
      </c>
      <c r="G23" s="191"/>
      <c r="H23" s="65"/>
      <c r="J23" s="66">
        <f>A23/K17</f>
        <v>13.332218759845011</v>
      </c>
      <c r="K23" s="67">
        <f>B23/K17</f>
        <v>0</v>
      </c>
      <c r="L23" s="67">
        <f>C23/K17</f>
        <v>0</v>
      </c>
      <c r="M23" s="67">
        <f>D23/K17</f>
        <v>0</v>
      </c>
      <c r="N23" s="67">
        <f>E23/K17</f>
        <v>0</v>
      </c>
      <c r="O23" s="84">
        <f t="shared" si="1"/>
        <v>0</v>
      </c>
      <c r="P23" s="85"/>
    </row>
    <row r="24" spans="1:18" ht="15.75">
      <c r="A24" s="63">
        <v>150</v>
      </c>
      <c r="B24" s="138"/>
      <c r="C24" s="138"/>
      <c r="D24" s="138"/>
      <c r="E24" s="138"/>
      <c r="F24" s="190" t="e">
        <f t="shared" si="0"/>
        <v>#DIV/0!</v>
      </c>
      <c r="G24" s="191"/>
      <c r="H24" s="65"/>
      <c r="J24" s="66">
        <f>A24/K17</f>
        <v>19.998328139767516</v>
      </c>
      <c r="K24" s="67">
        <f>B24/K17</f>
        <v>0</v>
      </c>
      <c r="L24" s="67">
        <f>C24/K17</f>
        <v>0</v>
      </c>
      <c r="M24" s="67">
        <f>D24/K17</f>
        <v>0</v>
      </c>
      <c r="N24" s="67">
        <f>E24/K17</f>
        <v>0</v>
      </c>
      <c r="O24" s="84">
        <f t="shared" si="1"/>
        <v>0</v>
      </c>
      <c r="P24" s="85"/>
    </row>
    <row r="25" spans="1:18" ht="15.75">
      <c r="A25" s="63">
        <v>200</v>
      </c>
      <c r="B25" s="138"/>
      <c r="C25" s="138"/>
      <c r="D25" s="138"/>
      <c r="E25" s="138"/>
      <c r="F25" s="190" t="e">
        <f t="shared" si="0"/>
        <v>#DIV/0!</v>
      </c>
      <c r="G25" s="191"/>
      <c r="H25" s="65"/>
      <c r="J25" s="66">
        <f>A25/K17</f>
        <v>26.664437519690022</v>
      </c>
      <c r="K25" s="67">
        <f>B25/K17</f>
        <v>0</v>
      </c>
      <c r="L25" s="67">
        <f>C25/K17</f>
        <v>0</v>
      </c>
      <c r="M25" s="67">
        <f>D25/K17</f>
        <v>0</v>
      </c>
      <c r="N25" s="67">
        <f>E25/K17</f>
        <v>0</v>
      </c>
      <c r="O25" s="84">
        <f t="shared" si="1"/>
        <v>0</v>
      </c>
      <c r="P25" s="85"/>
    </row>
    <row r="26" spans="1:18" ht="15.75">
      <c r="A26" s="63">
        <v>250</v>
      </c>
      <c r="B26" s="138"/>
      <c r="C26" s="138"/>
      <c r="D26" s="138"/>
      <c r="E26" s="138"/>
      <c r="F26" s="190" t="e">
        <f t="shared" si="0"/>
        <v>#DIV/0!</v>
      </c>
      <c r="G26" s="191"/>
      <c r="H26" s="65"/>
      <c r="J26" s="66">
        <f>A26/K17</f>
        <v>33.330546899612528</v>
      </c>
      <c r="K26" s="67">
        <f>B26/K17</f>
        <v>0</v>
      </c>
      <c r="L26" s="67">
        <f>C26/K17</f>
        <v>0</v>
      </c>
      <c r="M26" s="67">
        <f>D26/K17</f>
        <v>0</v>
      </c>
      <c r="N26" s="67">
        <f>E26/K17</f>
        <v>0</v>
      </c>
      <c r="O26" s="84">
        <f t="shared" si="1"/>
        <v>0</v>
      </c>
      <c r="P26" s="85"/>
    </row>
    <row r="27" spans="1:18" ht="15.75">
      <c r="A27" s="60">
        <v>300</v>
      </c>
      <c r="B27" s="138"/>
      <c r="C27" s="138"/>
      <c r="D27" s="138"/>
      <c r="E27" s="138"/>
      <c r="F27" s="190" t="e">
        <f>AVERAGE(B27:E27)</f>
        <v>#DIV/0!</v>
      </c>
      <c r="G27" s="191"/>
      <c r="H27" s="69"/>
      <c r="J27" s="66">
        <f>A27/K17</f>
        <v>39.996656279535031</v>
      </c>
      <c r="K27" s="67">
        <f>B27/K17</f>
        <v>0</v>
      </c>
      <c r="L27" s="67">
        <f>C27/K17</f>
        <v>0</v>
      </c>
      <c r="M27" s="67">
        <f>D27/K17</f>
        <v>0</v>
      </c>
      <c r="N27" s="67">
        <f>E27/K17</f>
        <v>0</v>
      </c>
      <c r="O27" s="67">
        <f t="shared" si="1"/>
        <v>0</v>
      </c>
      <c r="P27" s="67"/>
    </row>
    <row r="28" spans="1:18" ht="15.75">
      <c r="A28" s="62"/>
      <c r="B28" s="65"/>
      <c r="C28" s="65"/>
      <c r="D28" s="65"/>
      <c r="E28" s="65" t="s">
        <v>101</v>
      </c>
      <c r="F28" s="65"/>
      <c r="G28" s="65"/>
      <c r="H28" s="65"/>
      <c r="I28" s="70"/>
      <c r="J28" s="68"/>
      <c r="K28" s="68"/>
      <c r="L28" s="68"/>
      <c r="M28" s="68"/>
      <c r="N28" s="68"/>
      <c r="O28" s="68"/>
      <c r="P28" s="68"/>
    </row>
    <row r="29" spans="1:18" ht="19.5">
      <c r="A29" s="195" t="s">
        <v>50</v>
      </c>
      <c r="B29" s="196"/>
      <c r="C29" s="196"/>
      <c r="D29" s="196"/>
      <c r="E29" s="196"/>
      <c r="F29" s="196"/>
      <c r="G29" s="196"/>
      <c r="H29" s="196"/>
      <c r="I29" s="196"/>
      <c r="J29" s="196"/>
      <c r="K29" s="196"/>
      <c r="L29" s="196"/>
      <c r="M29" s="196"/>
      <c r="N29" s="196"/>
      <c r="O29" s="196"/>
      <c r="P29" s="71"/>
    </row>
    <row r="30" spans="1:18" ht="15.75" customHeight="1">
      <c r="A30" s="198" t="s">
        <v>41</v>
      </c>
      <c r="B30" s="57" t="s">
        <v>42</v>
      </c>
      <c r="C30" s="57" t="s">
        <v>43</v>
      </c>
      <c r="D30" s="57" t="s">
        <v>44</v>
      </c>
      <c r="E30" s="58" t="s">
        <v>45</v>
      </c>
      <c r="F30" s="200" t="s">
        <v>46</v>
      </c>
      <c r="G30" s="200"/>
      <c r="H30" s="200"/>
      <c r="J30" s="198" t="s">
        <v>77</v>
      </c>
      <c r="K30" s="57" t="s">
        <v>42</v>
      </c>
      <c r="L30" s="57" t="s">
        <v>43</v>
      </c>
      <c r="M30" s="57" t="s">
        <v>44</v>
      </c>
      <c r="N30" s="58" t="s">
        <v>45</v>
      </c>
      <c r="O30" s="58" t="s">
        <v>46</v>
      </c>
      <c r="P30" s="78"/>
      <c r="Q30" s="79"/>
    </row>
    <row r="31" spans="1:18" ht="15.75">
      <c r="A31" s="199"/>
      <c r="B31" s="60" t="s">
        <v>47</v>
      </c>
      <c r="C31" s="60" t="s">
        <v>48</v>
      </c>
      <c r="D31" s="60" t="s">
        <v>47</v>
      </c>
      <c r="E31" s="60" t="s">
        <v>48</v>
      </c>
      <c r="F31" s="60" t="s">
        <v>47</v>
      </c>
      <c r="G31" s="60" t="s">
        <v>48</v>
      </c>
      <c r="H31" s="60" t="s">
        <v>51</v>
      </c>
      <c r="J31" s="199"/>
      <c r="K31" s="60" t="s">
        <v>47</v>
      </c>
      <c r="L31" s="60" t="s">
        <v>48</v>
      </c>
      <c r="M31" s="60" t="s">
        <v>47</v>
      </c>
      <c r="N31" s="60" t="s">
        <v>48</v>
      </c>
      <c r="O31" s="60" t="s">
        <v>47</v>
      </c>
      <c r="P31" s="60" t="s">
        <v>48</v>
      </c>
      <c r="Q31" s="60" t="s">
        <v>51</v>
      </c>
    </row>
    <row r="32" spans="1:18" ht="15.75">
      <c r="A32" s="63">
        <v>0</v>
      </c>
      <c r="B32" s="142">
        <v>0</v>
      </c>
      <c r="C32" s="142">
        <v>0</v>
      </c>
      <c r="D32" s="142">
        <v>0</v>
      </c>
      <c r="E32" s="142">
        <v>0</v>
      </c>
      <c r="F32" s="64">
        <f>AVERAGE(B32,D32)</f>
        <v>0</v>
      </c>
      <c r="G32" s="64">
        <f>AVERAGE(C32,E32)</f>
        <v>0</v>
      </c>
      <c r="H32" s="64">
        <f t="shared" ref="H32:H38" si="2">AVERAGE(B32:E32)</f>
        <v>0</v>
      </c>
      <c r="J32" s="66">
        <v>0</v>
      </c>
      <c r="K32" s="67">
        <f>B32/K17</f>
        <v>0</v>
      </c>
      <c r="L32" s="67">
        <f>C32/K17</f>
        <v>0</v>
      </c>
      <c r="M32" s="67">
        <f>D32/K17</f>
        <v>0</v>
      </c>
      <c r="N32" s="67">
        <f>E32/K17</f>
        <v>0</v>
      </c>
      <c r="O32" s="67">
        <f>AVERAGE(K32,M32)</f>
        <v>0</v>
      </c>
      <c r="P32" s="67">
        <f>AVERAGE(L32,N32)</f>
        <v>0</v>
      </c>
      <c r="Q32" s="67">
        <f>AVERAGE(K32:N32)</f>
        <v>0</v>
      </c>
    </row>
    <row r="33" spans="1:17" ht="15.75">
      <c r="A33" s="63">
        <v>50</v>
      </c>
      <c r="B33" s="142">
        <v>50</v>
      </c>
      <c r="C33" s="142">
        <v>50</v>
      </c>
      <c r="D33" s="142">
        <v>50</v>
      </c>
      <c r="E33" s="142">
        <v>50</v>
      </c>
      <c r="F33" s="64">
        <f t="shared" ref="F33:G38" si="3">AVERAGE(B33,D33)</f>
        <v>50</v>
      </c>
      <c r="G33" s="64">
        <f t="shared" si="3"/>
        <v>50</v>
      </c>
      <c r="H33" s="64">
        <f t="shared" si="2"/>
        <v>50</v>
      </c>
      <c r="J33" s="66">
        <v>6.6661093799225055</v>
      </c>
      <c r="K33" s="67">
        <f>B33/K17</f>
        <v>6.6661093799225055</v>
      </c>
      <c r="L33" s="67">
        <f>C33/K17</f>
        <v>6.6661093799225055</v>
      </c>
      <c r="M33" s="67">
        <f>D33/K17</f>
        <v>6.6661093799225055</v>
      </c>
      <c r="N33" s="67">
        <f>E33/K17</f>
        <v>6.6661093799225055</v>
      </c>
      <c r="O33" s="67">
        <f t="shared" ref="O33:O38" si="4">AVERAGE(K33,M33)</f>
        <v>6.6661093799225055</v>
      </c>
      <c r="P33" s="67">
        <f t="shared" ref="P33:P38" si="5">AVERAGE(L33,N33)</f>
        <v>6.6661093799225055</v>
      </c>
      <c r="Q33" s="67">
        <f t="shared" ref="Q33:Q38" si="6">AVERAGE(K33:N33)</f>
        <v>6.6661093799225055</v>
      </c>
    </row>
    <row r="34" spans="1:17" ht="15.75">
      <c r="A34" s="63">
        <v>100</v>
      </c>
      <c r="B34" s="142">
        <v>100</v>
      </c>
      <c r="C34" s="142">
        <v>100</v>
      </c>
      <c r="D34" s="142">
        <v>100</v>
      </c>
      <c r="E34" s="142">
        <v>100</v>
      </c>
      <c r="F34" s="64">
        <f t="shared" si="3"/>
        <v>100</v>
      </c>
      <c r="G34" s="64">
        <f t="shared" si="3"/>
        <v>100</v>
      </c>
      <c r="H34" s="64">
        <f t="shared" si="2"/>
        <v>100</v>
      </c>
      <c r="J34" s="66">
        <v>13.332218759845011</v>
      </c>
      <c r="K34" s="67">
        <f>B34/K17</f>
        <v>13.332218759845011</v>
      </c>
      <c r="L34" s="67">
        <f>C34/K17</f>
        <v>13.332218759845011</v>
      </c>
      <c r="M34" s="67">
        <f>D34/K17</f>
        <v>13.332218759845011</v>
      </c>
      <c r="N34" s="67">
        <f>E34/K17</f>
        <v>13.332218759845011</v>
      </c>
      <c r="O34" s="67">
        <f t="shared" si="4"/>
        <v>13.332218759845011</v>
      </c>
      <c r="P34" s="67">
        <f t="shared" si="5"/>
        <v>13.332218759845011</v>
      </c>
      <c r="Q34" s="67">
        <f t="shared" si="6"/>
        <v>13.332218759845011</v>
      </c>
    </row>
    <row r="35" spans="1:17" ht="15.75">
      <c r="A35" s="63">
        <v>150</v>
      </c>
      <c r="B35" s="142">
        <v>150</v>
      </c>
      <c r="C35" s="142">
        <v>150</v>
      </c>
      <c r="D35" s="142">
        <v>150</v>
      </c>
      <c r="E35" s="142">
        <v>150</v>
      </c>
      <c r="F35" s="64">
        <f t="shared" si="3"/>
        <v>150</v>
      </c>
      <c r="G35" s="64">
        <f t="shared" si="3"/>
        <v>150</v>
      </c>
      <c r="H35" s="64">
        <f t="shared" si="2"/>
        <v>150</v>
      </c>
      <c r="J35" s="66">
        <v>19.998328139767516</v>
      </c>
      <c r="K35" s="67">
        <f>B35/K17</f>
        <v>19.998328139767516</v>
      </c>
      <c r="L35" s="67">
        <f>C35/K17</f>
        <v>19.998328139767516</v>
      </c>
      <c r="M35" s="67">
        <f>D35/K17</f>
        <v>19.998328139767516</v>
      </c>
      <c r="N35" s="67">
        <f>E35/K17</f>
        <v>19.998328139767516</v>
      </c>
      <c r="O35" s="67">
        <f t="shared" si="4"/>
        <v>19.998328139767516</v>
      </c>
      <c r="P35" s="67">
        <f t="shared" si="5"/>
        <v>19.998328139767516</v>
      </c>
      <c r="Q35" s="67">
        <f t="shared" si="6"/>
        <v>19.998328139767516</v>
      </c>
    </row>
    <row r="36" spans="1:17" ht="15.75">
      <c r="A36" s="63">
        <v>200</v>
      </c>
      <c r="B36" s="142">
        <v>200</v>
      </c>
      <c r="C36" s="142">
        <v>200</v>
      </c>
      <c r="D36" s="142">
        <v>200</v>
      </c>
      <c r="E36" s="142">
        <v>200</v>
      </c>
      <c r="F36" s="64">
        <f t="shared" si="3"/>
        <v>200</v>
      </c>
      <c r="G36" s="64">
        <f t="shared" si="3"/>
        <v>200</v>
      </c>
      <c r="H36" s="64">
        <f t="shared" si="2"/>
        <v>200</v>
      </c>
      <c r="J36" s="66">
        <v>26.664437519690022</v>
      </c>
      <c r="K36" s="67">
        <f>B36/K17</f>
        <v>26.664437519690022</v>
      </c>
      <c r="L36" s="67">
        <f>C36/K17</f>
        <v>26.664437519690022</v>
      </c>
      <c r="M36" s="67">
        <f>D36/K17</f>
        <v>26.664437519690022</v>
      </c>
      <c r="N36" s="67">
        <f>E36/K17</f>
        <v>26.664437519690022</v>
      </c>
      <c r="O36" s="67">
        <f t="shared" si="4"/>
        <v>26.664437519690022</v>
      </c>
      <c r="P36" s="67">
        <f t="shared" si="5"/>
        <v>26.664437519690022</v>
      </c>
      <c r="Q36" s="67">
        <f t="shared" si="6"/>
        <v>26.664437519690022</v>
      </c>
    </row>
    <row r="37" spans="1:17" ht="15.75">
      <c r="A37" s="63">
        <v>250</v>
      </c>
      <c r="B37" s="142">
        <v>250</v>
      </c>
      <c r="C37" s="142">
        <v>250</v>
      </c>
      <c r="D37" s="142">
        <v>250</v>
      </c>
      <c r="E37" s="142">
        <v>250</v>
      </c>
      <c r="F37" s="64">
        <f t="shared" si="3"/>
        <v>250</v>
      </c>
      <c r="G37" s="64">
        <f t="shared" si="3"/>
        <v>250</v>
      </c>
      <c r="H37" s="64">
        <f t="shared" si="2"/>
        <v>250</v>
      </c>
      <c r="J37" s="66">
        <v>33.330546899612528</v>
      </c>
      <c r="K37" s="67">
        <f>C37/K17</f>
        <v>33.330546899612528</v>
      </c>
      <c r="L37" s="67">
        <f>C37/K17</f>
        <v>33.330546899612528</v>
      </c>
      <c r="M37" s="67">
        <f>D37/K17</f>
        <v>33.330546899612528</v>
      </c>
      <c r="N37" s="67">
        <f>E37/K17</f>
        <v>33.330546899612528</v>
      </c>
      <c r="O37" s="67">
        <f t="shared" si="4"/>
        <v>33.330546899612528</v>
      </c>
      <c r="P37" s="67">
        <f t="shared" si="5"/>
        <v>33.330546899612528</v>
      </c>
      <c r="Q37" s="67">
        <f t="shared" si="6"/>
        <v>33.330546899612528</v>
      </c>
    </row>
    <row r="38" spans="1:17" ht="15.75">
      <c r="A38" s="60">
        <v>300</v>
      </c>
      <c r="B38" s="86">
        <v>300</v>
      </c>
      <c r="C38" s="86">
        <v>300</v>
      </c>
      <c r="D38" s="86">
        <v>300</v>
      </c>
      <c r="E38" s="86">
        <v>300</v>
      </c>
      <c r="F38" s="64">
        <f t="shared" si="3"/>
        <v>300</v>
      </c>
      <c r="G38" s="64">
        <f t="shared" si="3"/>
        <v>300</v>
      </c>
      <c r="H38" s="64">
        <f t="shared" si="2"/>
        <v>300</v>
      </c>
      <c r="J38" s="66">
        <v>39.996656279535031</v>
      </c>
      <c r="K38" s="67">
        <f>C38/K17</f>
        <v>39.996656279535031</v>
      </c>
      <c r="L38" s="67">
        <f>C38/K17</f>
        <v>39.996656279535031</v>
      </c>
      <c r="M38" s="67">
        <f>D38/K17</f>
        <v>39.996656279535031</v>
      </c>
      <c r="N38" s="67">
        <f>E38/K17</f>
        <v>39.996656279535031</v>
      </c>
      <c r="O38" s="67">
        <f t="shared" si="4"/>
        <v>39.996656279535031</v>
      </c>
      <c r="P38" s="67">
        <f t="shared" si="5"/>
        <v>39.996656279535031</v>
      </c>
      <c r="Q38" s="67">
        <f t="shared" si="6"/>
        <v>39.996656279535031</v>
      </c>
    </row>
    <row r="39" spans="1:17" ht="15.75">
      <c r="K39" s="3"/>
      <c r="L39" s="74"/>
      <c r="M39" s="75"/>
      <c r="N39" s="75"/>
      <c r="O39" s="75"/>
      <c r="P39" s="75"/>
      <c r="Q39" s="76"/>
    </row>
    <row r="41" spans="1:17" ht="15.75">
      <c r="A41" s="197" t="s">
        <v>78</v>
      </c>
      <c r="B41" s="197"/>
      <c r="D41" s="73" t="s">
        <v>79</v>
      </c>
      <c r="E41" s="73"/>
    </row>
    <row r="42" spans="1:17" ht="15.75">
      <c r="A42" s="201" t="s">
        <v>80</v>
      </c>
      <c r="B42" s="201"/>
      <c r="D42" s="63" t="s">
        <v>81</v>
      </c>
      <c r="E42" s="63" t="s">
        <v>82</v>
      </c>
    </row>
    <row r="43" spans="1:17" ht="15.75">
      <c r="A43" s="72" t="s">
        <v>74</v>
      </c>
      <c r="B43" s="60" t="s">
        <v>76</v>
      </c>
      <c r="D43" s="86">
        <f t="shared" ref="D43:D49" si="7">ABS(B32-C32)</f>
        <v>0</v>
      </c>
      <c r="E43" s="86">
        <f>ABS(D32-E32)</f>
        <v>0</v>
      </c>
    </row>
    <row r="44" spans="1:17" ht="15.75">
      <c r="A44" s="64">
        <f t="shared" ref="A44:A50" si="8">H32-F21</f>
        <v>0</v>
      </c>
      <c r="B44" s="67">
        <f t="shared" ref="B44:B50" si="9">Q32-O21</f>
        <v>0</v>
      </c>
      <c r="D44" s="86">
        <f t="shared" si="7"/>
        <v>0</v>
      </c>
      <c r="E44" s="86">
        <f t="shared" ref="E44:E49" si="10">ABS(D33-E33)</f>
        <v>0</v>
      </c>
    </row>
    <row r="45" spans="1:17" ht="15.75">
      <c r="A45" s="64" t="e">
        <f t="shared" si="8"/>
        <v>#DIV/0!</v>
      </c>
      <c r="B45" s="67">
        <f t="shared" si="9"/>
        <v>6.6661093799225055</v>
      </c>
      <c r="D45" s="86">
        <f t="shared" si="7"/>
        <v>0</v>
      </c>
      <c r="E45" s="86">
        <f t="shared" si="10"/>
        <v>0</v>
      </c>
    </row>
    <row r="46" spans="1:17" ht="15.75">
      <c r="A46" s="64" t="e">
        <f t="shared" si="8"/>
        <v>#DIV/0!</v>
      </c>
      <c r="B46" s="67">
        <f t="shared" si="9"/>
        <v>13.332218759845011</v>
      </c>
      <c r="D46" s="86">
        <f t="shared" si="7"/>
        <v>0</v>
      </c>
      <c r="E46" s="86">
        <f t="shared" si="10"/>
        <v>0</v>
      </c>
    </row>
    <row r="47" spans="1:17" ht="15.75">
      <c r="A47" s="64" t="e">
        <f t="shared" si="8"/>
        <v>#DIV/0!</v>
      </c>
      <c r="B47" s="67">
        <f t="shared" si="9"/>
        <v>19.998328139767516</v>
      </c>
      <c r="D47" s="86">
        <f t="shared" si="7"/>
        <v>0</v>
      </c>
      <c r="E47" s="86">
        <f t="shared" si="10"/>
        <v>0</v>
      </c>
    </row>
    <row r="48" spans="1:17" ht="15.75">
      <c r="A48" s="64" t="e">
        <f t="shared" si="8"/>
        <v>#DIV/0!</v>
      </c>
      <c r="B48" s="67">
        <f t="shared" si="9"/>
        <v>26.664437519690022</v>
      </c>
      <c r="D48" s="86">
        <f t="shared" si="7"/>
        <v>0</v>
      </c>
      <c r="E48" s="86">
        <f t="shared" si="10"/>
        <v>0</v>
      </c>
    </row>
    <row r="49" spans="1:8" ht="15.75">
      <c r="A49" s="64" t="e">
        <f t="shared" si="8"/>
        <v>#DIV/0!</v>
      </c>
      <c r="B49" s="67">
        <f t="shared" si="9"/>
        <v>33.330546899612528</v>
      </c>
      <c r="D49" s="86">
        <f t="shared" si="7"/>
        <v>0</v>
      </c>
      <c r="E49" s="86">
        <f t="shared" si="10"/>
        <v>0</v>
      </c>
    </row>
    <row r="50" spans="1:8" ht="15.75">
      <c r="A50" s="64" t="e">
        <f t="shared" si="8"/>
        <v>#DIV/0!</v>
      </c>
      <c r="B50" s="67">
        <f t="shared" si="9"/>
        <v>39.996656279535031</v>
      </c>
      <c r="D50" s="63">
        <f>MAX(D43:D49)</f>
        <v>0</v>
      </c>
      <c r="E50" s="63">
        <f>MAX(E43:E49)</f>
        <v>0</v>
      </c>
    </row>
    <row r="51" spans="1:8">
      <c r="A51" s="77"/>
      <c r="B51" s="4"/>
    </row>
    <row r="53" spans="1:8">
      <c r="A53" s="192" t="s">
        <v>53</v>
      </c>
      <c r="B53" s="192"/>
      <c r="C53" s="193" t="s">
        <v>54</v>
      </c>
      <c r="D53" s="193"/>
      <c r="E53" s="193"/>
      <c r="F53" s="193"/>
      <c r="G53" s="193" t="s">
        <v>55</v>
      </c>
      <c r="H53" s="193"/>
    </row>
    <row r="54" spans="1:8">
      <c r="A54" s="192"/>
      <c r="B54" s="192"/>
      <c r="C54" s="193" t="s">
        <v>56</v>
      </c>
      <c r="D54" s="193"/>
      <c r="E54" s="194" t="s">
        <v>57</v>
      </c>
      <c r="F54" s="194"/>
      <c r="G54" s="193"/>
      <c r="H54" s="193"/>
    </row>
    <row r="55" spans="1:8">
      <c r="A55" s="150"/>
      <c r="B55" s="150"/>
      <c r="C55" s="143">
        <v>60</v>
      </c>
      <c r="D55" s="118"/>
      <c r="E55" s="119">
        <v>60</v>
      </c>
      <c r="F55" s="119"/>
      <c r="G55" s="170">
        <f>(C55-E55)/5</f>
        <v>0</v>
      </c>
      <c r="H55" s="170"/>
    </row>
    <row r="56" spans="1:8">
      <c r="A56" s="150"/>
      <c r="B56" s="150"/>
      <c r="C56" s="143">
        <v>120</v>
      </c>
      <c r="D56" s="118"/>
      <c r="E56" s="119">
        <v>120</v>
      </c>
      <c r="F56" s="119"/>
      <c r="G56" s="170">
        <f>(C56-E56)/5</f>
        <v>0</v>
      </c>
      <c r="H56" s="170"/>
    </row>
    <row r="57" spans="1:8">
      <c r="A57" s="150"/>
      <c r="B57" s="150"/>
      <c r="C57" s="143">
        <v>180</v>
      </c>
      <c r="D57" s="118"/>
      <c r="E57" s="119">
        <v>180</v>
      </c>
      <c r="F57" s="119"/>
      <c r="G57" s="170">
        <f>(C57-E57)/5</f>
        <v>0</v>
      </c>
      <c r="H57" s="170"/>
    </row>
    <row r="58" spans="1:8">
      <c r="A58" s="150"/>
      <c r="B58" s="150"/>
      <c r="C58" s="143">
        <v>240</v>
      </c>
      <c r="D58" s="118"/>
      <c r="E58" s="119">
        <v>238</v>
      </c>
      <c r="F58" s="119"/>
      <c r="G58" s="170">
        <f>(C58-E58)/5</f>
        <v>0.4</v>
      </c>
      <c r="H58" s="170"/>
    </row>
    <row r="59" spans="1:8">
      <c r="A59" s="150"/>
      <c r="B59" s="150"/>
      <c r="C59" s="143">
        <v>300</v>
      </c>
      <c r="D59" s="118"/>
      <c r="E59" s="119">
        <v>296</v>
      </c>
      <c r="F59" s="119"/>
      <c r="G59" s="170">
        <f>(C59-E59)/5</f>
        <v>0.8</v>
      </c>
      <c r="H59" s="170"/>
    </row>
    <row r="62" spans="1:8" ht="15" customHeight="1">
      <c r="A62" s="182" t="s">
        <v>53</v>
      </c>
      <c r="B62" s="183"/>
      <c r="C62" s="184"/>
      <c r="D62" s="185" t="s">
        <v>59</v>
      </c>
      <c r="E62" s="186"/>
      <c r="F62" s="185"/>
      <c r="G62" s="186"/>
      <c r="H62" s="87"/>
    </row>
    <row r="63" spans="1:8">
      <c r="A63" s="187">
        <v>300</v>
      </c>
      <c r="B63" s="188"/>
      <c r="C63" s="189"/>
      <c r="D63" s="115"/>
      <c r="E63" s="116"/>
      <c r="F63" s="117">
        <v>5.0999999999999996</v>
      </c>
      <c r="G63" s="116"/>
      <c r="H63" s="36"/>
    </row>
  </sheetData>
  <mergeCells count="38">
    <mergeCell ref="A10:E10"/>
    <mergeCell ref="A17:G17"/>
    <mergeCell ref="A18:O18"/>
    <mergeCell ref="A19:A20"/>
    <mergeCell ref="F19:G19"/>
    <mergeCell ref="J19:J20"/>
    <mergeCell ref="F20:G20"/>
    <mergeCell ref="F24:G24"/>
    <mergeCell ref="F25:G25"/>
    <mergeCell ref="F26:G26"/>
    <mergeCell ref="F21:G21"/>
    <mergeCell ref="F22:G22"/>
    <mergeCell ref="F23:G23"/>
    <mergeCell ref="A58:B58"/>
    <mergeCell ref="G58:H58"/>
    <mergeCell ref="A29:O29"/>
    <mergeCell ref="A41:B41"/>
    <mergeCell ref="A30:A31"/>
    <mergeCell ref="F30:H30"/>
    <mergeCell ref="J30:J31"/>
    <mergeCell ref="A42:B42"/>
    <mergeCell ref="G55:H55"/>
    <mergeCell ref="G56:H56"/>
    <mergeCell ref="A57:B57"/>
    <mergeCell ref="G57:H57"/>
    <mergeCell ref="A55:B55"/>
    <mergeCell ref="A56:B56"/>
    <mergeCell ref="F27:G27"/>
    <mergeCell ref="A53:B54"/>
    <mergeCell ref="C53:F53"/>
    <mergeCell ref="G53:H54"/>
    <mergeCell ref="C54:D54"/>
    <mergeCell ref="E54:F54"/>
    <mergeCell ref="A62:C62"/>
    <mergeCell ref="D62:G62"/>
    <mergeCell ref="A63:C63"/>
    <mergeCell ref="A59:B59"/>
    <mergeCell ref="G59:H59"/>
  </mergeCells>
  <pageMargins left="0.7" right="0.7" top="0.75" bottom="0.75" header="0.3" footer="0.3"/>
  <pageSetup paperSize="9" orientation="portrait" horizontalDpi="4294967293" verticalDpi="0" r:id="rId1"/>
  <ignoredErrors>
    <ignoredError sqref="F21:F26 H32:H3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M112"/>
  <sheetViews>
    <sheetView tabSelected="1" view="pageBreakPreview" topLeftCell="A22" zoomScaleNormal="100" zoomScaleSheetLayoutView="100" workbookViewId="0">
      <selection activeCell="B43" sqref="B43:C43"/>
    </sheetView>
  </sheetViews>
  <sheetFormatPr defaultRowHeight="15"/>
  <cols>
    <col min="1" max="1" width="4.85546875" customWidth="1"/>
    <col min="2" max="2" width="10.5703125" customWidth="1"/>
    <col min="3" max="3" width="7.42578125" customWidth="1"/>
    <col min="4" max="4" width="3.7109375" customWidth="1"/>
    <col min="5" max="5" width="11.85546875" customWidth="1"/>
    <col min="6" max="6" width="7.7109375" customWidth="1"/>
    <col min="7" max="7" width="6.5703125" customWidth="1"/>
    <col min="8" max="8" width="6.7109375" customWidth="1"/>
    <col min="9" max="9" width="5.85546875" customWidth="1"/>
    <col min="10" max="10" width="10.85546875" customWidth="1"/>
    <col min="11" max="11" width="3" customWidth="1"/>
    <col min="12" max="12" width="10.85546875" customWidth="1"/>
    <col min="13" max="13" width="6.5703125" customWidth="1"/>
  </cols>
  <sheetData>
    <row r="6" spans="2:13" ht="9" customHeight="1"/>
    <row r="7" spans="2:13" ht="16.5" customHeight="1">
      <c r="B7" s="228" t="s">
        <v>83</v>
      </c>
      <c r="C7" s="228"/>
      <c r="D7" s="228"/>
      <c r="E7" s="228"/>
      <c r="F7" s="228"/>
      <c r="G7" s="228"/>
      <c r="H7" s="228"/>
      <c r="I7" s="228"/>
      <c r="J7" s="228"/>
      <c r="K7" s="228"/>
      <c r="L7" s="228"/>
    </row>
    <row r="8" spans="2:13" ht="4.5" customHeight="1">
      <c r="B8" s="23"/>
      <c r="C8" s="23"/>
      <c r="D8" s="23"/>
      <c r="E8" s="23"/>
      <c r="F8" s="23"/>
      <c r="G8" s="23"/>
      <c r="H8" s="23"/>
      <c r="I8" s="23"/>
      <c r="J8" s="23"/>
      <c r="K8" s="23"/>
      <c r="L8" s="23"/>
    </row>
    <row r="9" spans="2:13">
      <c r="B9" s="1" t="s">
        <v>60</v>
      </c>
      <c r="C9" s="1"/>
      <c r="D9" s="2" t="s">
        <v>26</v>
      </c>
      <c r="E9" s="229">
        <f>'Data Sheet'!C2</f>
        <v>0</v>
      </c>
      <c r="F9" s="229"/>
      <c r="G9" s="229"/>
      <c r="H9" s="229"/>
      <c r="I9" s="229"/>
      <c r="J9" s="3" t="s">
        <v>61</v>
      </c>
      <c r="K9" s="4" t="s">
        <v>62</v>
      </c>
    </row>
    <row r="10" spans="2:13">
      <c r="B10" t="s">
        <v>63</v>
      </c>
      <c r="D10" s="2" t="s">
        <v>26</v>
      </c>
      <c r="E10" s="230">
        <f>'Data Sheet'!C3</f>
        <v>0</v>
      </c>
      <c r="F10" s="230"/>
      <c r="G10" s="230"/>
      <c r="H10" s="230"/>
      <c r="I10" s="230"/>
      <c r="J10" s="3" t="s">
        <v>12</v>
      </c>
      <c r="K10" s="4" t="s">
        <v>26</v>
      </c>
      <c r="L10" s="6">
        <f>'Data Sheet'!I3</f>
        <v>0</v>
      </c>
    </row>
    <row r="11" spans="2:13">
      <c r="B11" t="s">
        <v>64</v>
      </c>
      <c r="D11" s="2" t="s">
        <v>26</v>
      </c>
      <c r="E11" s="231">
        <f>'Data Sheet'!C4</f>
        <v>0</v>
      </c>
      <c r="F11" s="231"/>
      <c r="G11" s="231"/>
      <c r="H11" s="231"/>
      <c r="I11" s="231"/>
      <c r="J11" s="3" t="s">
        <v>14</v>
      </c>
      <c r="K11" s="4" t="s">
        <v>26</v>
      </c>
      <c r="L11" s="6">
        <f>'Data Sheet'!I4</f>
        <v>0</v>
      </c>
    </row>
    <row r="12" spans="2:13">
      <c r="B12" t="s">
        <v>65</v>
      </c>
      <c r="D12" s="2" t="s">
        <v>26</v>
      </c>
      <c r="E12" s="231">
        <f>'Data Sheet'!C5</f>
        <v>0</v>
      </c>
      <c r="F12" s="231"/>
      <c r="G12" s="231"/>
      <c r="H12" s="231"/>
      <c r="I12" s="231"/>
      <c r="J12" s="3" t="s">
        <v>13</v>
      </c>
      <c r="K12" s="4" t="s">
        <v>26</v>
      </c>
      <c r="L12" s="6">
        <f>'Data Sheet'!I5</f>
        <v>0</v>
      </c>
      <c r="M12" s="6"/>
    </row>
    <row r="13" spans="2:13">
      <c r="B13" s="1" t="str">
        <f>[2]Comp_Sht!B9</f>
        <v>Date Submitted</v>
      </c>
      <c r="C13" s="1"/>
      <c r="D13" s="2" t="s">
        <v>26</v>
      </c>
      <c r="E13" s="232">
        <f>'Data Sheet'!C6</f>
        <v>0</v>
      </c>
      <c r="F13" s="232"/>
      <c r="G13" s="232"/>
      <c r="H13" s="232"/>
      <c r="I13" s="23"/>
      <c r="J13" s="3" t="s">
        <v>67</v>
      </c>
      <c r="K13" s="4" t="s">
        <v>26</v>
      </c>
      <c r="L13" s="134">
        <f>'Data Sheet'!I6</f>
        <v>0</v>
      </c>
      <c r="M13" s="120"/>
    </row>
    <row r="14" spans="2:13">
      <c r="B14" s="7" t="s">
        <v>68</v>
      </c>
      <c r="C14" s="7"/>
      <c r="D14" s="2" t="s">
        <v>26</v>
      </c>
      <c r="E14" s="232">
        <f>'Data Sheet'!C7</f>
        <v>0</v>
      </c>
      <c r="F14" s="232"/>
      <c r="G14" s="232"/>
      <c r="H14" s="232"/>
      <c r="I14" s="23"/>
      <c r="L14" s="13"/>
    </row>
    <row r="15" spans="2:13">
      <c r="B15" s="7" t="s">
        <v>69</v>
      </c>
      <c r="C15" s="7"/>
      <c r="D15" s="2" t="s">
        <v>26</v>
      </c>
      <c r="E15" s="230">
        <f>'Data Sheet'!C8</f>
        <v>0</v>
      </c>
      <c r="F15" s="230"/>
      <c r="G15" s="230"/>
      <c r="H15" s="230"/>
      <c r="I15" s="23"/>
      <c r="L15" s="5"/>
    </row>
    <row r="16" spans="2:13" ht="5.25" customHeight="1">
      <c r="H16" s="23"/>
      <c r="I16" s="23"/>
      <c r="J16" s="23"/>
      <c r="K16" s="23"/>
      <c r="L16" s="23"/>
    </row>
    <row r="17" spans="2:13">
      <c r="B17" s="8" t="s">
        <v>84</v>
      </c>
      <c r="C17" s="23"/>
      <c r="D17" s="23"/>
      <c r="E17" s="23"/>
      <c r="F17" s="23"/>
      <c r="G17" s="23"/>
      <c r="H17" s="23"/>
      <c r="I17" s="23"/>
    </row>
    <row r="18" spans="2:13" ht="2.25" customHeight="1">
      <c r="B18" s="24" t="s">
        <v>85</v>
      </c>
      <c r="C18" s="24"/>
      <c r="D18" s="24"/>
      <c r="E18" s="24"/>
      <c r="F18" s="24"/>
      <c r="G18" s="24"/>
      <c r="H18" s="24"/>
      <c r="I18" s="24"/>
      <c r="J18" s="24"/>
      <c r="K18" s="24"/>
      <c r="L18" s="24"/>
    </row>
    <row r="19" spans="2:13" ht="14.25" customHeight="1">
      <c r="B19" s="8" t="s">
        <v>86</v>
      </c>
      <c r="C19" s="25"/>
      <c r="D19" s="25"/>
      <c r="E19" s="25"/>
      <c r="F19" s="18"/>
      <c r="G19" s="18"/>
      <c r="H19" s="25"/>
      <c r="I19" s="25"/>
      <c r="L19" s="25"/>
    </row>
    <row r="20" spans="2:13" ht="3" customHeight="1">
      <c r="B20" s="2"/>
      <c r="C20" s="26"/>
      <c r="D20" s="26"/>
      <c r="E20" s="26"/>
      <c r="F20" s="18"/>
      <c r="G20" s="18"/>
      <c r="H20" s="26"/>
      <c r="I20" s="26"/>
      <c r="L20" s="27"/>
    </row>
    <row r="21" spans="2:13">
      <c r="B21" s="171" t="s">
        <v>53</v>
      </c>
      <c r="C21" s="171"/>
      <c r="D21" s="166" t="s">
        <v>54</v>
      </c>
      <c r="E21" s="166"/>
      <c r="F21" s="166"/>
      <c r="G21" s="166"/>
      <c r="H21" s="166" t="s">
        <v>87</v>
      </c>
      <c r="I21" s="166"/>
      <c r="J21" s="233" t="s">
        <v>88</v>
      </c>
      <c r="K21" s="233"/>
      <c r="L21" s="233"/>
    </row>
    <row r="22" spans="2:13" ht="11.25" customHeight="1">
      <c r="B22" s="171"/>
      <c r="C22" s="171"/>
      <c r="D22" s="166" t="s">
        <v>89</v>
      </c>
      <c r="E22" s="166"/>
      <c r="F22" s="167" t="s">
        <v>90</v>
      </c>
      <c r="G22" s="167"/>
      <c r="H22" s="166"/>
      <c r="I22" s="166"/>
      <c r="J22" s="233"/>
      <c r="K22" s="233"/>
      <c r="L22" s="233"/>
      <c r="M22" s="14"/>
    </row>
    <row r="23" spans="2:13" ht="12.75" customHeight="1">
      <c r="B23" s="150">
        <v>0</v>
      </c>
      <c r="C23" s="150"/>
      <c r="D23" s="170">
        <f>'Data Sheet'!F32</f>
        <v>0</v>
      </c>
      <c r="E23" s="170"/>
      <c r="F23" s="170">
        <f>'Data Sheet'!H32</f>
        <v>0</v>
      </c>
      <c r="G23" s="170"/>
      <c r="H23" s="170">
        <f>'Data Sheet'!A44</f>
        <v>0</v>
      </c>
      <c r="I23" s="170"/>
      <c r="J23" s="234" t="s">
        <v>91</v>
      </c>
      <c r="K23" s="234"/>
      <c r="L23" s="234"/>
    </row>
    <row r="24" spans="2:13" ht="11.25" customHeight="1">
      <c r="B24" s="150"/>
      <c r="C24" s="150"/>
      <c r="D24" s="170">
        <f>'Data Sheet'!F33</f>
        <v>50</v>
      </c>
      <c r="E24" s="170"/>
      <c r="F24" s="170">
        <f>'Data Sheet'!H33</f>
        <v>50</v>
      </c>
      <c r="G24" s="170"/>
      <c r="H24" s="170" t="e">
        <f>'Data Sheet'!A45</f>
        <v>#DIV/0!</v>
      </c>
      <c r="I24" s="170"/>
      <c r="J24" s="234" t="s">
        <v>91</v>
      </c>
      <c r="K24" s="234"/>
      <c r="L24" s="234"/>
    </row>
    <row r="25" spans="2:13" ht="15" customHeight="1">
      <c r="B25" s="150"/>
      <c r="C25" s="150"/>
      <c r="D25" s="170">
        <f>'Data Sheet'!F34</f>
        <v>100</v>
      </c>
      <c r="E25" s="170"/>
      <c r="F25" s="170">
        <f>'Data Sheet'!H34</f>
        <v>100</v>
      </c>
      <c r="G25" s="170"/>
      <c r="H25" s="170" t="e">
        <f>'Data Sheet'!A46</f>
        <v>#DIV/0!</v>
      </c>
      <c r="I25" s="170"/>
      <c r="J25" s="234" t="s">
        <v>91</v>
      </c>
      <c r="K25" s="234"/>
      <c r="L25" s="234"/>
    </row>
    <row r="26" spans="2:13" ht="12.75" customHeight="1">
      <c r="B26" s="150"/>
      <c r="C26" s="150"/>
      <c r="D26" s="170">
        <f>'Data Sheet'!F35</f>
        <v>150</v>
      </c>
      <c r="E26" s="170"/>
      <c r="F26" s="170">
        <f>'Data Sheet'!H35</f>
        <v>150</v>
      </c>
      <c r="G26" s="170"/>
      <c r="H26" s="170" t="e">
        <f>'Data Sheet'!A47</f>
        <v>#DIV/0!</v>
      </c>
      <c r="I26" s="170"/>
      <c r="J26" s="234" t="s">
        <v>91</v>
      </c>
      <c r="K26" s="234"/>
      <c r="L26" s="234"/>
    </row>
    <row r="27" spans="2:13" ht="13.5" customHeight="1">
      <c r="B27" s="235"/>
      <c r="C27" s="235"/>
      <c r="D27" s="170">
        <f>'Data Sheet'!F36</f>
        <v>200</v>
      </c>
      <c r="E27" s="170"/>
      <c r="F27" s="170">
        <f>'Data Sheet'!H36</f>
        <v>200</v>
      </c>
      <c r="G27" s="170"/>
      <c r="H27" s="170" t="e">
        <f>'Data Sheet'!A48</f>
        <v>#DIV/0!</v>
      </c>
      <c r="I27" s="170"/>
      <c r="J27" s="234" t="s">
        <v>91</v>
      </c>
      <c r="K27" s="234"/>
      <c r="L27" s="234"/>
    </row>
    <row r="28" spans="2:13" ht="15" customHeight="1">
      <c r="B28" s="235"/>
      <c r="C28" s="235"/>
      <c r="D28" s="170">
        <f>'Data Sheet'!F37</f>
        <v>250</v>
      </c>
      <c r="E28" s="170"/>
      <c r="F28" s="170">
        <f>'Data Sheet'!H37</f>
        <v>250</v>
      </c>
      <c r="G28" s="170"/>
      <c r="H28" s="170" t="e">
        <f>'Data Sheet'!A49</f>
        <v>#DIV/0!</v>
      </c>
      <c r="I28" s="170"/>
      <c r="J28" s="234" t="s">
        <v>91</v>
      </c>
      <c r="K28" s="234"/>
      <c r="L28" s="234"/>
      <c r="M28" s="29"/>
    </row>
    <row r="29" spans="2:13" ht="12.75" customHeight="1">
      <c r="B29" s="235"/>
      <c r="C29" s="235"/>
      <c r="D29" s="170">
        <f>'Data Sheet'!F38</f>
        <v>300</v>
      </c>
      <c r="E29" s="170"/>
      <c r="F29" s="170">
        <f>'Data Sheet'!H38</f>
        <v>300</v>
      </c>
      <c r="G29" s="170"/>
      <c r="H29" s="170" t="e">
        <f>'Data Sheet'!A50</f>
        <v>#DIV/0!</v>
      </c>
      <c r="I29" s="170"/>
      <c r="J29" s="234" t="s">
        <v>91</v>
      </c>
      <c r="K29" s="234"/>
      <c r="L29" s="234"/>
      <c r="M29" s="29"/>
    </row>
    <row r="30" spans="2:13" ht="12.75" customHeight="1">
      <c r="B30" s="23"/>
      <c r="C30" s="23"/>
      <c r="D30" s="30"/>
      <c r="E30" s="30"/>
      <c r="F30" s="31"/>
      <c r="K30" s="32"/>
      <c r="L30" s="33"/>
      <c r="M30" s="33"/>
    </row>
    <row r="31" spans="2:13" ht="12.75" customHeight="1">
      <c r="B31" s="8" t="s">
        <v>92</v>
      </c>
      <c r="C31" s="23"/>
      <c r="D31" s="30"/>
      <c r="E31" s="30"/>
      <c r="F31" s="31"/>
      <c r="M31" s="29"/>
    </row>
    <row r="32" spans="2:13" ht="2.25" customHeight="1">
      <c r="B32" s="23"/>
      <c r="C32" s="23"/>
      <c r="D32" s="30"/>
      <c r="E32" s="30"/>
      <c r="F32" s="34"/>
      <c r="L32" s="23"/>
    </row>
    <row r="33" spans="2:13">
      <c r="B33" s="237" t="s">
        <v>93</v>
      </c>
      <c r="C33" s="237"/>
      <c r="D33" s="237"/>
      <c r="E33" s="237"/>
      <c r="F33" s="237"/>
      <c r="G33" s="237" t="s">
        <v>94</v>
      </c>
      <c r="H33" s="237"/>
      <c r="I33" s="237"/>
      <c r="J33" s="237"/>
      <c r="K33" s="237"/>
      <c r="L33" s="237"/>
    </row>
    <row r="34" spans="2:13" ht="12.75" customHeight="1">
      <c r="B34" s="238">
        <f>'Data Sheet'!D50</f>
        <v>0</v>
      </c>
      <c r="C34" s="238"/>
      <c r="D34" s="238"/>
      <c r="E34" s="238"/>
      <c r="F34" s="238"/>
      <c r="G34" s="234" t="s">
        <v>91</v>
      </c>
      <c r="H34" s="234"/>
      <c r="I34" s="234"/>
      <c r="J34" s="234"/>
      <c r="K34" s="234"/>
      <c r="L34" s="234"/>
    </row>
    <row r="35" spans="2:13">
      <c r="B35" s="17"/>
      <c r="C35" s="17"/>
      <c r="D35" s="17"/>
      <c r="E35" s="17"/>
      <c r="F35" s="17"/>
      <c r="G35" s="18"/>
      <c r="H35" s="18"/>
      <c r="I35" s="18"/>
      <c r="J35" s="18"/>
      <c r="K35" s="19"/>
      <c r="L35" s="19"/>
      <c r="M35" s="9"/>
    </row>
    <row r="36" spans="2:13">
      <c r="B36" s="35" t="s">
        <v>95</v>
      </c>
      <c r="C36" s="20"/>
      <c r="D36" s="20"/>
      <c r="E36" s="16"/>
      <c r="F36" s="16"/>
      <c r="G36" s="21"/>
      <c r="H36" s="21"/>
      <c r="I36" s="10"/>
      <c r="J36" s="10"/>
      <c r="K36" s="22"/>
      <c r="L36" s="22"/>
      <c r="M36" s="10"/>
    </row>
    <row r="37" spans="2:13" ht="3" customHeight="1">
      <c r="B37" s="15"/>
      <c r="C37" s="20"/>
      <c r="D37" s="20"/>
      <c r="E37" s="16"/>
      <c r="F37" s="16"/>
      <c r="G37" s="21"/>
      <c r="H37" s="21"/>
      <c r="I37" s="10"/>
      <c r="J37" s="10"/>
      <c r="K37" s="22"/>
      <c r="L37" s="22"/>
      <c r="M37" s="10"/>
    </row>
    <row r="38" spans="2:13" ht="21.75" customHeight="1">
      <c r="B38" s="171" t="s">
        <v>53</v>
      </c>
      <c r="C38" s="171"/>
      <c r="D38" s="166" t="s">
        <v>54</v>
      </c>
      <c r="E38" s="166"/>
      <c r="F38" s="166"/>
      <c r="G38" s="166"/>
      <c r="H38" s="166" t="s">
        <v>55</v>
      </c>
      <c r="I38" s="166"/>
      <c r="J38" s="171" t="s">
        <v>88</v>
      </c>
      <c r="K38" s="171"/>
      <c r="L38" s="171"/>
      <c r="M38" s="10"/>
    </row>
    <row r="39" spans="2:13" ht="18" customHeight="1">
      <c r="B39" s="171"/>
      <c r="C39" s="171"/>
      <c r="D39" s="166" t="s">
        <v>56</v>
      </c>
      <c r="E39" s="166"/>
      <c r="F39" s="167" t="s">
        <v>57</v>
      </c>
      <c r="G39" s="167"/>
      <c r="H39" s="166"/>
      <c r="I39" s="166"/>
      <c r="J39" s="171"/>
      <c r="K39" s="171"/>
      <c r="L39" s="171"/>
      <c r="M39" s="10"/>
    </row>
    <row r="40" spans="2:13" ht="15.75" customHeight="1">
      <c r="B40" s="235"/>
      <c r="C40" s="235"/>
      <c r="D40" s="236">
        <f>'Data Sheet'!C55</f>
        <v>60</v>
      </c>
      <c r="E40" s="236"/>
      <c r="F40" s="150">
        <f>'Data Sheet'!E55</f>
        <v>60</v>
      </c>
      <c r="G40" s="150"/>
      <c r="H40" s="170">
        <f>(D40-F40)/5</f>
        <v>0</v>
      </c>
      <c r="I40" s="170"/>
      <c r="J40" s="234" t="s">
        <v>96</v>
      </c>
      <c r="K40" s="234"/>
      <c r="L40" s="234"/>
      <c r="M40" s="10"/>
    </row>
    <row r="41" spans="2:13" ht="15.75" customHeight="1">
      <c r="B41" s="235"/>
      <c r="C41" s="235"/>
      <c r="D41" s="236">
        <f>'Data Sheet'!C56</f>
        <v>120</v>
      </c>
      <c r="E41" s="236"/>
      <c r="F41" s="150">
        <f>'Data Sheet'!E56</f>
        <v>120</v>
      </c>
      <c r="G41" s="150"/>
      <c r="H41" s="170">
        <f>(D41-F41)/5</f>
        <v>0</v>
      </c>
      <c r="I41" s="170"/>
      <c r="J41" s="234" t="s">
        <v>97</v>
      </c>
      <c r="K41" s="234"/>
      <c r="L41" s="234"/>
      <c r="M41" s="10"/>
    </row>
    <row r="42" spans="2:13">
      <c r="B42" s="235"/>
      <c r="C42" s="235"/>
      <c r="D42" s="236">
        <f>'Data Sheet'!C57</f>
        <v>180</v>
      </c>
      <c r="E42" s="236"/>
      <c r="F42" s="150">
        <f>'Data Sheet'!E57</f>
        <v>180</v>
      </c>
      <c r="G42" s="150"/>
      <c r="H42" s="170">
        <f>(D42-F42)/5</f>
        <v>0</v>
      </c>
      <c r="I42" s="170"/>
      <c r="J42" s="234" t="s">
        <v>97</v>
      </c>
      <c r="K42" s="234"/>
      <c r="L42" s="234"/>
    </row>
    <row r="43" spans="2:13" ht="15.75" customHeight="1">
      <c r="B43" s="235"/>
      <c r="C43" s="235"/>
      <c r="D43" s="236">
        <f>'Data Sheet'!C58</f>
        <v>240</v>
      </c>
      <c r="E43" s="236"/>
      <c r="F43" s="150">
        <f>'Data Sheet'!E58</f>
        <v>238</v>
      </c>
      <c r="G43" s="150"/>
      <c r="H43" s="170">
        <f>(D43-F43)/5</f>
        <v>0.4</v>
      </c>
      <c r="I43" s="170"/>
      <c r="J43" s="234" t="s">
        <v>97</v>
      </c>
      <c r="K43" s="234"/>
      <c r="L43" s="234"/>
    </row>
    <row r="44" spans="2:13" ht="15.75" customHeight="1">
      <c r="B44" s="235"/>
      <c r="C44" s="235"/>
      <c r="D44" s="236">
        <f>'Data Sheet'!C59</f>
        <v>300</v>
      </c>
      <c r="E44" s="236"/>
      <c r="F44" s="150">
        <f>'Data Sheet'!E59</f>
        <v>296</v>
      </c>
      <c r="G44" s="150"/>
      <c r="H44" s="170">
        <f>(D44-F44)/5</f>
        <v>0.8</v>
      </c>
      <c r="I44" s="170"/>
      <c r="J44" s="234" t="s">
        <v>97</v>
      </c>
      <c r="K44" s="234"/>
      <c r="L44" s="234"/>
    </row>
    <row r="45" spans="2:13" ht="15.75" customHeight="1"/>
    <row r="46" spans="2:13" ht="6" customHeight="1">
      <c r="B46" s="2"/>
      <c r="C46" s="36"/>
      <c r="D46" s="34"/>
      <c r="E46" s="34"/>
      <c r="F46" s="37"/>
      <c r="G46" s="37"/>
      <c r="I46" s="38"/>
      <c r="J46" s="38"/>
      <c r="K46" s="38"/>
      <c r="L46" s="38"/>
    </row>
    <row r="47" spans="2:13" ht="15.75" customHeight="1">
      <c r="B47" s="35" t="s">
        <v>98</v>
      </c>
      <c r="C47" s="36"/>
      <c r="D47" s="34"/>
      <c r="E47" s="34"/>
      <c r="F47" s="37"/>
      <c r="G47" s="37"/>
      <c r="I47" s="38"/>
      <c r="J47" s="38"/>
      <c r="K47" s="38"/>
      <c r="L47" s="38"/>
    </row>
    <row r="48" spans="2:13" ht="27" customHeight="1">
      <c r="B48" s="171" t="s">
        <v>53</v>
      </c>
      <c r="C48" s="171"/>
      <c r="D48" s="171"/>
      <c r="E48" s="171"/>
      <c r="F48" s="175" t="s">
        <v>59</v>
      </c>
      <c r="G48" s="175"/>
      <c r="H48" s="175"/>
      <c r="I48" s="175"/>
      <c r="J48" s="166" t="s">
        <v>94</v>
      </c>
      <c r="K48" s="166"/>
      <c r="L48" s="166"/>
    </row>
    <row r="49" spans="2:13" ht="15.75" customHeight="1">
      <c r="B49" s="150">
        <v>300</v>
      </c>
      <c r="C49" s="150"/>
      <c r="D49" s="150"/>
      <c r="E49" s="150"/>
      <c r="F49" s="222">
        <f>'Data Sheet'!F63</f>
        <v>5.0999999999999996</v>
      </c>
      <c r="G49" s="222"/>
      <c r="H49" s="222"/>
      <c r="I49" s="222"/>
      <c r="J49" s="222" t="s">
        <v>99</v>
      </c>
      <c r="K49" s="222"/>
      <c r="L49" s="222"/>
    </row>
    <row r="50" spans="2:13" ht="4.5" customHeight="1">
      <c r="C50" s="41"/>
      <c r="D50" s="41"/>
      <c r="E50" s="41"/>
      <c r="F50" s="41"/>
      <c r="G50" s="41"/>
      <c r="H50" s="41"/>
      <c r="I50" s="41"/>
      <c r="J50" s="41"/>
      <c r="K50" s="41"/>
      <c r="L50" s="41"/>
    </row>
    <row r="51" spans="2:13" ht="15.75" customHeight="1">
      <c r="B51" s="225" t="s">
        <v>100</v>
      </c>
      <c r="C51" s="225"/>
      <c r="D51" s="225"/>
      <c r="E51" s="225"/>
      <c r="F51" s="225"/>
      <c r="G51" s="225"/>
      <c r="H51" s="225"/>
      <c r="I51" s="225"/>
      <c r="J51" s="225"/>
      <c r="K51" s="225"/>
      <c r="L51" s="225"/>
    </row>
    <row r="52" spans="2:13" ht="15.75" customHeight="1">
      <c r="B52" s="225"/>
      <c r="C52" s="225"/>
      <c r="D52" s="225"/>
      <c r="E52" s="225"/>
      <c r="F52" s="225"/>
      <c r="G52" s="225"/>
      <c r="H52" s="225"/>
      <c r="I52" s="225"/>
      <c r="J52" s="225"/>
      <c r="K52" s="225"/>
      <c r="L52" s="225"/>
    </row>
    <row r="53" spans="2:13" ht="15.75" customHeight="1">
      <c r="B53" s="45"/>
      <c r="C53" s="45"/>
      <c r="D53" s="45"/>
      <c r="E53" s="45"/>
      <c r="F53" s="45"/>
      <c r="G53" s="45"/>
      <c r="H53" s="45"/>
      <c r="I53" s="45"/>
      <c r="J53" s="45"/>
      <c r="K53" s="45"/>
      <c r="L53" s="45"/>
    </row>
    <row r="54" spans="2:13" ht="46.5" customHeight="1">
      <c r="B54" s="45"/>
      <c r="C54" s="45"/>
      <c r="D54" s="45"/>
      <c r="E54" s="45"/>
      <c r="F54" s="45"/>
      <c r="G54" s="45"/>
      <c r="H54" s="45"/>
      <c r="I54" s="45"/>
      <c r="J54" s="45"/>
      <c r="K54" s="45"/>
      <c r="L54" s="45"/>
    </row>
    <row r="55" spans="2:13" ht="14.25" customHeight="1">
      <c r="B55" s="45"/>
      <c r="C55" s="45"/>
      <c r="D55" s="45"/>
      <c r="E55" s="45"/>
      <c r="F55" s="45"/>
      <c r="G55" s="45"/>
      <c r="H55" s="45"/>
      <c r="I55" s="45"/>
      <c r="J55" s="45"/>
      <c r="K55" s="45"/>
      <c r="L55" s="45"/>
    </row>
    <row r="56" spans="2:13" ht="15.75" customHeight="1">
      <c r="B56" s="2"/>
      <c r="C56" s="36"/>
      <c r="D56" s="34"/>
      <c r="E56" s="34"/>
      <c r="F56" s="37"/>
      <c r="G56" s="37"/>
      <c r="I56" s="38"/>
      <c r="J56" s="38"/>
      <c r="K56" s="38"/>
      <c r="L56" s="38"/>
    </row>
    <row r="57" spans="2:13" ht="15.75" customHeight="1">
      <c r="B57" s="2"/>
      <c r="C57" s="36"/>
      <c r="D57" s="34"/>
      <c r="E57" s="34"/>
      <c r="F57" s="37"/>
      <c r="G57" s="37"/>
      <c r="I57" s="38"/>
      <c r="J57" s="38"/>
      <c r="K57" s="38"/>
      <c r="L57" s="38"/>
    </row>
    <row r="58" spans="2:13" ht="15.75" customHeight="1">
      <c r="B58" s="2"/>
      <c r="C58" s="36"/>
      <c r="D58" s="34"/>
      <c r="E58" s="34"/>
      <c r="F58" s="37"/>
      <c r="G58" s="37"/>
      <c r="I58" s="38"/>
      <c r="J58" s="38"/>
      <c r="K58" s="38"/>
      <c r="L58" s="38"/>
    </row>
    <row r="59" spans="2:13" ht="15" customHeight="1">
      <c r="B59" s="39"/>
      <c r="J59" s="24"/>
      <c r="K59" s="24"/>
      <c r="L59" s="24"/>
    </row>
    <row r="60" spans="2:13" ht="75.75" customHeight="1">
      <c r="B60" s="239"/>
      <c r="C60" s="239"/>
      <c r="D60" s="239"/>
      <c r="E60" s="239"/>
      <c r="F60" s="239"/>
      <c r="G60" s="239"/>
      <c r="H60" s="239"/>
      <c r="I60" s="239"/>
      <c r="J60" s="239"/>
      <c r="K60" s="239"/>
      <c r="L60" s="239"/>
      <c r="M60" t="s">
        <v>101</v>
      </c>
    </row>
    <row r="61" spans="2:13">
      <c r="B61" s="39"/>
      <c r="J61" s="11"/>
      <c r="K61" s="11"/>
      <c r="L61" s="11"/>
    </row>
    <row r="62" spans="2:13" ht="15" customHeight="1">
      <c r="B62" s="224" t="s">
        <v>102</v>
      </c>
      <c r="C62" s="224"/>
      <c r="D62" s="224"/>
      <c r="E62" s="224"/>
      <c r="F62" s="224"/>
      <c r="G62" s="224"/>
      <c r="H62" s="224"/>
      <c r="I62" s="224"/>
      <c r="J62" s="224"/>
      <c r="K62" s="224"/>
      <c r="L62" s="224"/>
      <c r="M62" s="11"/>
    </row>
    <row r="63" spans="2:13" ht="14.25" customHeight="1">
      <c r="B63" s="224"/>
      <c r="C63" s="224"/>
      <c r="D63" s="224"/>
      <c r="E63" s="224"/>
      <c r="F63" s="224"/>
      <c r="G63" s="224"/>
      <c r="H63" s="224"/>
      <c r="I63" s="224"/>
      <c r="J63" s="224"/>
      <c r="K63" s="224"/>
      <c r="L63" s="224"/>
      <c r="M63" s="11"/>
    </row>
    <row r="64" spans="2:13" ht="13.5" customHeight="1">
      <c r="B64" s="224"/>
      <c r="C64" s="224"/>
      <c r="D64" s="224"/>
      <c r="E64" s="224"/>
      <c r="F64" s="224"/>
      <c r="G64" s="224"/>
      <c r="H64" s="224"/>
      <c r="I64" s="224"/>
      <c r="J64" s="224"/>
      <c r="K64" s="224"/>
      <c r="L64" s="224"/>
      <c r="M64" s="11"/>
    </row>
    <row r="65" spans="1:13" ht="8.25" customHeight="1"/>
    <row r="66" spans="1:13">
      <c r="C66" s="223" t="s">
        <v>103</v>
      </c>
      <c r="D66" s="223"/>
      <c r="E66" s="223"/>
      <c r="F66" s="4" t="s">
        <v>26</v>
      </c>
      <c r="G66" s="3" t="e">
        <f>'Data Sheet'!D15</f>
        <v>#DIV/0!</v>
      </c>
      <c r="H66" t="s">
        <v>104</v>
      </c>
    </row>
    <row r="67" spans="1:13">
      <c r="C67" s="223" t="s">
        <v>105</v>
      </c>
      <c r="D67" s="223"/>
      <c r="E67" s="223"/>
      <c r="F67" s="4" t="s">
        <v>26</v>
      </c>
      <c r="G67" s="135" t="e">
        <f>'Data Sheet'!E15</f>
        <v>#DIV/0!</v>
      </c>
      <c r="H67" t="s">
        <v>106</v>
      </c>
    </row>
    <row r="68" spans="1:13" ht="6" customHeight="1"/>
    <row r="69" spans="1:13" ht="14.25" customHeight="1">
      <c r="B69" s="240" t="s">
        <v>107</v>
      </c>
      <c r="C69" s="240"/>
      <c r="D69" s="240"/>
      <c r="E69" s="240"/>
      <c r="F69" s="240"/>
      <c r="G69" s="240"/>
      <c r="H69" s="240"/>
      <c r="I69" s="240"/>
      <c r="J69" s="240"/>
      <c r="K69" s="240"/>
      <c r="L69" s="240"/>
      <c r="M69" s="44"/>
    </row>
    <row r="70" spans="1:13" ht="15" customHeight="1">
      <c r="B70" s="240"/>
      <c r="C70" s="240"/>
      <c r="D70" s="240"/>
      <c r="E70" s="240"/>
      <c r="F70" s="240"/>
      <c r="G70" s="240"/>
      <c r="H70" s="240"/>
      <c r="I70" s="240"/>
      <c r="J70" s="240"/>
      <c r="K70" s="240"/>
      <c r="L70" s="240"/>
      <c r="M70" s="44"/>
    </row>
    <row r="71" spans="1:13" ht="20.25" customHeight="1">
      <c r="A71" s="40"/>
      <c r="B71" s="240"/>
      <c r="C71" s="240"/>
      <c r="D71" s="240"/>
      <c r="E71" s="240"/>
      <c r="F71" s="240"/>
      <c r="G71" s="240"/>
      <c r="H71" s="240"/>
      <c r="I71" s="240"/>
      <c r="J71" s="240"/>
      <c r="K71" s="240"/>
      <c r="L71" s="240"/>
      <c r="M71" s="44"/>
    </row>
    <row r="72" spans="1:13" ht="15" customHeight="1">
      <c r="B72" s="240"/>
      <c r="C72" s="240"/>
      <c r="D72" s="240"/>
      <c r="E72" s="240"/>
      <c r="F72" s="240"/>
      <c r="G72" s="240"/>
      <c r="H72" s="240"/>
      <c r="I72" s="240"/>
      <c r="J72" s="240"/>
      <c r="K72" s="240"/>
      <c r="L72" s="240"/>
      <c r="M72" s="44"/>
    </row>
    <row r="73" spans="1:13" ht="14.25" customHeight="1">
      <c r="B73" s="44"/>
      <c r="C73" s="44"/>
      <c r="D73" s="44"/>
      <c r="E73" s="44"/>
      <c r="F73" s="44"/>
      <c r="G73" s="44"/>
      <c r="H73" s="44"/>
      <c r="I73" s="44"/>
      <c r="J73" s="44"/>
      <c r="K73" s="44"/>
      <c r="L73" s="44"/>
      <c r="M73" s="44"/>
    </row>
    <row r="74" spans="1:13" ht="4.5" customHeight="1">
      <c r="B74" s="131"/>
      <c r="C74" s="131"/>
      <c r="D74" s="131"/>
      <c r="E74" s="131"/>
      <c r="F74" s="131"/>
      <c r="G74" s="131"/>
      <c r="H74" s="131"/>
      <c r="J74" s="44"/>
      <c r="K74" s="44"/>
      <c r="L74" s="44"/>
      <c r="M74" s="44"/>
    </row>
    <row r="75" spans="1:13" ht="8.25" customHeight="1">
      <c r="A75" s="4"/>
      <c r="B75" s="23"/>
      <c r="C75" s="6"/>
      <c r="D75" s="6"/>
      <c r="E75" s="6"/>
      <c r="F75" s="39"/>
      <c r="G75" s="132"/>
      <c r="H75" s="133"/>
      <c r="J75" s="44"/>
      <c r="K75" s="44"/>
      <c r="L75" s="44"/>
      <c r="M75" s="44"/>
    </row>
    <row r="76" spans="1:13" ht="14.25" customHeight="1">
      <c r="B76" s="46" t="s">
        <v>108</v>
      </c>
      <c r="C76" s="44"/>
      <c r="D76" s="44"/>
      <c r="E76" s="44"/>
      <c r="F76" s="44"/>
      <c r="G76" s="44"/>
      <c r="H76" s="44"/>
      <c r="I76" s="44"/>
      <c r="J76" s="44"/>
      <c r="K76" s="44"/>
      <c r="L76" s="44"/>
      <c r="M76" s="44"/>
    </row>
    <row r="77" spans="1:13" ht="1.5" customHeight="1">
      <c r="A77" s="12"/>
      <c r="B77" s="4"/>
      <c r="C77" s="4"/>
      <c r="D77" s="4"/>
      <c r="E77" s="4"/>
      <c r="F77" s="4"/>
      <c r="G77" s="4"/>
      <c r="H77" s="4"/>
      <c r="I77" s="4"/>
    </row>
    <row r="78" spans="1:13" ht="13.5" customHeight="1">
      <c r="B78" s="8" t="s">
        <v>109</v>
      </c>
      <c r="E78" s="216"/>
      <c r="F78" s="216"/>
      <c r="G78" s="216"/>
      <c r="H78" s="216"/>
      <c r="I78" s="40"/>
      <c r="J78" s="42"/>
      <c r="K78" s="42"/>
      <c r="L78" s="42"/>
    </row>
    <row r="79" spans="1:13" ht="11.25" customHeight="1">
      <c r="B79" s="217" t="s">
        <v>25</v>
      </c>
      <c r="C79" s="217"/>
      <c r="D79" s="47" t="s">
        <v>26</v>
      </c>
      <c r="E79" s="241" t="s">
        <v>27</v>
      </c>
      <c r="F79" s="241"/>
      <c r="G79" s="241"/>
      <c r="H79" s="241"/>
      <c r="I79" s="241"/>
      <c r="J79" s="42"/>
      <c r="K79" s="42"/>
      <c r="L79" s="42"/>
    </row>
    <row r="80" spans="1:13" ht="13.5" customHeight="1">
      <c r="B80" s="217" t="s">
        <v>28</v>
      </c>
      <c r="C80" s="217"/>
      <c r="D80" s="28" t="s">
        <v>26</v>
      </c>
      <c r="E80" s="242" t="s">
        <v>29</v>
      </c>
      <c r="F80" s="242"/>
      <c r="G80" s="242"/>
      <c r="H80" s="242"/>
      <c r="I80" s="242"/>
      <c r="L80" s="43"/>
    </row>
    <row r="81" spans="2:12" ht="12" customHeight="1">
      <c r="B81" s="217" t="s">
        <v>30</v>
      </c>
      <c r="C81" s="217"/>
      <c r="D81" s="28" t="s">
        <v>26</v>
      </c>
      <c r="E81" s="242" t="s">
        <v>31</v>
      </c>
      <c r="F81" s="242"/>
      <c r="G81" s="242"/>
      <c r="H81" s="242"/>
      <c r="I81" s="242"/>
      <c r="J81" t="s">
        <v>110</v>
      </c>
    </row>
    <row r="82" spans="2:12">
      <c r="B82" s="218" t="s">
        <v>32</v>
      </c>
      <c r="C82" s="218"/>
      <c r="D82" s="28" t="s">
        <v>26</v>
      </c>
      <c r="E82" s="242">
        <v>0.05</v>
      </c>
      <c r="F82" s="242"/>
      <c r="G82" s="242"/>
      <c r="H82" s="242"/>
      <c r="I82" s="242"/>
    </row>
    <row r="83" spans="2:12">
      <c r="B83" s="218" t="s">
        <v>33</v>
      </c>
      <c r="C83" s="218"/>
      <c r="D83" s="28" t="s">
        <v>26</v>
      </c>
      <c r="E83" s="242">
        <v>2731706006</v>
      </c>
      <c r="F83" s="242"/>
      <c r="G83" s="242"/>
      <c r="H83" s="242"/>
      <c r="I83" s="242"/>
    </row>
    <row r="84" spans="2:12">
      <c r="B84" s="218" t="s">
        <v>34</v>
      </c>
      <c r="C84" s="218"/>
      <c r="D84" s="28" t="s">
        <v>26</v>
      </c>
      <c r="E84" s="242" t="s">
        <v>124</v>
      </c>
      <c r="F84" s="242"/>
      <c r="G84" s="242"/>
      <c r="H84" s="242"/>
      <c r="I84" s="242"/>
    </row>
    <row r="85" spans="2:12">
      <c r="B85" s="218" t="s">
        <v>35</v>
      </c>
      <c r="C85" s="218"/>
      <c r="D85" s="28" t="s">
        <v>26</v>
      </c>
      <c r="E85" s="243" t="s">
        <v>125</v>
      </c>
      <c r="F85" s="244"/>
      <c r="G85" s="244"/>
      <c r="H85" s="244"/>
      <c r="I85" s="244"/>
    </row>
    <row r="86" spans="2:12">
      <c r="B86" s="218" t="s">
        <v>37</v>
      </c>
      <c r="C86" s="218"/>
      <c r="D86" s="28" t="s">
        <v>26</v>
      </c>
      <c r="E86" s="245">
        <v>45940</v>
      </c>
      <c r="F86" s="242"/>
      <c r="G86" s="242"/>
      <c r="H86" s="242"/>
      <c r="I86" s="242"/>
    </row>
    <row r="88" spans="2:12">
      <c r="B88" s="46" t="s">
        <v>111</v>
      </c>
    </row>
    <row r="89" spans="2:12" ht="2.25" customHeight="1"/>
    <row r="90" spans="2:12">
      <c r="B90" s="219" t="s">
        <v>112</v>
      </c>
      <c r="C90" s="220"/>
      <c r="D90" s="220"/>
      <c r="E90" s="220"/>
      <c r="F90" s="220"/>
      <c r="G90" s="220"/>
      <c r="H90" s="220"/>
      <c r="I90" s="220"/>
      <c r="J90" s="220"/>
      <c r="K90" s="220"/>
      <c r="L90" s="220"/>
    </row>
    <row r="91" spans="2:12">
      <c r="B91" s="226" t="s">
        <v>113</v>
      </c>
      <c r="C91" s="226"/>
      <c r="D91" s="226"/>
      <c r="E91" s="226"/>
      <c r="F91" s="226"/>
      <c r="G91" s="226"/>
      <c r="H91" s="226"/>
      <c r="I91" s="226"/>
      <c r="J91" s="226"/>
      <c r="K91" s="226"/>
      <c r="L91" s="226"/>
    </row>
    <row r="92" spans="2:12">
      <c r="B92" s="226"/>
      <c r="C92" s="226"/>
      <c r="D92" s="226"/>
      <c r="E92" s="226"/>
      <c r="F92" s="226"/>
      <c r="G92" s="226"/>
      <c r="H92" s="226"/>
      <c r="I92" s="226"/>
      <c r="J92" s="226"/>
      <c r="K92" s="226"/>
      <c r="L92" s="226"/>
    </row>
    <row r="93" spans="2:12">
      <c r="B93" s="226"/>
      <c r="C93" s="226"/>
      <c r="D93" s="226"/>
      <c r="E93" s="226"/>
      <c r="F93" s="226"/>
      <c r="G93" s="226"/>
      <c r="H93" s="226"/>
      <c r="I93" s="226"/>
      <c r="J93" s="226"/>
      <c r="K93" s="226"/>
      <c r="L93" s="226"/>
    </row>
    <row r="94" spans="2:12">
      <c r="B94" s="226"/>
      <c r="C94" s="226"/>
      <c r="D94" s="226"/>
      <c r="E94" s="226"/>
      <c r="F94" s="226"/>
      <c r="G94" s="226"/>
      <c r="H94" s="226"/>
      <c r="I94" s="226"/>
      <c r="J94" s="226"/>
      <c r="K94" s="226"/>
      <c r="L94" s="226"/>
    </row>
    <row r="95" spans="2:12" ht="2.25" customHeight="1"/>
    <row r="96" spans="2:12">
      <c r="B96" s="223" t="s">
        <v>114</v>
      </c>
      <c r="C96" s="223"/>
      <c r="D96" s="223"/>
      <c r="E96" s="223"/>
      <c r="F96" s="223"/>
      <c r="G96" s="223"/>
      <c r="H96" s="223"/>
      <c r="I96" s="223"/>
      <c r="J96" s="223"/>
      <c r="K96" s="223"/>
      <c r="L96" s="223"/>
    </row>
    <row r="97" spans="2:12" ht="3" customHeight="1">
      <c r="K97" s="23"/>
    </row>
    <row r="98" spans="2:12">
      <c r="B98" t="s">
        <v>115</v>
      </c>
      <c r="K98" s="23"/>
    </row>
    <row r="99" spans="2:12" ht="3" customHeight="1"/>
    <row r="100" spans="2:12" ht="15" customHeight="1">
      <c r="B100" s="227" t="s">
        <v>116</v>
      </c>
      <c r="C100" s="227"/>
      <c r="D100" s="227"/>
      <c r="E100" s="227"/>
      <c r="F100" s="227"/>
      <c r="G100" s="227"/>
      <c r="H100" s="227"/>
      <c r="I100" s="227"/>
      <c r="J100" s="227"/>
      <c r="K100" s="227"/>
      <c r="L100" s="227"/>
    </row>
    <row r="101" spans="2:12">
      <c r="B101" s="227"/>
      <c r="C101" s="227"/>
      <c r="D101" s="227"/>
      <c r="E101" s="227"/>
      <c r="F101" s="227"/>
      <c r="G101" s="227"/>
      <c r="H101" s="227"/>
      <c r="I101" s="227"/>
      <c r="J101" s="227"/>
      <c r="K101" s="227"/>
      <c r="L101" s="227"/>
    </row>
    <row r="102" spans="2:12">
      <c r="B102" s="227"/>
      <c r="C102" s="227"/>
      <c r="D102" s="227"/>
      <c r="E102" s="227"/>
      <c r="F102" s="227"/>
      <c r="G102" s="227"/>
      <c r="H102" s="227"/>
      <c r="I102" s="227"/>
      <c r="J102" s="227"/>
      <c r="K102" s="227"/>
      <c r="L102" s="227"/>
    </row>
    <row r="103" spans="2:12" ht="3" customHeight="1">
      <c r="B103" s="48"/>
      <c r="C103" s="48"/>
      <c r="D103" s="48"/>
      <c r="E103" s="48"/>
      <c r="F103" s="48"/>
      <c r="G103" s="48"/>
      <c r="H103" s="48"/>
      <c r="I103" s="48"/>
      <c r="J103" s="48"/>
      <c r="K103" s="48"/>
      <c r="L103" s="48"/>
    </row>
    <row r="104" spans="2:12">
      <c r="B104" t="s">
        <v>117</v>
      </c>
      <c r="K104" s="40"/>
    </row>
    <row r="105" spans="2:12" ht="3" customHeight="1">
      <c r="K105" s="40"/>
    </row>
    <row r="106" spans="2:12">
      <c r="B106" t="s">
        <v>118</v>
      </c>
    </row>
    <row r="107" spans="2:12" ht="24.75" customHeight="1">
      <c r="F107" s="23"/>
      <c r="G107" s="23"/>
      <c r="J107" s="23"/>
    </row>
    <row r="108" spans="2:12">
      <c r="B108" s="137" t="s">
        <v>121</v>
      </c>
      <c r="H108" s="137" t="s">
        <v>120</v>
      </c>
      <c r="J108" s="39"/>
    </row>
    <row r="109" spans="2:12">
      <c r="B109" s="221"/>
      <c r="C109" s="221"/>
      <c r="D109" s="221"/>
      <c r="E109" s="221"/>
      <c r="H109" s="221"/>
      <c r="I109" s="221"/>
      <c r="J109" s="221"/>
      <c r="K109" s="221"/>
      <c r="L109" s="221"/>
    </row>
    <row r="110" spans="2:12">
      <c r="B110" s="221" t="s">
        <v>126</v>
      </c>
      <c r="C110" s="221"/>
      <c r="D110" s="221"/>
      <c r="E110" s="221"/>
      <c r="H110" s="221" t="s">
        <v>119</v>
      </c>
      <c r="I110" s="221"/>
      <c r="J110" s="221"/>
      <c r="K110" s="221"/>
      <c r="L110" s="221"/>
    </row>
    <row r="111" spans="2:12">
      <c r="B111" s="216" t="s">
        <v>123</v>
      </c>
      <c r="C111" s="216"/>
      <c r="D111" s="216"/>
      <c r="E111" s="216"/>
      <c r="G111" s="215" t="s">
        <v>122</v>
      </c>
      <c r="H111" s="215"/>
      <c r="I111" s="215"/>
      <c r="J111" s="215"/>
      <c r="K111" s="215"/>
      <c r="L111" s="215"/>
    </row>
    <row r="112" spans="2:12">
      <c r="B112" s="215"/>
      <c r="C112" s="215"/>
      <c r="D112" s="215"/>
      <c r="E112" s="215"/>
      <c r="I112" s="215"/>
      <c r="J112" s="215"/>
      <c r="K112" s="215"/>
    </row>
  </sheetData>
  <mergeCells count="125">
    <mergeCell ref="B60:L60"/>
    <mergeCell ref="B69:L72"/>
    <mergeCell ref="B109:E109"/>
    <mergeCell ref="H109:L109"/>
    <mergeCell ref="B110:E110"/>
    <mergeCell ref="B79:C79"/>
    <mergeCell ref="B80:C80"/>
    <mergeCell ref="B85:C85"/>
    <mergeCell ref="B86:C86"/>
    <mergeCell ref="E79:I79"/>
    <mergeCell ref="E80:I80"/>
    <mergeCell ref="E81:I81"/>
    <mergeCell ref="E82:I82"/>
    <mergeCell ref="E83:I83"/>
    <mergeCell ref="E84:I84"/>
    <mergeCell ref="E85:I85"/>
    <mergeCell ref="E86:I86"/>
    <mergeCell ref="B44:C44"/>
    <mergeCell ref="D44:E44"/>
    <mergeCell ref="F44:G44"/>
    <mergeCell ref="H44:I44"/>
    <mergeCell ref="J44:L44"/>
    <mergeCell ref="B43:C43"/>
    <mergeCell ref="D43:E43"/>
    <mergeCell ref="F43:G43"/>
    <mergeCell ref="H43:I43"/>
    <mergeCell ref="J43:L43"/>
    <mergeCell ref="B42:C42"/>
    <mergeCell ref="D42:E42"/>
    <mergeCell ref="F42:G42"/>
    <mergeCell ref="H42:I42"/>
    <mergeCell ref="J42:L42"/>
    <mergeCell ref="H40:I40"/>
    <mergeCell ref="J40:L40"/>
    <mergeCell ref="B41:C41"/>
    <mergeCell ref="D41:E41"/>
    <mergeCell ref="F41:G41"/>
    <mergeCell ref="H41:I41"/>
    <mergeCell ref="J41:L41"/>
    <mergeCell ref="D39:E39"/>
    <mergeCell ref="F39:G39"/>
    <mergeCell ref="B40:C40"/>
    <mergeCell ref="D40:E40"/>
    <mergeCell ref="F40:G40"/>
    <mergeCell ref="J26:L26"/>
    <mergeCell ref="J27:L27"/>
    <mergeCell ref="J28:L28"/>
    <mergeCell ref="J29:L29"/>
    <mergeCell ref="B33:F33"/>
    <mergeCell ref="G33:L33"/>
    <mergeCell ref="F29:G29"/>
    <mergeCell ref="B29:C29"/>
    <mergeCell ref="B27:C27"/>
    <mergeCell ref="B28:C28"/>
    <mergeCell ref="B34:F34"/>
    <mergeCell ref="G34:L34"/>
    <mergeCell ref="B38:C39"/>
    <mergeCell ref="D38:G38"/>
    <mergeCell ref="H38:I39"/>
    <mergeCell ref="J38:L39"/>
    <mergeCell ref="H27:I27"/>
    <mergeCell ref="H28:I28"/>
    <mergeCell ref="H29:I29"/>
    <mergeCell ref="D27:E27"/>
    <mergeCell ref="F25:G25"/>
    <mergeCell ref="F26:G26"/>
    <mergeCell ref="F27:G27"/>
    <mergeCell ref="F28:G28"/>
    <mergeCell ref="D29:E29"/>
    <mergeCell ref="D28:E28"/>
    <mergeCell ref="J21:L22"/>
    <mergeCell ref="B21:C22"/>
    <mergeCell ref="D23:E23"/>
    <mergeCell ref="D24:E24"/>
    <mergeCell ref="D25:E25"/>
    <mergeCell ref="J23:L23"/>
    <mergeCell ref="J24:L24"/>
    <mergeCell ref="J25:L25"/>
    <mergeCell ref="B26:C26"/>
    <mergeCell ref="D21:G21"/>
    <mergeCell ref="D22:E22"/>
    <mergeCell ref="D26:E26"/>
    <mergeCell ref="F22:G22"/>
    <mergeCell ref="B23:C23"/>
    <mergeCell ref="H21:I22"/>
    <mergeCell ref="F23:G23"/>
    <mergeCell ref="H23:I23"/>
    <mergeCell ref="F24:G24"/>
    <mergeCell ref="H24:I24"/>
    <mergeCell ref="B24:C24"/>
    <mergeCell ref="B25:C25"/>
    <mergeCell ref="H25:I25"/>
    <mergeCell ref="H26:I26"/>
    <mergeCell ref="B7:L7"/>
    <mergeCell ref="E9:I9"/>
    <mergeCell ref="E10:I10"/>
    <mergeCell ref="E11:I11"/>
    <mergeCell ref="E12:I12"/>
    <mergeCell ref="E13:H13"/>
    <mergeCell ref="E14:H14"/>
    <mergeCell ref="E15:H15"/>
    <mergeCell ref="I112:K112"/>
    <mergeCell ref="G111:L111"/>
    <mergeCell ref="B111:E111"/>
    <mergeCell ref="B112:E112"/>
    <mergeCell ref="B81:C81"/>
    <mergeCell ref="B82:C82"/>
    <mergeCell ref="B90:L90"/>
    <mergeCell ref="H110:L110"/>
    <mergeCell ref="J48:L48"/>
    <mergeCell ref="F48:I48"/>
    <mergeCell ref="B48:E48"/>
    <mergeCell ref="B49:E49"/>
    <mergeCell ref="F49:I49"/>
    <mergeCell ref="J49:L49"/>
    <mergeCell ref="E78:H78"/>
    <mergeCell ref="C66:E66"/>
    <mergeCell ref="C67:E67"/>
    <mergeCell ref="B62:L64"/>
    <mergeCell ref="B51:L52"/>
    <mergeCell ref="B91:L94"/>
    <mergeCell ref="B96:L96"/>
    <mergeCell ref="B100:L102"/>
    <mergeCell ref="B83:C83"/>
    <mergeCell ref="B84:C84"/>
  </mergeCells>
  <printOptions horizontalCentered="1" verticalCentered="1"/>
  <pageMargins left="0.73496062992125988" right="0.31496062992125984" top="3.937007874015748E-2" bottom="0.59055118110236227" header="0.31496062992125984" footer="0"/>
  <pageSetup scale="91" orientation="portrait" horizontalDpi="4294967293" r:id="rId1"/>
  <headerFooter>
    <oddHeader>&amp;C
&amp;G</oddHeader>
    <oddFooter>&amp;C
&amp;R&amp;"-,Italic"&amp;9&amp;K06+052&amp;G
&amp;F</oddFooter>
  </headerFooter>
  <rowBreaks count="1" manualBreakCount="1">
    <brk id="58" max="12"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WORKSHEET</vt:lpstr>
      <vt:lpstr>Data Sheet</vt:lpstr>
      <vt:lpstr>Calibration Report</vt:lpstr>
      <vt:lpstr>'Calibration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kpsuycano</dc:creator>
  <cp:keywords/>
  <dc:description/>
  <cp:lastModifiedBy>Maria Fernanda Banda</cp:lastModifiedBy>
  <cp:revision/>
  <cp:lastPrinted>2024-11-05T03:41:49Z</cp:lastPrinted>
  <dcterms:created xsi:type="dcterms:W3CDTF">2011-05-20T07:15:03Z</dcterms:created>
  <dcterms:modified xsi:type="dcterms:W3CDTF">2025-06-16T07:24:25Z</dcterms:modified>
  <cp:category/>
  <cp:contentStatus/>
</cp:coreProperties>
</file>