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tman/Desktop/septic.shock.data/summary_data/"/>
    </mc:Choice>
  </mc:AlternateContent>
  <xr:revisionPtr revIDLastSave="0" documentId="13_ncr:1_{9D61FBBD-042A-344E-81D8-52E2DA05A948}" xr6:coauthVersionLast="45" xr6:coauthVersionMax="45" xr10:uidLastSave="{00000000-0000-0000-0000-000000000000}"/>
  <bookViews>
    <workbookView xWindow="3340" yWindow="2760" windowWidth="27240" windowHeight="16440" xr2:uid="{5CC0EA75-BF82-9846-AD9A-EE5AA3FF3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J20" i="1"/>
  <c r="D28" i="1"/>
  <c r="C28" i="1"/>
  <c r="G20" i="1" l="1"/>
  <c r="F20" i="1"/>
  <c r="D20" i="1"/>
  <c r="C20" i="1"/>
  <c r="J24" i="1"/>
  <c r="J11" i="1"/>
  <c r="J10" i="1"/>
  <c r="I20" i="1"/>
  <c r="K19" i="1"/>
  <c r="K18" i="1"/>
  <c r="J18" i="1" s="1"/>
  <c r="K17" i="1"/>
  <c r="K16" i="1"/>
  <c r="J16" i="1" s="1"/>
  <c r="K14" i="1"/>
  <c r="J14" i="1" s="1"/>
  <c r="K15" i="1"/>
  <c r="J15" i="1" s="1"/>
  <c r="K13" i="1"/>
  <c r="K12" i="1"/>
  <c r="K24" i="1"/>
  <c r="K11" i="1"/>
  <c r="K10" i="1"/>
  <c r="K9" i="1"/>
  <c r="K8" i="1"/>
  <c r="K7" i="1"/>
  <c r="K6" i="1"/>
  <c r="K5" i="1"/>
  <c r="K4" i="1"/>
  <c r="K3" i="1"/>
  <c r="K2" i="1"/>
  <c r="M3" i="1" l="1"/>
  <c r="K20" i="1"/>
  <c r="J7" i="1"/>
  <c r="M4" i="1" l="1"/>
</calcChain>
</file>

<file path=xl/sharedStrings.xml><?xml version="1.0" encoding="utf-8"?>
<sst xmlns="http://schemas.openxmlformats.org/spreadsheetml/2006/main" count="122" uniqueCount="47">
  <si>
    <t>num_controls</t>
  </si>
  <si>
    <t>series</t>
  </si>
  <si>
    <t>num_cases</t>
  </si>
  <si>
    <t>severity</t>
  </si>
  <si>
    <t>age</t>
  </si>
  <si>
    <t>GSE4607</t>
  </si>
  <si>
    <t>&lt;10</t>
  </si>
  <si>
    <t>unk.</t>
  </si>
  <si>
    <t>GSE8121</t>
  </si>
  <si>
    <t>children</t>
  </si>
  <si>
    <t>GSE9960</t>
  </si>
  <si>
    <t>GSE11755</t>
  </si>
  <si>
    <t>GSE13904</t>
  </si>
  <si>
    <t>Tissue</t>
  </si>
  <si>
    <t>Whole Blood</t>
  </si>
  <si>
    <t>Blood, Lymphocytes, Monocytes</t>
  </si>
  <si>
    <t>0.67 (std. dev. 0.10)</t>
  </si>
  <si>
    <t>GSE25504</t>
  </si>
  <si>
    <t>Peripheral Blood</t>
  </si>
  <si>
    <t>male_pct</t>
  </si>
  <si>
    <t>GSE26378</t>
  </si>
  <si>
    <t>3.75 (std. dev 3.23)</t>
  </si>
  <si>
    <t>GSE28750</t>
  </si>
  <si>
    <t>GSE33118</t>
  </si>
  <si>
    <t>Blood</t>
  </si>
  <si>
    <t>Total</t>
  </si>
  <si>
    <t>67.63 (range 20 to &gt;80)</t>
  </si>
  <si>
    <t>GSE33341</t>
  </si>
  <si>
    <t>45.46 (range 23 to 91)</t>
  </si>
  <si>
    <t>GSE57605</t>
  </si>
  <si>
    <t>Equal amount low and high SAPS ii</t>
  </si>
  <si>
    <t>GSE63311</t>
  </si>
  <si>
    <t>GSE64457</t>
  </si>
  <si>
    <t>Purified Neutrophils</t>
  </si>
  <si>
    <t>GSE66099</t>
  </si>
  <si>
    <t>PRISM 15.7</t>
  </si>
  <si>
    <t>PRISM 16.7</t>
  </si>
  <si>
    <t>num_case_survived</t>
  </si>
  <si>
    <t>num_case_died</t>
  </si>
  <si>
    <t>GSE65682</t>
  </si>
  <si>
    <t>62 (range 24 to 86)</t>
  </si>
  <si>
    <t>GSE66890</t>
  </si>
  <si>
    <t>62.74 (range 19 to 92)</t>
  </si>
  <si>
    <t>GSE74224</t>
  </si>
  <si>
    <t>GSE95233</t>
  </si>
  <si>
    <t>60.88 (range 25 to 85)</t>
  </si>
  <si>
    <t>GSE110487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</si>
</sst>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CDB4-3875-E947-BFBF-460F355AA8D3}">
  <dimension ref="A1:M28"/>
  <sheetViews>
    <sheetView tabSelected="1" workbookViewId="0">
      <selection activeCell="A19" sqref="A19"/>
    </sheetView>
  </sheetViews>
  <sheetFormatPr baseColWidth="10" defaultRowHeight="16" x14ac:dyDescent="0.2"/>
  <cols>
    <col min="2" max="2" width="27.6640625" bestFit="1" customWidth="1"/>
    <col min="3" max="3" width="12.33203125" bestFit="1" customWidth="1"/>
    <col min="6" max="6" width="17.33203125" bestFit="1" customWidth="1"/>
    <col min="7" max="7" width="14" bestFit="1" customWidth="1"/>
  </cols>
  <sheetData>
    <row r="1" spans="1:13" x14ac:dyDescent="0.2">
      <c r="A1" t="s">
        <v>1</v>
      </c>
      <c r="B1" t="s">
        <v>13</v>
      </c>
      <c r="C1" t="s">
        <v>0</v>
      </c>
      <c r="D1" t="s">
        <v>2</v>
      </c>
      <c r="E1" t="s">
        <v>3</v>
      </c>
      <c r="F1" t="s">
        <v>37</v>
      </c>
      <c r="G1" t="s">
        <v>38</v>
      </c>
      <c r="H1" t="s">
        <v>4</v>
      </c>
      <c r="I1" t="s">
        <v>19</v>
      </c>
      <c r="K1" t="s">
        <v>25</v>
      </c>
    </row>
    <row r="2" spans="1:13" x14ac:dyDescent="0.2">
      <c r="A2" t="s">
        <v>5</v>
      </c>
      <c r="B2" t="s">
        <v>14</v>
      </c>
      <c r="C2">
        <v>54</v>
      </c>
      <c r="D2">
        <v>69</v>
      </c>
      <c r="E2" t="s">
        <v>36</v>
      </c>
      <c r="F2">
        <v>55</v>
      </c>
      <c r="G2">
        <v>14</v>
      </c>
      <c r="H2" t="s">
        <v>6</v>
      </c>
      <c r="I2" t="s">
        <v>7</v>
      </c>
      <c r="K2">
        <f t="shared" ref="K2:K19" si="0">C2+D2</f>
        <v>123</v>
      </c>
    </row>
    <row r="3" spans="1:13" x14ac:dyDescent="0.2">
      <c r="A3" t="s">
        <v>8</v>
      </c>
      <c r="B3" t="s">
        <v>14</v>
      </c>
      <c r="C3">
        <v>15</v>
      </c>
      <c r="D3">
        <v>30</v>
      </c>
      <c r="E3" t="s">
        <v>7</v>
      </c>
      <c r="F3" t="s">
        <v>7</v>
      </c>
      <c r="G3" t="s">
        <v>7</v>
      </c>
      <c r="H3" t="s">
        <v>9</v>
      </c>
      <c r="I3" t="s">
        <v>7</v>
      </c>
      <c r="K3">
        <f t="shared" si="0"/>
        <v>45</v>
      </c>
      <c r="M3">
        <f>K3+K2+K5+K6+K7+K8+K15</f>
        <v>953</v>
      </c>
    </row>
    <row r="4" spans="1:13" x14ac:dyDescent="0.2">
      <c r="A4" t="s">
        <v>10</v>
      </c>
      <c r="B4" t="s">
        <v>18</v>
      </c>
      <c r="C4">
        <v>16</v>
      </c>
      <c r="D4">
        <v>54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K4">
        <f t="shared" si="0"/>
        <v>70</v>
      </c>
      <c r="M4">
        <f>M3/K20</f>
        <v>0.58038976857490865</v>
      </c>
    </row>
    <row r="5" spans="1:13" x14ac:dyDescent="0.2">
      <c r="A5" t="s">
        <v>11</v>
      </c>
      <c r="B5" t="s">
        <v>15</v>
      </c>
      <c r="C5">
        <v>4</v>
      </c>
      <c r="D5">
        <v>5</v>
      </c>
      <c r="E5" t="s">
        <v>7</v>
      </c>
      <c r="F5" t="s">
        <v>7</v>
      </c>
      <c r="G5" t="s">
        <v>7</v>
      </c>
      <c r="H5" t="s">
        <v>9</v>
      </c>
      <c r="I5" t="s">
        <v>7</v>
      </c>
      <c r="K5">
        <f t="shared" si="0"/>
        <v>9</v>
      </c>
    </row>
    <row r="6" spans="1:13" x14ac:dyDescent="0.2">
      <c r="A6" t="s">
        <v>12</v>
      </c>
      <c r="B6" t="s">
        <v>14</v>
      </c>
      <c r="C6">
        <v>18</v>
      </c>
      <c r="D6">
        <v>209</v>
      </c>
      <c r="E6" t="s">
        <v>7</v>
      </c>
      <c r="F6" t="s">
        <v>7</v>
      </c>
      <c r="G6" t="s">
        <v>7</v>
      </c>
      <c r="H6" t="s">
        <v>9</v>
      </c>
      <c r="I6" t="s">
        <v>7</v>
      </c>
      <c r="K6">
        <f t="shared" si="0"/>
        <v>227</v>
      </c>
    </row>
    <row r="7" spans="1:13" x14ac:dyDescent="0.2">
      <c r="A7" t="s">
        <v>17</v>
      </c>
      <c r="B7" t="s">
        <v>18</v>
      </c>
      <c r="C7">
        <v>76</v>
      </c>
      <c r="D7">
        <v>94</v>
      </c>
      <c r="E7" t="s">
        <v>7</v>
      </c>
      <c r="F7" t="s">
        <v>7</v>
      </c>
      <c r="G7" t="s">
        <v>7</v>
      </c>
      <c r="H7" t="s">
        <v>16</v>
      </c>
      <c r="I7" s="1">
        <v>0.6</v>
      </c>
      <c r="J7">
        <f>I7*K7</f>
        <v>102</v>
      </c>
      <c r="K7">
        <f t="shared" si="0"/>
        <v>170</v>
      </c>
    </row>
    <row r="8" spans="1:13" x14ac:dyDescent="0.2">
      <c r="A8" t="s">
        <v>20</v>
      </c>
      <c r="B8" t="s">
        <v>14</v>
      </c>
      <c r="C8">
        <v>21</v>
      </c>
      <c r="D8">
        <v>82</v>
      </c>
      <c r="E8" t="s">
        <v>7</v>
      </c>
      <c r="F8">
        <v>70</v>
      </c>
      <c r="G8">
        <v>12</v>
      </c>
      <c r="H8" t="s">
        <v>21</v>
      </c>
      <c r="I8" t="s">
        <v>7</v>
      </c>
      <c r="K8">
        <f t="shared" si="0"/>
        <v>103</v>
      </c>
    </row>
    <row r="9" spans="1:13" x14ac:dyDescent="0.2">
      <c r="A9" t="s">
        <v>22</v>
      </c>
      <c r="B9" t="s">
        <v>14</v>
      </c>
      <c r="C9">
        <v>31</v>
      </c>
      <c r="D9">
        <v>10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K9">
        <f t="shared" si="0"/>
        <v>41</v>
      </c>
    </row>
    <row r="10" spans="1:13" x14ac:dyDescent="0.2">
      <c r="A10" t="s">
        <v>23</v>
      </c>
      <c r="B10" t="s">
        <v>24</v>
      </c>
      <c r="C10">
        <v>0</v>
      </c>
      <c r="D10">
        <v>20</v>
      </c>
      <c r="E10" t="s">
        <v>7</v>
      </c>
      <c r="F10">
        <v>10</v>
      </c>
      <c r="G10">
        <v>10</v>
      </c>
      <c r="H10" t="s">
        <v>26</v>
      </c>
      <c r="I10" s="1">
        <v>0.6</v>
      </c>
      <c r="J10">
        <f>I10*K10</f>
        <v>12</v>
      </c>
      <c r="K10">
        <f t="shared" si="0"/>
        <v>20</v>
      </c>
    </row>
    <row r="11" spans="1:13" x14ac:dyDescent="0.2">
      <c r="A11" t="s">
        <v>27</v>
      </c>
      <c r="B11" t="s">
        <v>24</v>
      </c>
      <c r="C11">
        <v>43</v>
      </c>
      <c r="D11">
        <v>51</v>
      </c>
      <c r="E11" t="s">
        <v>7</v>
      </c>
      <c r="F11">
        <v>49</v>
      </c>
      <c r="G11">
        <v>2</v>
      </c>
      <c r="H11" t="s">
        <v>28</v>
      </c>
      <c r="I11" s="1">
        <v>0.56000000000000005</v>
      </c>
      <c r="J11">
        <f>I11*K11</f>
        <v>52.640000000000008</v>
      </c>
      <c r="K11">
        <f t="shared" si="0"/>
        <v>94</v>
      </c>
    </row>
    <row r="12" spans="1:13" x14ac:dyDescent="0.2">
      <c r="A12" t="s">
        <v>31</v>
      </c>
      <c r="B12" t="s">
        <v>14</v>
      </c>
      <c r="C12">
        <v>46</v>
      </c>
      <c r="D12">
        <v>37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K12">
        <f t="shared" si="0"/>
        <v>83</v>
      </c>
      <c r="M12">
        <f>83-37</f>
        <v>46</v>
      </c>
    </row>
    <row r="13" spans="1:13" x14ac:dyDescent="0.2">
      <c r="A13" t="s">
        <v>32</v>
      </c>
      <c r="B13" t="s">
        <v>33</v>
      </c>
      <c r="C13">
        <v>8</v>
      </c>
      <c r="D13">
        <v>9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K13">
        <f t="shared" si="0"/>
        <v>17</v>
      </c>
    </row>
    <row r="14" spans="1:13" x14ac:dyDescent="0.2">
      <c r="A14" t="s">
        <v>39</v>
      </c>
      <c r="B14" t="s">
        <v>14</v>
      </c>
      <c r="C14">
        <v>42</v>
      </c>
      <c r="D14">
        <v>51</v>
      </c>
      <c r="E14" t="s">
        <v>7</v>
      </c>
      <c r="F14" t="s">
        <v>7</v>
      </c>
      <c r="G14" t="s">
        <v>7</v>
      </c>
      <c r="H14" t="s">
        <v>40</v>
      </c>
      <c r="I14" s="1">
        <v>0.57999999999999996</v>
      </c>
      <c r="J14">
        <f>I14*K14</f>
        <v>53.94</v>
      </c>
      <c r="K14">
        <f t="shared" si="0"/>
        <v>93</v>
      </c>
    </row>
    <row r="15" spans="1:13" x14ac:dyDescent="0.2">
      <c r="A15" t="s">
        <v>34</v>
      </c>
      <c r="B15" t="s">
        <v>14</v>
      </c>
      <c r="C15">
        <v>77</v>
      </c>
      <c r="D15">
        <v>199</v>
      </c>
      <c r="E15" t="s">
        <v>35</v>
      </c>
      <c r="F15">
        <v>171</v>
      </c>
      <c r="G15">
        <v>28</v>
      </c>
      <c r="H15">
        <v>3.7</v>
      </c>
      <c r="I15" s="1">
        <v>0.57999999999999996</v>
      </c>
      <c r="J15">
        <f>I15*K15</f>
        <v>160.07999999999998</v>
      </c>
      <c r="K15">
        <f t="shared" si="0"/>
        <v>276</v>
      </c>
    </row>
    <row r="16" spans="1:13" x14ac:dyDescent="0.2">
      <c r="A16" t="s">
        <v>41</v>
      </c>
      <c r="B16" t="s">
        <v>24</v>
      </c>
      <c r="C16">
        <v>0</v>
      </c>
      <c r="D16">
        <v>62</v>
      </c>
      <c r="E16" t="s">
        <v>7</v>
      </c>
      <c r="F16" t="s">
        <v>7</v>
      </c>
      <c r="G16" t="s">
        <v>7</v>
      </c>
      <c r="H16" t="s">
        <v>42</v>
      </c>
      <c r="I16" s="1">
        <v>0.56000000000000005</v>
      </c>
      <c r="J16">
        <f>I16*K16</f>
        <v>34.720000000000006</v>
      </c>
      <c r="K16">
        <f t="shared" si="0"/>
        <v>62</v>
      </c>
    </row>
    <row r="17" spans="1:11" x14ac:dyDescent="0.2">
      <c r="A17" t="s">
        <v>43</v>
      </c>
      <c r="B17" t="s">
        <v>18</v>
      </c>
      <c r="C17">
        <v>0</v>
      </c>
      <c r="D17">
        <v>105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K17">
        <f t="shared" si="0"/>
        <v>105</v>
      </c>
    </row>
    <row r="18" spans="1:11" x14ac:dyDescent="0.2">
      <c r="A18" t="s">
        <v>44</v>
      </c>
      <c r="B18" t="s">
        <v>7</v>
      </c>
      <c r="C18">
        <v>22</v>
      </c>
      <c r="D18">
        <v>51</v>
      </c>
      <c r="E18" t="s">
        <v>7</v>
      </c>
      <c r="F18">
        <v>34</v>
      </c>
      <c r="G18">
        <v>17</v>
      </c>
      <c r="H18" t="s">
        <v>45</v>
      </c>
      <c r="I18" s="1">
        <v>0.57999999999999996</v>
      </c>
      <c r="J18">
        <f>I18*K18</f>
        <v>42.339999999999996</v>
      </c>
      <c r="K18">
        <f t="shared" si="0"/>
        <v>73</v>
      </c>
    </row>
    <row r="19" spans="1:11" x14ac:dyDescent="0.2">
      <c r="A19" t="s">
        <v>46</v>
      </c>
      <c r="B19" t="s">
        <v>14</v>
      </c>
      <c r="C19">
        <v>0</v>
      </c>
      <c r="D19">
        <v>31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K19">
        <f t="shared" si="0"/>
        <v>31</v>
      </c>
    </row>
    <row r="20" spans="1:11" x14ac:dyDescent="0.2">
      <c r="C20">
        <f>SUM(C2:C19)</f>
        <v>473</v>
      </c>
      <c r="D20">
        <f>SUM(D2:D19)</f>
        <v>1169</v>
      </c>
      <c r="F20">
        <f>SUM(F2:F19)</f>
        <v>389</v>
      </c>
      <c r="G20">
        <f>SUM(G2:G19)</f>
        <v>83</v>
      </c>
      <c r="I20">
        <f>AVERAGE(I2:I19)</f>
        <v>0.57999999999999996</v>
      </c>
      <c r="J20">
        <f>SUM(J7:J18)/(K7+K10+K11+K14+K15+K16+K18)</f>
        <v>0.58086294416243656</v>
      </c>
      <c r="K20">
        <f>SUM(K2:K19)</f>
        <v>1642</v>
      </c>
    </row>
    <row r="24" spans="1:11" x14ac:dyDescent="0.2">
      <c r="A24" t="s">
        <v>29</v>
      </c>
      <c r="B24" t="s">
        <v>24</v>
      </c>
      <c r="C24">
        <v>25</v>
      </c>
      <c r="D24">
        <v>28</v>
      </c>
      <c r="E24" t="s">
        <v>30</v>
      </c>
      <c r="F24" t="s">
        <v>7</v>
      </c>
      <c r="G24" t="s">
        <v>7</v>
      </c>
      <c r="H24" t="s">
        <v>7</v>
      </c>
      <c r="I24" s="1">
        <v>0.45</v>
      </c>
      <c r="J24">
        <f>I24*K24</f>
        <v>23.85</v>
      </c>
      <c r="K24">
        <f>C24+D24</f>
        <v>53</v>
      </c>
    </row>
    <row r="28" spans="1:11" x14ac:dyDescent="0.2">
      <c r="C28">
        <f>463-25</f>
        <v>438</v>
      </c>
      <c r="D28">
        <f>1232-D24</f>
        <v>1204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Rotman</dc:creator>
  <cp:lastModifiedBy>Jeremy Rotman</cp:lastModifiedBy>
  <dcterms:created xsi:type="dcterms:W3CDTF">2020-02-03T19:23:44Z</dcterms:created>
  <dcterms:modified xsi:type="dcterms:W3CDTF">2020-02-05T00:41:54Z</dcterms:modified>
</cp:coreProperties>
</file>